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40" yWindow="880" windowWidth="19000" windowHeight="12960" activeTab="0"/>
  </bookViews>
  <sheets>
    <sheet name="Contents" sheetId="1" r:id="rId1"/>
    <sheet name="Table 1" sheetId="2" r:id="rId2"/>
    <sheet name="Tables 2a-2e"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Table 24" sheetId="25" r:id="rId25"/>
    <sheet name="Table 25a,b" sheetId="26" r:id="rId26"/>
    <sheet name="Table 26a-e" sheetId="27" r:id="rId27"/>
    <sheet name="Table 27a-e" sheetId="28" r:id="rId28"/>
    <sheet name="Table 28" sheetId="29" r:id="rId29"/>
    <sheet name="Table 29" sheetId="30" r:id="rId30"/>
    <sheet name="Table 30" sheetId="31" r:id="rId31"/>
  </sheets>
  <definedNames/>
  <calcPr fullCalcOnLoad="1"/>
</workbook>
</file>

<file path=xl/sharedStrings.xml><?xml version="1.0" encoding="utf-8"?>
<sst xmlns="http://schemas.openxmlformats.org/spreadsheetml/2006/main" count="921" uniqueCount="212">
  <si>
    <r>
      <t>Table 29</t>
    </r>
    <r>
      <rPr>
        <sz val="10"/>
        <rFont val="Arial"/>
        <family val="2"/>
      </rPr>
      <t>: Staff perceptions of ease of use for each system (excluding staff who did use this system)</t>
    </r>
  </si>
  <si>
    <r>
      <t>Table 30</t>
    </r>
    <r>
      <rPr>
        <sz val="10"/>
        <rFont val="Arial"/>
        <family val="2"/>
      </rPr>
      <t>: Agreement with the statement that compared to the previous system, the PBS was faster, slower or the same: staff</t>
    </r>
  </si>
  <si>
    <t>Table 25a: Agreement with the statements that the PBS is meeting its individual objectives by staff sub-group - Border Force</t>
  </si>
  <si>
    <t>Table 26a: Agreement with the statement that the PBS is easy to understand by staff who had received training by work area</t>
  </si>
  <si>
    <t>Table 26b: Agreement with the statement that the PBS is open and transparent by staff who had received training by work area</t>
  </si>
  <si>
    <t>Table 26c: Agreement with the statement that the PBS is easy to use by staff who had received training by work area</t>
  </si>
  <si>
    <t>Table 26d: Agreement with the statement that the PBS is efficient by staff who had received training by work area</t>
  </si>
  <si>
    <t>Table 26e: Agreement with the statement that the PBS is fair by staff who had received training by work area</t>
  </si>
  <si>
    <t>Table conventions</t>
  </si>
  <si>
    <t>Components in tables may not sum to totals shown due to independent rounding.</t>
  </si>
  <si>
    <t>Symbols used in tables</t>
  </si>
  <si>
    <t>Counts:</t>
  </si>
  <si>
    <t>* less than 5</t>
  </si>
  <si>
    <t>Percentages</t>
  </si>
  <si>
    <t>(0) less than 0.5, more than zero</t>
  </si>
  <si>
    <t>Table 28: Staff perceptions of training (excluding staff who did not receive this type of training)</t>
  </si>
  <si>
    <t>Table 30: Agreement with the statement that compared to the previous system, the PBS was faster, slower or the same: UK Border Agency staff</t>
  </si>
  <si>
    <r>
      <t>Table 18</t>
    </r>
    <r>
      <rPr>
        <sz val="10"/>
        <rFont val="Arial"/>
        <family val="2"/>
      </rPr>
      <t>:  Number of attempts taken to get through to source of assistance by telephone - Tier 5 applicants</t>
    </r>
  </si>
  <si>
    <r>
      <t>Table 19</t>
    </r>
    <r>
      <rPr>
        <sz val="10"/>
        <rFont val="Arial"/>
        <family val="2"/>
      </rPr>
      <t>:  Occupational analysis of Tier 2 applicants (SOC code analysis)</t>
    </r>
  </si>
  <si>
    <r>
      <t>Table 20</t>
    </r>
    <r>
      <rPr>
        <sz val="10"/>
        <rFont val="Arial"/>
        <family val="2"/>
      </rPr>
      <t>:  Agreement with the statements that the PBS is meeting its individual objectives - Tier 2 and Tier 5 sponsors and representatives</t>
    </r>
  </si>
  <si>
    <r>
      <t>Table 21</t>
    </r>
    <r>
      <rPr>
        <sz val="10"/>
        <rFont val="Arial"/>
        <family val="2"/>
      </rPr>
      <t>:  Assessment of the PBS as more, less or about the same in relation to the individual PBS objectives, compared to the previous system - Tier 2 and Tier 5 sponsors and representatives</t>
    </r>
  </si>
  <si>
    <r>
      <t>Table 22</t>
    </r>
    <r>
      <rPr>
        <sz val="10"/>
        <rFont val="Arial"/>
        <family val="2"/>
      </rPr>
      <t>:  Tier 2 and Tier 5 sponsor perceptions of the usefulness of UK Border Agency guidance sources in assisting with sponsor licence application</t>
    </r>
  </si>
  <si>
    <r>
      <t>Table 23</t>
    </r>
    <r>
      <rPr>
        <sz val="10"/>
        <rFont val="Arial"/>
        <family val="2"/>
      </rPr>
      <t>:  Tier 2 and Tier 5 sponsors' willingness to pay a higher application fee for selected services</t>
    </r>
  </si>
  <si>
    <r>
      <t>Table 24</t>
    </r>
    <r>
      <rPr>
        <sz val="10"/>
        <rFont val="Arial"/>
        <family val="2"/>
      </rPr>
      <t>:  Agreement with the statements that the PBS is meeting its individual objectives - staff</t>
    </r>
  </si>
  <si>
    <r>
      <t>Table 25a</t>
    </r>
    <r>
      <rPr>
        <sz val="10"/>
        <rFont val="Arial"/>
        <family val="2"/>
      </rPr>
      <t>: Agreement with the statements that the PBS is meeting its individual objectives by staff sub-group - Border Force</t>
    </r>
  </si>
  <si>
    <t>Table 25b: Agreement with the statements that the PBS is meeting its individual objectives by staff sub-group - staff in other work areas</t>
  </si>
  <si>
    <r>
      <t>Table 25b</t>
    </r>
    <r>
      <rPr>
        <sz val="10"/>
        <rFont val="Arial"/>
        <family val="2"/>
      </rPr>
      <t>: Agreement with the statements that the PBS is meeting its individual objectives by staff sub-group - staff in other work areas</t>
    </r>
  </si>
  <si>
    <r>
      <t>Table 26a-e</t>
    </r>
    <r>
      <rPr>
        <sz val="10"/>
        <rFont val="Arial"/>
        <family val="2"/>
      </rPr>
      <t>:Agreement with the statements that the PBS is meeting its objectives by staff who had received training by work area</t>
    </r>
  </si>
  <si>
    <r>
      <t>Table 27a-e</t>
    </r>
    <r>
      <rPr>
        <sz val="10"/>
        <rFont val="Arial"/>
        <family val="2"/>
      </rPr>
      <t>: Agreement with the statements that the PBS is meeting its objectives by staff who had not received training by work area</t>
    </r>
  </si>
  <si>
    <r>
      <t>Table 28</t>
    </r>
    <r>
      <rPr>
        <sz val="10"/>
        <rFont val="Arial"/>
        <family val="2"/>
      </rPr>
      <t>: Staff perceptions of training (excluding staff who did not receive this type of training)</t>
    </r>
  </si>
  <si>
    <r>
      <t>Table 12</t>
    </r>
    <r>
      <rPr>
        <sz val="10"/>
        <rFont val="Arial"/>
        <family val="2"/>
      </rPr>
      <t>:   Number of attempts taken to get through to source of assistance by telephone - Tier 2 applicants</t>
    </r>
  </si>
  <si>
    <r>
      <t>Table 13</t>
    </r>
    <r>
      <rPr>
        <sz val="10"/>
        <rFont val="Arial"/>
        <family val="2"/>
      </rPr>
      <t>:   Types of dependant brought into the UK by main respondent - Tier 2 applicants</t>
    </r>
  </si>
  <si>
    <r>
      <t>Table 14:</t>
    </r>
    <r>
      <rPr>
        <sz val="10"/>
        <rFont val="Arial"/>
        <family val="2"/>
      </rPr>
      <t xml:space="preserve">   Dependants' ability to understand, speak, read and write English compared to a native speaker - Tier 2 applicants</t>
    </r>
  </si>
  <si>
    <r>
      <t>Table 15</t>
    </r>
    <r>
      <rPr>
        <sz val="10"/>
        <rFont val="Arial"/>
        <family val="0"/>
      </rPr>
      <t>:   Occupational analysis of Tier 2 applicants (SOC code analysis)</t>
    </r>
  </si>
  <si>
    <r>
      <t>Table 16</t>
    </r>
    <r>
      <rPr>
        <sz val="10"/>
        <rFont val="Arial"/>
        <family val="0"/>
      </rPr>
      <t>:   Agreement with the statements that the PBS is meeting its individual objectives - Tier 5 applicants</t>
    </r>
  </si>
  <si>
    <r>
      <t>Table 17</t>
    </r>
    <r>
      <rPr>
        <sz val="10"/>
        <rFont val="Arial"/>
        <family val="0"/>
      </rPr>
      <t>:   Assessment of the PBS as more, less or about the same in relation to the individual PBS objectives, compared to the previous system - Tier 5 applicants</t>
    </r>
  </si>
  <si>
    <t>Table 18: Number of attempts taken to get through to source of assistance by telephone - Tier 5 applicants</t>
  </si>
  <si>
    <t>Table 19: Occupational analysis of Tier 2 applicants (SOC code analysis)</t>
  </si>
  <si>
    <t>Table 20: Agreement with the statements that the PBS is meeting its individual objectives - Tier 2 and Tier 5 sponsors and representatives</t>
  </si>
  <si>
    <t>Table 21: Assessment of the PBS as more, less or about the same in relation to the individual PBS objectives, compared to the previous system - Tier 2 and Tier 5 sponsors and representatives</t>
  </si>
  <si>
    <t>Table 24: Agreement with the statements that the PBS is meeting its individual objectives - staff</t>
  </si>
  <si>
    <t>Table 27a: Agreement with the statement that the PBS is easy to understand by staff who had not received training by work area</t>
  </si>
  <si>
    <t>Table 27b: Agreement with the statement that the PBS is open and transparent by staff who had not received training by work area</t>
  </si>
  <si>
    <t>Table 28c: Agreement with the statement that the PBS is easy to use by staff who had not received training by work area</t>
  </si>
  <si>
    <t>Table 28d: Agreement with the statement that the PBS is efficient by staff who had not received training by work area</t>
  </si>
  <si>
    <t>Table 28e: Agreement with the statement that the PBS is fair by staff who had not received training by work area</t>
  </si>
  <si>
    <t>Table 10: Agreement with the statements that the PBS is meeting its individual objectives - Tier 2 applicants</t>
  </si>
  <si>
    <r>
      <t>Table 3:</t>
    </r>
    <r>
      <rPr>
        <sz val="10"/>
        <rFont val="Arial"/>
        <family val="2"/>
      </rPr>
      <t xml:space="preserve">      Agreement with the statement that compared to the previous system, the PBS was faster, slower or the same</t>
    </r>
  </si>
  <si>
    <r>
      <t>Table 10</t>
    </r>
    <r>
      <rPr>
        <sz val="10"/>
        <rFont val="Arial"/>
        <family val="2"/>
      </rPr>
      <t>:   Agreement with the statements that the PBS is meeting its individual objectives - Tier 2 applicants</t>
    </r>
  </si>
  <si>
    <t>Table 11: Assessment of the PBS as more, less or about the same in relation to the individual PBS objectives, compared to the previous system - Tier 2 applicants</t>
  </si>
  <si>
    <r>
      <t>Table 11</t>
    </r>
    <r>
      <rPr>
        <sz val="10"/>
        <rFont val="Arial"/>
        <family val="2"/>
      </rPr>
      <t>:   Assessment of the PBS as more, less or about the same in relation to the individual PBS objectives, compared to the previous system - Tier 2 applicants</t>
    </r>
  </si>
  <si>
    <t>Table 15: Occupational analysis of Tier 2 applicants (SOC code analysis)</t>
  </si>
  <si>
    <t>Table 16: Agreement with the statements that the PBS is meeting its individual objectives - Tier 5 applicants</t>
  </si>
  <si>
    <r>
      <t>T</t>
    </r>
    <r>
      <rPr>
        <b/>
        <u val="single"/>
        <sz val="10"/>
        <rFont val="Arial"/>
        <family val="0"/>
      </rPr>
      <t>able 7: Source of assistance applicants sought when making an application - Tier 1 applicants</t>
    </r>
  </si>
  <si>
    <t>Table 17: Assessment of the PBS as more, less or about the same in relation to the individual PBS objectives, compared to the previous system - Tier 5 applicants</t>
  </si>
  <si>
    <r>
      <t>Table 2a-2e</t>
    </r>
    <r>
      <rPr>
        <sz val="10"/>
        <rFont val="Arial"/>
        <family val="0"/>
      </rPr>
      <t xml:space="preserve">:Agreement with the statement that the PBS is meeting its objectives - applicants and sponsors  </t>
    </r>
  </si>
  <si>
    <r>
      <t>Table 1:</t>
    </r>
    <r>
      <rPr>
        <sz val="10"/>
        <rFont val="Arial"/>
        <family val="0"/>
      </rPr>
      <t xml:space="preserve">      Overall satisfaction with the PBS - applicants and sponsors</t>
    </r>
  </si>
  <si>
    <r>
      <t>Table 4</t>
    </r>
    <r>
      <rPr>
        <sz val="10"/>
        <rFont val="Arial"/>
        <family val="2"/>
      </rPr>
      <t>:      Overall satisfaction with the PBS - Tier 1 in-country and Tier 1 out-of -country applicants</t>
    </r>
  </si>
  <si>
    <r>
      <t>Table 5:</t>
    </r>
    <r>
      <rPr>
        <sz val="10"/>
        <rFont val="Arial"/>
        <family val="2"/>
      </rPr>
      <t xml:space="preserve">      Agreement with the statements that the PBS is meeting its individual objectives - Tier 1 applicants</t>
    </r>
  </si>
  <si>
    <r>
      <t>Table 6</t>
    </r>
    <r>
      <rPr>
        <sz val="10"/>
        <rFont val="Arial"/>
        <family val="0"/>
      </rPr>
      <t>:      Assessment of the PBS as more, less or about the same in relation to the individual PBS objectives, compared to the previous system - Tier 1 applicants</t>
    </r>
  </si>
  <si>
    <r>
      <t>Table 7</t>
    </r>
    <r>
      <rPr>
        <sz val="10"/>
        <rFont val="Arial"/>
        <family val="2"/>
      </rPr>
      <t>:     Source of assistance applicants sought when making an application - Tier 1 applicants</t>
    </r>
  </si>
  <si>
    <r>
      <t>Table 8</t>
    </r>
    <r>
      <rPr>
        <sz val="10"/>
        <rFont val="Arial"/>
        <family val="2"/>
      </rPr>
      <t>:     Time taken for Tier 1 applicants to receive a decision compared with expectations</t>
    </r>
  </si>
  <si>
    <r>
      <t>Table 9</t>
    </r>
    <r>
      <rPr>
        <sz val="10"/>
        <rFont val="Arial"/>
        <family val="2"/>
      </rPr>
      <t>:     Occupational analysis of Tier 1 applicants (SOC code analysis)</t>
    </r>
  </si>
  <si>
    <t>Migrant Caseworking Team</t>
  </si>
  <si>
    <t>All other staff</t>
  </si>
  <si>
    <t>Total (all staff)</t>
  </si>
  <si>
    <t>Easy to use</t>
  </si>
  <si>
    <t>True</t>
  </si>
  <si>
    <t>Mentoring</t>
  </si>
  <si>
    <t>Internal classroom-based training</t>
  </si>
  <si>
    <t>Train the trainer' - training from an area PBS 'champion'</t>
  </si>
  <si>
    <t>External classroom-based training</t>
  </si>
  <si>
    <t>Electronic updates</t>
  </si>
  <si>
    <t>e-learning</t>
  </si>
  <si>
    <t>Very easy to use</t>
  </si>
  <si>
    <t>Fairly easy to use</t>
  </si>
  <si>
    <t>Fairly difficult to use</t>
  </si>
  <si>
    <t>Very difficult to use</t>
  </si>
  <si>
    <t>Warnings Index</t>
  </si>
  <si>
    <t>UK Border Agency website</t>
  </si>
  <si>
    <r>
      <t>CAS checker</t>
    </r>
    <r>
      <rPr>
        <sz val="9"/>
        <rFont val="Arial"/>
        <family val="2"/>
      </rPr>
      <t xml:space="preserve"> (the system which allows authorised officials to check the details sponsors enter on application form)</t>
    </r>
  </si>
  <si>
    <t>Adept</t>
  </si>
  <si>
    <t>All staff</t>
  </si>
  <si>
    <t>Note: in the main report, the text is correct but in Figure 19, the percentages for 'about the same' and 'slower' have been transposed.</t>
  </si>
  <si>
    <t>Note: unweighted bases are reported in the main research report. Also, respondents were able to tick more than one source, hence the total bases are larger than the sum of the counts and percentages exceed 100%.</t>
  </si>
  <si>
    <t>Note: percentages are based on n = 374. Respondents may have brought in dependants under more than one category.</t>
  </si>
  <si>
    <t xml:space="preserve">** Due to a data processing error, this figure is not known.  </t>
  </si>
  <si>
    <t xml:space="preserve">**Due to a data processing error this figure is unknown. </t>
  </si>
  <si>
    <t>Table 29: Staff perceptions of ease of use for each system (excluding staff who did use this system)</t>
  </si>
  <si>
    <r>
      <t>MetaStorm</t>
    </r>
    <r>
      <rPr>
        <sz val="10"/>
        <rFont val="Arial"/>
        <family val="2"/>
      </rPr>
      <t xml:space="preserve"> (sponsorship application and maintenance system)</t>
    </r>
  </si>
  <si>
    <r>
      <t>PNC</t>
    </r>
    <r>
      <rPr>
        <sz val="10"/>
        <rFont val="Arial"/>
        <family val="2"/>
      </rPr>
      <t xml:space="preserve"> (Police National Computer) database</t>
    </r>
  </si>
  <si>
    <r>
      <t>Sponsor Register</t>
    </r>
    <r>
      <rPr>
        <sz val="10"/>
        <rFont val="Arial"/>
        <family val="2"/>
      </rPr>
      <t xml:space="preserve"> </t>
    </r>
    <r>
      <rPr>
        <sz val="9"/>
        <rFont val="Arial"/>
        <family val="2"/>
      </rPr>
      <t>(lists sponsors licensed under Tiers 2,4 and 5)</t>
    </r>
  </si>
  <si>
    <r>
      <t>CID</t>
    </r>
    <r>
      <rPr>
        <sz val="10"/>
        <rFont val="Arial"/>
        <family val="2"/>
      </rPr>
      <t xml:space="preserve"> </t>
    </r>
    <r>
      <rPr>
        <sz val="9"/>
        <rFont val="Arial"/>
        <family val="2"/>
      </rPr>
      <t>(Case Information Database - PBS sponsorship system and in-country casework)</t>
    </r>
  </si>
  <si>
    <r>
      <t>CRS</t>
    </r>
    <r>
      <rPr>
        <sz val="10"/>
        <rFont val="Arial"/>
        <family val="2"/>
      </rPr>
      <t xml:space="preserve"> </t>
    </r>
    <r>
      <rPr>
        <sz val="9"/>
        <rFont val="Arial"/>
        <family val="2"/>
      </rPr>
      <t>(casework system for out-of-country visa applications)</t>
    </r>
  </si>
  <si>
    <t>Users' views of the Points-Based System</t>
  </si>
  <si>
    <t>Appendix A</t>
  </si>
  <si>
    <t>Table 1: overall satisfaction with the PBS (applicants and sponsors)</t>
  </si>
  <si>
    <t>Table 6: Assessment of the PBS as more, less or about the same in relation to the individual PBS objectives, compared to the previous system - Tier 1 applicants</t>
  </si>
  <si>
    <t>Table 9: Occupational analysis of Tier 1 applicants (SOC code analysis)</t>
  </si>
  <si>
    <t>Personal service occupations</t>
  </si>
  <si>
    <t>Sales and customer service occupations</t>
  </si>
  <si>
    <t>Process, plant and machine operators</t>
  </si>
  <si>
    <t>Elementary occupations</t>
  </si>
  <si>
    <t>Not working</t>
  </si>
  <si>
    <t>Insufficient details</t>
  </si>
  <si>
    <t>Note: The following SOC codes are classified as skilled or highly skilled occupations: managers and senior officials, professional occupations, associate professional and technical occupations, skilled trades occupations.</t>
  </si>
  <si>
    <t>Table 12: Number of attempts taken to get through to source of assistance by telephone - Tier 2 applicants</t>
  </si>
  <si>
    <t>Visa application centre (outside the UK)/local embassy</t>
  </si>
  <si>
    <t>One</t>
  </si>
  <si>
    <t>Two</t>
  </si>
  <si>
    <t>Three</t>
  </si>
  <si>
    <t xml:space="preserve">Four </t>
  </si>
  <si>
    <t>Five or more</t>
  </si>
  <si>
    <t>Table 13: Types of dependant brought into the UK by main respondent - Tier 2 applicants</t>
  </si>
  <si>
    <t>Husband, wife or civil partner</t>
  </si>
  <si>
    <t>Unmarried or same sex partner</t>
  </si>
  <si>
    <t>Children aged under 18</t>
  </si>
  <si>
    <t>Other dependant</t>
  </si>
  <si>
    <t>Table 14: Dependants' ability to understand, speak, read and write English compared to a native speaker - Tier 2 applicants</t>
  </si>
  <si>
    <t>Understand spoken English</t>
  </si>
  <si>
    <t>Speak English</t>
  </si>
  <si>
    <t>Read English</t>
  </si>
  <si>
    <t>Write English</t>
  </si>
  <si>
    <t>Very well</t>
  </si>
  <si>
    <t>Well</t>
  </si>
  <si>
    <t>Not very well</t>
  </si>
  <si>
    <t>Not at all</t>
  </si>
  <si>
    <t>Note: unweighted bases are reported in the main research report.</t>
  </si>
  <si>
    <t xml:space="preserve"> </t>
  </si>
  <si>
    <t>**</t>
  </si>
  <si>
    <t>nil</t>
  </si>
  <si>
    <t>(0)</t>
  </si>
  <si>
    <t>Table 22: Tier 2 and Tier 5 sponsor perceptions of the usefulness of UK Border Agency guidance sources in assisting with sponsor licence application</t>
  </si>
  <si>
    <t>Very useful</t>
  </si>
  <si>
    <t>Fairly useful</t>
  </si>
  <si>
    <t>Not very useful</t>
  </si>
  <si>
    <t>Not at all useful</t>
  </si>
  <si>
    <t>Sponsor guidance on the UK Border Agency website</t>
  </si>
  <si>
    <t>Information on the UK Border Agency web pages</t>
  </si>
  <si>
    <t>Application form Help Text document</t>
  </si>
  <si>
    <t>Immigration Rules</t>
  </si>
  <si>
    <t>UK Border Agency event</t>
  </si>
  <si>
    <t>Information from a UK Border Ageny Contact Centre</t>
  </si>
  <si>
    <t>Table 23: Tier 2 and Tier 5 sponsors' willingness to pay a higher application fee for selected services</t>
  </si>
  <si>
    <t>Quicker processing time for sponsor licence applications</t>
  </si>
  <si>
    <t>Being able to contact the same person at the UK Border Agency</t>
  </si>
  <si>
    <t>More rigorous pre-licensing checks</t>
  </si>
  <si>
    <t>Yes</t>
  </si>
  <si>
    <t>No</t>
  </si>
  <si>
    <t>15</t>
  </si>
  <si>
    <t>18</t>
  </si>
  <si>
    <t>12</t>
  </si>
  <si>
    <t>Not true</t>
  </si>
  <si>
    <t>Border Force</t>
  </si>
  <si>
    <t>Tier 1 applicants</t>
  </si>
  <si>
    <t>Tier 2 applicants</t>
  </si>
  <si>
    <t>Tier 5 applicants</t>
  </si>
  <si>
    <t>Tier 2 and 5 sponsors</t>
  </si>
  <si>
    <t>Very satisfied</t>
  </si>
  <si>
    <t>Fairly dissatisfied</t>
  </si>
  <si>
    <t>Very dissatisfied</t>
  </si>
  <si>
    <t>Count</t>
  </si>
  <si>
    <t>%</t>
  </si>
  <si>
    <t>Total</t>
  </si>
  <si>
    <t>Fairly satified</t>
  </si>
  <si>
    <t>Table 2a. Agreement with the statement that the PBS is easy to understand (applicants and sponsors)</t>
  </si>
  <si>
    <t>Completely true</t>
  </si>
  <si>
    <t>Slightly true</t>
  </si>
  <si>
    <t>Not true at all</t>
  </si>
  <si>
    <t>Don't know</t>
  </si>
  <si>
    <t>Table 2b. Agreement with the statement that the PBS is open and transparent (applicants and sponsors)</t>
  </si>
  <si>
    <t>Table 2c. Agreement with the statement that the PBS is user-friendly (applicants and sponsors)</t>
  </si>
  <si>
    <t>Table 2d. Agreement with the statement that the PBS is efficient (applicants and sponsors)</t>
  </si>
  <si>
    <t>Table 2e. Agreement with the statement that the PBS is fair (applicants and sponsors)</t>
  </si>
  <si>
    <t>Table 3: Agreement with the statement that compared to the previous system, the PBS was faster, slower or the same</t>
  </si>
  <si>
    <t>Faster</t>
  </si>
  <si>
    <t>Slower</t>
  </si>
  <si>
    <t>About the same</t>
  </si>
  <si>
    <t>*</t>
  </si>
  <si>
    <t>Not stated</t>
  </si>
  <si>
    <t>Table 4: Overall satisfaction with the PBS - Tier 1 in-country and Tier 1 out-of -country applicants</t>
  </si>
  <si>
    <t>Out-of-country</t>
  </si>
  <si>
    <t>In-country</t>
  </si>
  <si>
    <t>Mostly true</t>
  </si>
  <si>
    <t>Table 5: Agreement with the statements that the PBS is meeting its individual objectives - Tier 1 applicants</t>
  </si>
  <si>
    <t>Easy to understand</t>
  </si>
  <si>
    <t>Open and transparent</t>
  </si>
  <si>
    <t>User-friendly</t>
  </si>
  <si>
    <t>Efficient</t>
  </si>
  <si>
    <t>Fair</t>
  </si>
  <si>
    <t>199-</t>
  </si>
  <si>
    <t>More</t>
  </si>
  <si>
    <t>Less</t>
  </si>
  <si>
    <t>Out-of-country applicants</t>
  </si>
  <si>
    <t>In-country applicants</t>
  </si>
  <si>
    <t>UK Border Agency Immigration Enquiries Bureau</t>
  </si>
  <si>
    <t>Visa Application Centre</t>
  </si>
  <si>
    <t>UK Border Agency Customer Contact Centre</t>
  </si>
  <si>
    <t>Did not seek assistance from any of these sources</t>
  </si>
  <si>
    <t xml:space="preserve"> Table 8: Time taken for Tier 1 applicants to receive a decision compared with expectations</t>
  </si>
  <si>
    <t>Less time than expected</t>
  </si>
  <si>
    <t>About as long as expected</t>
  </si>
  <si>
    <t>Longer than expected</t>
  </si>
  <si>
    <t>Up to 4 weeks</t>
  </si>
  <si>
    <t>4-6 weeks</t>
  </si>
  <si>
    <t>6-8 weeks</t>
  </si>
  <si>
    <t>More than 8 weeks</t>
  </si>
  <si>
    <t>Managers and senior officials</t>
  </si>
  <si>
    <t>Professional occupations</t>
  </si>
  <si>
    <t>Associate professional and technical occupations</t>
  </si>
  <si>
    <t>Administrative and secretarial occupations</t>
  </si>
  <si>
    <t>Skilled trades occupations</t>
  </si>
</sst>
</file>

<file path=xl/styles.xml><?xml version="1.0" encoding="utf-8"?>
<styleSheet xmlns="http://schemas.openxmlformats.org/spreadsheetml/2006/main">
  <numFmts count="26">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0"/>
    <numFmt numFmtId="179" formatCode="0.0000"/>
    <numFmt numFmtId="180" formatCode="0.000"/>
    <numFmt numFmtId="181" formatCode="0.0"/>
  </numFmts>
  <fonts count="6">
    <font>
      <sz val="10"/>
      <name val="Arial"/>
      <family val="0"/>
    </font>
    <font>
      <sz val="8"/>
      <name val="Arial"/>
      <family val="0"/>
    </font>
    <font>
      <b/>
      <sz val="10"/>
      <name val="Arial"/>
      <family val="2"/>
    </font>
    <font>
      <b/>
      <u val="single"/>
      <sz val="10"/>
      <name val="Arial"/>
      <family val="2"/>
    </font>
    <font>
      <u val="single"/>
      <sz val="10"/>
      <name val="Arial"/>
      <family val="0"/>
    </font>
    <font>
      <sz val="9"/>
      <name val="Arial"/>
      <family val="2"/>
    </font>
  </fonts>
  <fills count="3">
    <fill>
      <patternFill/>
    </fill>
    <fill>
      <patternFill patternType="gray125"/>
    </fill>
    <fill>
      <patternFill patternType="solid">
        <fgColor indexed="9"/>
        <bgColor indexed="64"/>
      </patternFill>
    </fill>
  </fills>
  <borders count="20">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style="double"/>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style="double"/>
    </border>
    <border>
      <left>
        <color indexed="63"/>
      </left>
      <right>
        <color indexed="63"/>
      </right>
      <top style="thin"/>
      <bottom style="double"/>
    </border>
    <border>
      <left>
        <color indexed="63"/>
      </left>
      <right style="thin"/>
      <top style="double"/>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style="thin"/>
      <right>
        <color indexed="63"/>
      </right>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0" fontId="0" fillId="0" borderId="0" xfId="0" applyAlignment="1">
      <alignment horizontal="righ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2" xfId="0" applyBorder="1" applyAlignment="1">
      <alignment horizontal="righ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4" xfId="0" applyBorder="1" applyAlignment="1">
      <alignment horizontal="right"/>
    </xf>
    <xf numFmtId="0" fontId="0" fillId="0" borderId="5" xfId="0" applyBorder="1" applyAlignment="1">
      <alignment horizontal="right"/>
    </xf>
    <xf numFmtId="0" fontId="2" fillId="0" borderId="0" xfId="0" applyFont="1" applyBorder="1" applyAlignment="1">
      <alignment/>
    </xf>
    <xf numFmtId="0" fontId="2" fillId="0" borderId="3" xfId="0" applyFont="1" applyBorder="1" applyAlignment="1">
      <alignment/>
    </xf>
    <xf numFmtId="0" fontId="2" fillId="0" borderId="5" xfId="0" applyFont="1" applyBorder="1" applyAlignment="1">
      <alignment/>
    </xf>
    <xf numFmtId="0" fontId="2" fillId="0" borderId="4" xfId="0" applyFont="1" applyBorder="1" applyAlignment="1">
      <alignment/>
    </xf>
    <xf numFmtId="0" fontId="3" fillId="0" borderId="0" xfId="0" applyFont="1" applyAlignment="1">
      <alignment/>
    </xf>
    <xf numFmtId="0" fontId="0" fillId="0" borderId="0" xfId="0" applyBorder="1" applyAlignment="1">
      <alignment horizontal="right"/>
    </xf>
    <xf numFmtId="0" fontId="0" fillId="0" borderId="7" xfId="0" applyBorder="1" applyAlignment="1">
      <alignment horizontal="right"/>
    </xf>
    <xf numFmtId="0" fontId="0" fillId="0" borderId="7" xfId="0" applyBorder="1" applyAlignment="1">
      <alignment/>
    </xf>
    <xf numFmtId="3" fontId="0" fillId="0" borderId="0" xfId="0" applyNumberFormat="1" applyBorder="1" applyAlignment="1">
      <alignment horizontal="right"/>
    </xf>
    <xf numFmtId="0" fontId="0" fillId="0" borderId="8" xfId="0" applyBorder="1" applyAlignment="1">
      <alignment horizontal="right"/>
    </xf>
    <xf numFmtId="0" fontId="2" fillId="0" borderId="9" xfId="0" applyFont="1" applyBorder="1" applyAlignment="1">
      <alignment/>
    </xf>
    <xf numFmtId="0" fontId="2" fillId="0" borderId="10" xfId="0" applyFont="1" applyBorder="1" applyAlignment="1">
      <alignment/>
    </xf>
    <xf numFmtId="0" fontId="0" fillId="0" borderId="0" xfId="0" applyFill="1" applyBorder="1" applyAlignment="1">
      <alignment horizontal="right"/>
    </xf>
    <xf numFmtId="0" fontId="0" fillId="0" borderId="11" xfId="0" applyBorder="1" applyAlignment="1">
      <alignment/>
    </xf>
    <xf numFmtId="0" fontId="2" fillId="0" borderId="0" xfId="0" applyFont="1" applyAlignment="1">
      <alignment/>
    </xf>
    <xf numFmtId="0" fontId="0" fillId="0" borderId="0" xfId="0" applyFont="1" applyFill="1" applyBorder="1" applyAlignment="1">
      <alignment/>
    </xf>
    <xf numFmtId="0" fontId="0" fillId="0" borderId="0" xfId="0" applyFont="1" applyAlignment="1">
      <alignment/>
    </xf>
    <xf numFmtId="0" fontId="2" fillId="0" borderId="0" xfId="0" applyFont="1" applyFill="1" applyBorder="1" applyAlignment="1">
      <alignment/>
    </xf>
    <xf numFmtId="0" fontId="0" fillId="0" borderId="0" xfId="0" applyFill="1" applyBorder="1" applyAlignment="1">
      <alignment/>
    </xf>
    <xf numFmtId="1" fontId="0" fillId="0" borderId="5" xfId="0" applyNumberFormat="1" applyBorder="1" applyAlignment="1">
      <alignment horizontal="right"/>
    </xf>
    <xf numFmtId="0" fontId="0" fillId="0" borderId="7" xfId="0" applyNumberFormat="1" applyBorder="1" applyAlignment="1">
      <alignment horizontal="right"/>
    </xf>
    <xf numFmtId="0" fontId="0" fillId="0" borderId="8" xfId="0" applyNumberFormat="1" applyBorder="1" applyAlignment="1">
      <alignment horizontal="right"/>
    </xf>
    <xf numFmtId="0" fontId="2" fillId="0" borderId="5" xfId="0" applyFont="1" applyFill="1" applyBorder="1" applyAlignment="1">
      <alignment/>
    </xf>
    <xf numFmtId="0" fontId="0" fillId="0" borderId="7" xfId="0" applyNumberFormat="1" applyFill="1" applyBorder="1" applyAlignment="1">
      <alignment horizontal="right"/>
    </xf>
    <xf numFmtId="0" fontId="0" fillId="0" borderId="0" xfId="0" applyNumberFormat="1" applyBorder="1" applyAlignment="1">
      <alignment horizontal="right"/>
    </xf>
    <xf numFmtId="0" fontId="0" fillId="0" borderId="0" xfId="0" applyNumberFormat="1" applyFill="1" applyBorder="1" applyAlignment="1">
      <alignment horizontal="right"/>
    </xf>
    <xf numFmtId="49" fontId="0" fillId="0" borderId="0" xfId="0" applyNumberFormat="1" applyBorder="1" applyAlignment="1">
      <alignment horizontal="right"/>
    </xf>
    <xf numFmtId="0" fontId="0" fillId="0" borderId="12" xfId="0" applyBorder="1" applyAlignment="1">
      <alignment/>
    </xf>
    <xf numFmtId="1" fontId="0" fillId="0" borderId="0" xfId="0" applyNumberFormat="1" applyAlignment="1">
      <alignment horizontal="right"/>
    </xf>
    <xf numFmtId="1" fontId="0" fillId="0" borderId="0" xfId="0" applyNumberFormat="1" applyAlignment="1">
      <alignment/>
    </xf>
    <xf numFmtId="1" fontId="0" fillId="0" borderId="0" xfId="0" applyNumberFormat="1" applyBorder="1" applyAlignment="1">
      <alignment horizontal="right"/>
    </xf>
    <xf numFmtId="1" fontId="0" fillId="0" borderId="2" xfId="0" applyNumberFormat="1" applyBorder="1" applyAlignment="1">
      <alignment horizontal="right"/>
    </xf>
    <xf numFmtId="1" fontId="0" fillId="0" borderId="4" xfId="0" applyNumberFormat="1" applyBorder="1" applyAlignment="1">
      <alignment horizontal="right"/>
    </xf>
    <xf numFmtId="1" fontId="0" fillId="0" borderId="13" xfId="0" applyNumberFormat="1" applyBorder="1" applyAlignment="1">
      <alignment horizontal="right"/>
    </xf>
    <xf numFmtId="0" fontId="0" fillId="0" borderId="7" xfId="0" applyFill="1" applyBorder="1" applyAlignment="1">
      <alignment/>
    </xf>
    <xf numFmtId="1" fontId="0" fillId="0" borderId="0" xfId="0" applyNumberFormat="1" applyFill="1" applyBorder="1" applyAlignment="1">
      <alignment horizontal="right"/>
    </xf>
    <xf numFmtId="0" fontId="2" fillId="0" borderId="11" xfId="0" applyFont="1" applyBorder="1" applyAlignment="1">
      <alignment/>
    </xf>
    <xf numFmtId="0" fontId="3" fillId="2" borderId="0" xfId="0" applyFont="1" applyFill="1" applyAlignment="1">
      <alignment/>
    </xf>
    <xf numFmtId="0" fontId="0" fillId="2" borderId="0" xfId="0" applyFill="1" applyAlignment="1">
      <alignment/>
    </xf>
    <xf numFmtId="0" fontId="0" fillId="2" borderId="1" xfId="0" applyFill="1" applyBorder="1" applyAlignment="1">
      <alignment/>
    </xf>
    <xf numFmtId="0" fontId="0" fillId="2" borderId="3" xfId="0" applyFill="1" applyBorder="1" applyAlignment="1">
      <alignment/>
    </xf>
    <xf numFmtId="0" fontId="2" fillId="2" borderId="0" xfId="0" applyFont="1" applyFill="1" applyBorder="1" applyAlignment="1">
      <alignment/>
    </xf>
    <xf numFmtId="0" fontId="2" fillId="2" borderId="3" xfId="0" applyFont="1" applyFill="1" applyBorder="1" applyAlignment="1">
      <alignment/>
    </xf>
    <xf numFmtId="0" fontId="0" fillId="2" borderId="4" xfId="0" applyFill="1" applyBorder="1" applyAlignment="1">
      <alignment/>
    </xf>
    <xf numFmtId="0" fontId="0" fillId="2" borderId="2" xfId="0" applyFill="1" applyBorder="1" applyAlignment="1">
      <alignment horizontal="right"/>
    </xf>
    <xf numFmtId="0" fontId="0" fillId="2" borderId="4" xfId="0" applyFill="1" applyBorder="1" applyAlignment="1">
      <alignment horizontal="right"/>
    </xf>
    <xf numFmtId="0" fontId="2" fillId="2" borderId="5" xfId="0" applyFont="1" applyFill="1" applyBorder="1" applyAlignment="1">
      <alignment/>
    </xf>
    <xf numFmtId="0" fontId="0" fillId="2" borderId="0" xfId="0" applyFill="1" applyAlignment="1">
      <alignment horizontal="right"/>
    </xf>
    <xf numFmtId="0" fontId="0" fillId="2" borderId="5" xfId="0" applyFill="1" applyBorder="1" applyAlignment="1">
      <alignment horizontal="right"/>
    </xf>
    <xf numFmtId="0" fontId="2" fillId="2" borderId="6" xfId="0" applyFont="1" applyFill="1" applyBorder="1" applyAlignment="1">
      <alignment/>
    </xf>
    <xf numFmtId="0" fontId="0" fillId="2" borderId="1" xfId="0" applyFill="1" applyBorder="1" applyAlignment="1">
      <alignment horizontal="right"/>
    </xf>
    <xf numFmtId="0" fontId="0" fillId="2" borderId="6" xfId="0" applyFill="1" applyBorder="1" applyAlignment="1">
      <alignment horizontal="right"/>
    </xf>
    <xf numFmtId="0" fontId="2" fillId="2" borderId="4" xfId="0" applyFont="1" applyFill="1" applyBorder="1" applyAlignment="1">
      <alignment/>
    </xf>
    <xf numFmtId="0" fontId="0" fillId="2" borderId="2" xfId="0" applyFill="1" applyBorder="1" applyAlignment="1">
      <alignment/>
    </xf>
    <xf numFmtId="3" fontId="0" fillId="2" borderId="2" xfId="0" applyNumberFormat="1" applyFill="1" applyBorder="1" applyAlignment="1">
      <alignment horizontal="right"/>
    </xf>
    <xf numFmtId="0" fontId="0" fillId="2" borderId="5" xfId="0" applyFill="1" applyBorder="1" applyAlignment="1">
      <alignment/>
    </xf>
    <xf numFmtId="0" fontId="0" fillId="2" borderId="0" xfId="0" applyFill="1" applyBorder="1" applyAlignment="1">
      <alignment horizontal="right"/>
    </xf>
    <xf numFmtId="0" fontId="0" fillId="2" borderId="7" xfId="0" applyFill="1" applyBorder="1" applyAlignment="1">
      <alignment horizontal="right"/>
    </xf>
    <xf numFmtId="0" fontId="0" fillId="2" borderId="7" xfId="0" applyFill="1" applyBorder="1" applyAlignment="1">
      <alignment/>
    </xf>
    <xf numFmtId="0" fontId="2" fillId="2" borderId="1" xfId="0" applyFont="1" applyFill="1" applyBorder="1" applyAlignment="1">
      <alignment/>
    </xf>
    <xf numFmtId="0" fontId="0" fillId="2" borderId="14" xfId="0" applyFill="1" applyBorder="1" applyAlignment="1">
      <alignment/>
    </xf>
    <xf numFmtId="0" fontId="0" fillId="2" borderId="0" xfId="0" applyFill="1" applyBorder="1" applyAlignment="1">
      <alignment/>
    </xf>
    <xf numFmtId="0" fontId="0" fillId="2" borderId="6" xfId="0" applyFill="1" applyBorder="1" applyAlignment="1">
      <alignment/>
    </xf>
    <xf numFmtId="3" fontId="0" fillId="2" borderId="2" xfId="0" applyNumberFormat="1" applyFill="1" applyBorder="1" applyAlignment="1">
      <alignment/>
    </xf>
    <xf numFmtId="0" fontId="0" fillId="2" borderId="8" xfId="0" applyFill="1" applyBorder="1" applyAlignment="1">
      <alignment horizontal="right"/>
    </xf>
    <xf numFmtId="3" fontId="0" fillId="2" borderId="0" xfId="0" applyNumberFormat="1" applyFill="1" applyBorder="1" applyAlignment="1">
      <alignment horizontal="right"/>
    </xf>
    <xf numFmtId="0" fontId="2" fillId="2" borderId="9" xfId="0" applyFont="1" applyFill="1" applyBorder="1" applyAlignment="1">
      <alignment/>
    </xf>
    <xf numFmtId="0" fontId="2" fillId="2" borderId="10" xfId="0" applyFont="1" applyFill="1" applyBorder="1" applyAlignment="1">
      <alignment/>
    </xf>
    <xf numFmtId="3" fontId="0" fillId="2" borderId="7" xfId="0" applyNumberFormat="1" applyFill="1" applyBorder="1" applyAlignment="1">
      <alignment horizontal="right"/>
    </xf>
    <xf numFmtId="3" fontId="0" fillId="2" borderId="8" xfId="0" applyNumberFormat="1" applyFill="1" applyBorder="1" applyAlignment="1">
      <alignment horizontal="right"/>
    </xf>
    <xf numFmtId="3" fontId="0" fillId="0" borderId="12" xfId="0" applyNumberFormat="1"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4" fillId="2" borderId="0" xfId="0" applyFont="1" applyFill="1" applyAlignment="1">
      <alignment/>
    </xf>
    <xf numFmtId="0" fontId="2" fillId="2" borderId="11" xfId="0" applyFont="1" applyFill="1" applyBorder="1" applyAlignment="1">
      <alignment/>
    </xf>
    <xf numFmtId="0" fontId="0" fillId="2" borderId="12" xfId="0" applyFill="1" applyBorder="1" applyAlignment="1">
      <alignment/>
    </xf>
    <xf numFmtId="0" fontId="0" fillId="2" borderId="11" xfId="0" applyFill="1" applyBorder="1" applyAlignment="1">
      <alignment/>
    </xf>
    <xf numFmtId="3" fontId="0" fillId="2" borderId="12" xfId="0" applyNumberFormat="1" applyFill="1" applyBorder="1" applyAlignment="1">
      <alignment horizontal="right"/>
    </xf>
    <xf numFmtId="0" fontId="0" fillId="2" borderId="11" xfId="0" applyFill="1" applyBorder="1" applyAlignment="1">
      <alignment horizontal="right"/>
    </xf>
    <xf numFmtId="0" fontId="0" fillId="2" borderId="0" xfId="0" applyFont="1" applyFill="1" applyBorder="1" applyAlignment="1">
      <alignment/>
    </xf>
    <xf numFmtId="0" fontId="0" fillId="2" borderId="0" xfId="0" applyFont="1" applyFill="1" applyAlignment="1">
      <alignment/>
    </xf>
    <xf numFmtId="49" fontId="0" fillId="2" borderId="1" xfId="0" applyNumberFormat="1" applyFill="1" applyBorder="1" applyAlignment="1">
      <alignment horizontal="right"/>
    </xf>
    <xf numFmtId="49" fontId="0" fillId="2" borderId="6" xfId="0" applyNumberFormat="1" applyFill="1" applyBorder="1" applyAlignment="1">
      <alignment horizontal="right"/>
    </xf>
    <xf numFmtId="0" fontId="0" fillId="2" borderId="15" xfId="0" applyFill="1" applyBorder="1" applyAlignment="1">
      <alignment/>
    </xf>
    <xf numFmtId="0" fontId="2" fillId="2" borderId="16" xfId="0" applyFont="1" applyFill="1" applyBorder="1" applyAlignment="1">
      <alignment/>
    </xf>
    <xf numFmtId="0" fontId="2" fillId="2" borderId="17" xfId="0" applyFont="1" applyFill="1" applyBorder="1" applyAlignment="1">
      <alignment/>
    </xf>
    <xf numFmtId="0" fontId="2" fillId="2" borderId="0" xfId="0" applyFont="1" applyFill="1" applyAlignment="1">
      <alignment/>
    </xf>
    <xf numFmtId="0" fontId="2" fillId="2" borderId="12" xfId="0" applyFont="1" applyFill="1" applyBorder="1" applyAlignment="1">
      <alignment/>
    </xf>
    <xf numFmtId="3" fontId="0" fillId="2" borderId="18" xfId="0" applyNumberFormat="1" applyFill="1" applyBorder="1" applyAlignment="1">
      <alignment/>
    </xf>
    <xf numFmtId="3" fontId="0" fillId="2" borderId="0" xfId="0" applyNumberFormat="1" applyFill="1" applyAlignment="1">
      <alignment horizontal="right"/>
    </xf>
    <xf numFmtId="0" fontId="2" fillId="2" borderId="2" xfId="0" applyFont="1" applyFill="1" applyBorder="1" applyAlignment="1">
      <alignment/>
    </xf>
    <xf numFmtId="1" fontId="0" fillId="2" borderId="5" xfId="0" applyNumberFormat="1" applyFill="1" applyBorder="1" applyAlignment="1">
      <alignment/>
    </xf>
    <xf numFmtId="1" fontId="0" fillId="2" borderId="5" xfId="0" applyNumberFormat="1" applyFill="1" applyBorder="1" applyAlignment="1">
      <alignment horizontal="right"/>
    </xf>
    <xf numFmtId="2" fontId="0" fillId="2" borderId="5" xfId="0" applyNumberFormat="1" applyFill="1" applyBorder="1" applyAlignment="1">
      <alignment horizontal="right"/>
    </xf>
    <xf numFmtId="9" fontId="0" fillId="2" borderId="11" xfId="0" applyNumberFormat="1" applyFill="1" applyBorder="1" applyAlignment="1">
      <alignment/>
    </xf>
    <xf numFmtId="49" fontId="0" fillId="2" borderId="5" xfId="0" applyNumberFormat="1" applyFill="1" applyBorder="1" applyAlignment="1">
      <alignment horizontal="right"/>
    </xf>
    <xf numFmtId="0" fontId="0" fillId="2" borderId="7" xfId="0" applyNumberFormat="1" applyFill="1" applyBorder="1" applyAlignment="1">
      <alignment horizontal="right"/>
    </xf>
    <xf numFmtId="0" fontId="0" fillId="2" borderId="8" xfId="0" applyNumberFormat="1" applyFill="1" applyBorder="1" applyAlignment="1">
      <alignment horizontal="right"/>
    </xf>
    <xf numFmtId="0" fontId="0" fillId="2" borderId="2" xfId="0" applyNumberFormat="1" applyFill="1" applyBorder="1" applyAlignment="1">
      <alignment horizontal="right"/>
    </xf>
    <xf numFmtId="0" fontId="0" fillId="2" borderId="0" xfId="0" applyNumberFormat="1" applyFill="1" applyBorder="1" applyAlignment="1">
      <alignment horizontal="right"/>
    </xf>
    <xf numFmtId="0" fontId="2" fillId="2" borderId="15" xfId="0" applyFont="1" applyFill="1" applyBorder="1" applyAlignment="1">
      <alignment/>
    </xf>
    <xf numFmtId="49" fontId="0" fillId="2" borderId="0" xfId="0" applyNumberFormat="1" applyFill="1" applyAlignment="1">
      <alignment/>
    </xf>
    <xf numFmtId="0" fontId="0" fillId="2" borderId="19" xfId="0" applyFill="1" applyBorder="1" applyAlignment="1">
      <alignment horizontal="right"/>
    </xf>
    <xf numFmtId="49" fontId="0" fillId="2" borderId="0" xfId="0" applyNumberFormat="1" applyFill="1" applyBorder="1" applyAlignment="1">
      <alignment horizontal="right"/>
    </xf>
    <xf numFmtId="0" fontId="0" fillId="2" borderId="14" xfId="0" applyFill="1" applyBorder="1" applyAlignment="1">
      <alignment horizontal="right"/>
    </xf>
    <xf numFmtId="0" fontId="0" fillId="2" borderId="13" xfId="0" applyFill="1" applyBorder="1" applyAlignment="1">
      <alignment/>
    </xf>
    <xf numFmtId="0" fontId="0" fillId="2" borderId="18" xfId="0" applyFill="1" applyBorder="1" applyAlignment="1">
      <alignment/>
    </xf>
    <xf numFmtId="1" fontId="0" fillId="2" borderId="0" xfId="0" applyNumberFormat="1" applyFill="1" applyAlignment="1">
      <alignment horizontal="right"/>
    </xf>
    <xf numFmtId="0" fontId="2" fillId="2" borderId="5" xfId="0" applyFont="1" applyFill="1" applyBorder="1" applyAlignment="1" quotePrefix="1">
      <alignment/>
    </xf>
    <xf numFmtId="1" fontId="0" fillId="2" borderId="0" xfId="0" applyNumberFormat="1" applyFill="1" applyAlignment="1">
      <alignment/>
    </xf>
    <xf numFmtId="1" fontId="0" fillId="2" borderId="0" xfId="0" applyNumberFormat="1" applyFill="1" applyBorder="1" applyAlignment="1">
      <alignment horizontal="right"/>
    </xf>
    <xf numFmtId="1" fontId="0" fillId="2" borderId="4" xfId="0" applyNumberFormat="1" applyFill="1" applyBorder="1" applyAlignment="1">
      <alignment horizontal="right"/>
    </xf>
    <xf numFmtId="1" fontId="0" fillId="2" borderId="2" xfId="0" applyNumberFormat="1" applyFill="1" applyBorder="1" applyAlignment="1">
      <alignment horizontal="right"/>
    </xf>
    <xf numFmtId="0" fontId="4" fillId="0" borderId="0" xfId="0" applyFont="1" applyAlignment="1">
      <alignment/>
    </xf>
    <xf numFmtId="0" fontId="0" fillId="0" borderId="0" xfId="0" applyFont="1" applyAlignment="1">
      <alignment/>
    </xf>
    <xf numFmtId="0" fontId="4" fillId="2" borderId="0" xfId="0" applyFont="1" applyFill="1" applyAlignment="1">
      <alignment/>
    </xf>
    <xf numFmtId="0" fontId="4" fillId="0" borderId="0" xfId="0" applyFont="1" applyBorder="1" applyAlignment="1">
      <alignment/>
    </xf>
    <xf numFmtId="2" fontId="0" fillId="0" borderId="0" xfId="0" applyNumberFormat="1" applyAlignment="1">
      <alignment/>
    </xf>
    <xf numFmtId="49"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5"/>
  <sheetViews>
    <sheetView tabSelected="1" workbookViewId="0" topLeftCell="A1">
      <selection activeCell="A1" sqref="A1"/>
    </sheetView>
  </sheetViews>
  <sheetFormatPr defaultColWidth="11.421875" defaultRowHeight="12.75"/>
  <cols>
    <col min="1" max="16384" width="8.8515625" style="0" customWidth="1"/>
  </cols>
  <sheetData>
    <row r="1" spans="1:4" ht="12">
      <c r="A1" s="16" t="s">
        <v>94</v>
      </c>
      <c r="B1" s="26"/>
      <c r="C1" s="26"/>
      <c r="D1" s="26"/>
    </row>
    <row r="3" ht="12">
      <c r="A3" s="26" t="s">
        <v>95</v>
      </c>
    </row>
    <row r="5" ht="12">
      <c r="A5" s="125" t="s">
        <v>56</v>
      </c>
    </row>
    <row r="6" spans="1:10" ht="12">
      <c r="A6" s="125" t="s">
        <v>55</v>
      </c>
      <c r="B6" s="126"/>
      <c r="C6" s="126"/>
      <c r="D6" s="126"/>
      <c r="E6" s="126"/>
      <c r="F6" s="126"/>
      <c r="G6" s="126"/>
      <c r="H6" s="126"/>
      <c r="I6" s="126"/>
      <c r="J6" s="126"/>
    </row>
    <row r="7" spans="1:12" ht="12">
      <c r="A7" s="125" t="s">
        <v>47</v>
      </c>
      <c r="B7" s="125"/>
      <c r="C7" s="28"/>
      <c r="D7" s="125"/>
      <c r="E7" s="125"/>
      <c r="F7" s="125"/>
      <c r="G7" s="28"/>
      <c r="H7" s="28"/>
      <c r="I7" s="28"/>
      <c r="J7" s="28"/>
      <c r="K7" s="28"/>
      <c r="L7" s="28"/>
    </row>
    <row r="8" spans="1:10" ht="12">
      <c r="A8" s="127" t="s">
        <v>57</v>
      </c>
      <c r="B8" s="92"/>
      <c r="C8" s="92"/>
      <c r="D8" s="92"/>
      <c r="E8" s="92"/>
      <c r="F8" s="92"/>
      <c r="G8" s="92"/>
      <c r="H8" s="92"/>
      <c r="I8" s="92"/>
      <c r="J8" s="28"/>
    </row>
    <row r="9" spans="1:11" ht="12">
      <c r="A9" s="127" t="s">
        <v>58</v>
      </c>
      <c r="B9" s="92"/>
      <c r="C9" s="92"/>
      <c r="D9" s="92"/>
      <c r="E9" s="92"/>
      <c r="F9" s="92"/>
      <c r="G9" s="92"/>
      <c r="H9" s="92"/>
      <c r="I9" s="92"/>
      <c r="J9" s="92"/>
      <c r="K9" s="28"/>
    </row>
    <row r="10" ht="12">
      <c r="A10" s="125" t="s">
        <v>59</v>
      </c>
    </row>
    <row r="11" spans="1:11" ht="12">
      <c r="A11" s="127" t="s">
        <v>60</v>
      </c>
      <c r="B11" s="92"/>
      <c r="C11" s="92"/>
      <c r="D11" s="92"/>
      <c r="E11" s="92"/>
      <c r="F11" s="28"/>
      <c r="G11" s="28"/>
      <c r="H11" s="28"/>
      <c r="I11" s="28"/>
      <c r="J11" s="28"/>
      <c r="K11" s="28"/>
    </row>
    <row r="12" spans="1:11" ht="12">
      <c r="A12" s="125" t="s">
        <v>61</v>
      </c>
      <c r="B12" s="28"/>
      <c r="C12" s="28"/>
      <c r="D12" s="28"/>
      <c r="E12" s="28"/>
      <c r="F12" s="28"/>
      <c r="G12" s="28"/>
      <c r="H12" s="28"/>
      <c r="I12" s="28"/>
      <c r="J12" s="28"/>
      <c r="K12" s="28"/>
    </row>
    <row r="13" spans="1:11" ht="12">
      <c r="A13" s="125" t="s">
        <v>62</v>
      </c>
      <c r="B13" s="28"/>
      <c r="C13" s="28"/>
      <c r="D13" s="28"/>
      <c r="E13" s="28"/>
      <c r="F13" s="28"/>
      <c r="G13" s="28"/>
      <c r="H13" s="28"/>
      <c r="I13" s="28"/>
      <c r="J13" s="28"/>
      <c r="K13" s="28"/>
    </row>
    <row r="14" spans="1:13" ht="12">
      <c r="A14" s="127" t="s">
        <v>48</v>
      </c>
      <c r="B14" s="92"/>
      <c r="C14" s="92"/>
      <c r="D14" s="92"/>
      <c r="E14" s="92"/>
      <c r="F14" s="92"/>
      <c r="G14" s="92"/>
      <c r="H14" s="92"/>
      <c r="I14" s="92"/>
      <c r="J14" s="92"/>
      <c r="K14" s="92"/>
      <c r="L14" s="50"/>
      <c r="M14" s="50"/>
    </row>
    <row r="15" spans="1:11" ht="12">
      <c r="A15" s="125" t="s">
        <v>50</v>
      </c>
      <c r="B15" s="28"/>
      <c r="C15" s="28"/>
      <c r="D15" s="28"/>
      <c r="E15" s="28"/>
      <c r="F15" s="28"/>
      <c r="G15" s="28"/>
      <c r="H15" s="28"/>
      <c r="I15" s="28"/>
      <c r="J15" s="28"/>
      <c r="K15" s="28"/>
    </row>
    <row r="16" spans="1:6" ht="12">
      <c r="A16" s="127" t="s">
        <v>30</v>
      </c>
      <c r="B16" s="49"/>
      <c r="C16" s="49"/>
      <c r="D16" s="49"/>
      <c r="E16" s="49"/>
      <c r="F16" s="49"/>
    </row>
    <row r="17" spans="1:9" ht="12">
      <c r="A17" s="127" t="s">
        <v>31</v>
      </c>
      <c r="B17" s="92"/>
      <c r="C17" s="92"/>
      <c r="D17" s="92"/>
      <c r="E17" s="92"/>
      <c r="F17" s="92"/>
      <c r="G17" s="92"/>
      <c r="H17" s="28"/>
      <c r="I17" s="28"/>
    </row>
    <row r="18" spans="1:12" ht="12">
      <c r="A18" s="127" t="s">
        <v>32</v>
      </c>
      <c r="B18" s="92"/>
      <c r="C18" s="92"/>
      <c r="D18" s="92"/>
      <c r="E18" s="92"/>
      <c r="F18" s="92"/>
      <c r="G18" s="92"/>
      <c r="H18" s="92"/>
      <c r="I18" s="92"/>
      <c r="J18" s="92"/>
      <c r="K18" s="92"/>
      <c r="L18" s="92"/>
    </row>
    <row r="19" spans="1:6" ht="12">
      <c r="A19" s="128" t="s">
        <v>33</v>
      </c>
      <c r="B19" s="2"/>
      <c r="C19" s="2"/>
      <c r="D19" s="2"/>
      <c r="E19" s="2"/>
      <c r="F19" s="2"/>
    </row>
    <row r="20" ht="12">
      <c r="A20" s="125" t="s">
        <v>34</v>
      </c>
    </row>
    <row r="21" ht="12">
      <c r="A21" s="125" t="s">
        <v>35</v>
      </c>
    </row>
    <row r="22" spans="1:15" ht="12">
      <c r="A22" s="125" t="s">
        <v>17</v>
      </c>
      <c r="B22" s="28"/>
      <c r="C22" s="28"/>
      <c r="D22" s="28"/>
      <c r="E22" s="28"/>
      <c r="F22" s="28"/>
      <c r="G22" s="28"/>
      <c r="H22" s="28"/>
      <c r="I22" s="28"/>
      <c r="J22" s="28"/>
      <c r="K22" s="28"/>
      <c r="L22" s="28"/>
      <c r="M22" s="28"/>
      <c r="N22" s="28"/>
      <c r="O22" s="28"/>
    </row>
    <row r="23" spans="1:16" ht="12">
      <c r="A23" s="127" t="s">
        <v>18</v>
      </c>
      <c r="B23" s="92"/>
      <c r="C23" s="92"/>
      <c r="D23" s="92"/>
      <c r="E23" s="92"/>
      <c r="F23" s="92"/>
      <c r="G23" s="92"/>
      <c r="H23" s="92"/>
      <c r="I23" s="92"/>
      <c r="J23" s="92"/>
      <c r="K23" s="92"/>
      <c r="L23" s="92"/>
      <c r="M23" s="92"/>
      <c r="N23" s="92"/>
      <c r="O23" s="92"/>
      <c r="P23" s="50"/>
    </row>
    <row r="24" spans="1:15" ht="12">
      <c r="A24" s="127" t="s">
        <v>19</v>
      </c>
      <c r="B24" s="92"/>
      <c r="C24" s="92"/>
      <c r="D24" s="92"/>
      <c r="E24" s="92"/>
      <c r="F24" s="92"/>
      <c r="G24" s="92"/>
      <c r="H24" s="92"/>
      <c r="I24" s="92"/>
      <c r="J24" s="92"/>
      <c r="K24" s="92"/>
      <c r="L24" s="92"/>
      <c r="M24" s="92"/>
      <c r="N24" s="28"/>
      <c r="O24" s="28"/>
    </row>
    <row r="25" spans="1:15" ht="12">
      <c r="A25" s="125" t="s">
        <v>20</v>
      </c>
      <c r="B25" s="28"/>
      <c r="C25" s="28"/>
      <c r="D25" s="28"/>
      <c r="E25" s="28"/>
      <c r="F25" s="28"/>
      <c r="G25" s="28"/>
      <c r="H25" s="28"/>
      <c r="I25" s="28"/>
      <c r="J25" s="28"/>
      <c r="K25" s="28"/>
      <c r="L25" s="28"/>
      <c r="M25" s="28"/>
      <c r="N25" s="28"/>
      <c r="O25" s="28"/>
    </row>
    <row r="26" spans="1:15" ht="12">
      <c r="A26" s="125" t="s">
        <v>21</v>
      </c>
      <c r="B26" s="28"/>
      <c r="C26" s="28"/>
      <c r="D26" s="28"/>
      <c r="E26" s="28"/>
      <c r="F26" s="28"/>
      <c r="G26" s="28"/>
      <c r="H26" s="28"/>
      <c r="I26" s="28"/>
      <c r="J26" s="28"/>
      <c r="K26" s="28"/>
      <c r="L26" s="28"/>
      <c r="M26" s="28"/>
      <c r="N26" s="28"/>
      <c r="O26" s="28"/>
    </row>
    <row r="27" spans="1:15" ht="12">
      <c r="A27" s="127" t="s">
        <v>22</v>
      </c>
      <c r="B27" s="92"/>
      <c r="C27" s="92"/>
      <c r="D27" s="92"/>
      <c r="E27" s="92"/>
      <c r="F27" s="92"/>
      <c r="G27" s="92"/>
      <c r="H27" s="92"/>
      <c r="I27" s="92"/>
      <c r="J27" s="92"/>
      <c r="K27" s="28"/>
      <c r="L27" s="28"/>
      <c r="M27" s="28"/>
      <c r="N27" s="28"/>
      <c r="O27" s="28"/>
    </row>
    <row r="28" spans="1:15" ht="12">
      <c r="A28" s="127" t="s">
        <v>23</v>
      </c>
      <c r="B28" s="92"/>
      <c r="C28" s="92"/>
      <c r="D28" s="92"/>
      <c r="E28" s="92"/>
      <c r="F28" s="92"/>
      <c r="G28" s="92"/>
      <c r="H28" s="92"/>
      <c r="I28" s="92"/>
      <c r="J28" s="92"/>
      <c r="K28" s="92"/>
      <c r="L28" s="92"/>
      <c r="M28" s="92"/>
      <c r="N28" s="92"/>
      <c r="O28" s="28"/>
    </row>
    <row r="29" spans="1:15" ht="12">
      <c r="A29" s="127" t="s">
        <v>24</v>
      </c>
      <c r="B29" s="92"/>
      <c r="C29" s="92"/>
      <c r="D29" s="92"/>
      <c r="E29" s="92"/>
      <c r="F29" s="92"/>
      <c r="G29" s="92"/>
      <c r="H29" s="92"/>
      <c r="I29" s="92"/>
      <c r="J29" s="92"/>
      <c r="K29" s="92"/>
      <c r="L29" s="92"/>
      <c r="M29" s="92"/>
      <c r="N29" s="92"/>
      <c r="O29" s="28"/>
    </row>
    <row r="30" spans="1:15" ht="12">
      <c r="A30" s="127" t="s">
        <v>26</v>
      </c>
      <c r="B30" s="92"/>
      <c r="C30" s="92"/>
      <c r="D30" s="92"/>
      <c r="E30" s="92"/>
      <c r="F30" s="92"/>
      <c r="G30" s="92"/>
      <c r="H30" s="92"/>
      <c r="I30" s="92"/>
      <c r="J30" s="92"/>
      <c r="K30" s="92"/>
      <c r="L30" s="92"/>
      <c r="M30" s="92"/>
      <c r="N30" s="92"/>
      <c r="O30" s="28"/>
    </row>
    <row r="31" spans="1:15" ht="12">
      <c r="A31" s="127" t="s">
        <v>27</v>
      </c>
      <c r="B31" s="28"/>
      <c r="C31" s="28"/>
      <c r="D31" s="28"/>
      <c r="E31" s="28"/>
      <c r="F31" s="28"/>
      <c r="G31" s="28"/>
      <c r="H31" s="28"/>
      <c r="I31" s="28"/>
      <c r="J31" s="28"/>
      <c r="K31" s="28"/>
      <c r="L31" s="28"/>
      <c r="M31" s="28"/>
      <c r="N31" s="28"/>
      <c r="O31" s="28"/>
    </row>
    <row r="32" spans="1:15" ht="12">
      <c r="A32" s="127" t="s">
        <v>28</v>
      </c>
      <c r="B32" s="28"/>
      <c r="C32" s="28"/>
      <c r="D32" s="28"/>
      <c r="E32" s="28"/>
      <c r="F32" s="28"/>
      <c r="G32" s="28"/>
      <c r="H32" s="28"/>
      <c r="I32" s="28"/>
      <c r="J32" s="28"/>
      <c r="K32" s="28"/>
      <c r="L32" s="28"/>
      <c r="M32" s="28"/>
      <c r="N32" s="28"/>
      <c r="O32" s="28"/>
    </row>
    <row r="33" spans="1:15" ht="12">
      <c r="A33" s="127" t="s">
        <v>29</v>
      </c>
      <c r="B33" s="92"/>
      <c r="C33" s="92"/>
      <c r="D33" s="92"/>
      <c r="E33" s="92"/>
      <c r="F33" s="92"/>
      <c r="G33" s="92"/>
      <c r="H33" s="92"/>
      <c r="I33" s="92"/>
      <c r="J33" s="92"/>
      <c r="K33" s="92"/>
      <c r="L33" s="92"/>
      <c r="M33" s="28"/>
      <c r="N33" s="28"/>
      <c r="O33" s="28"/>
    </row>
    <row r="34" spans="1:15" ht="12">
      <c r="A34" s="125" t="s">
        <v>0</v>
      </c>
      <c r="B34" s="28"/>
      <c r="C34" s="28"/>
      <c r="D34" s="28"/>
      <c r="E34" s="28"/>
      <c r="F34" s="28"/>
      <c r="G34" s="28"/>
      <c r="H34" s="28"/>
      <c r="I34" s="28"/>
      <c r="J34" s="28"/>
      <c r="K34" s="28"/>
      <c r="L34" s="28"/>
      <c r="M34" s="28"/>
      <c r="N34" s="28"/>
      <c r="O34" s="28"/>
    </row>
    <row r="35" spans="1:15" ht="12">
      <c r="A35" s="125" t="s">
        <v>1</v>
      </c>
      <c r="B35" s="28"/>
      <c r="C35" s="28"/>
      <c r="D35" s="28"/>
      <c r="E35" s="28"/>
      <c r="F35" s="28"/>
      <c r="G35" s="28"/>
      <c r="H35" s="28"/>
      <c r="I35" s="28"/>
      <c r="J35" s="28"/>
      <c r="K35" s="28"/>
      <c r="L35" s="28"/>
      <c r="M35" s="28"/>
      <c r="N35" s="28"/>
      <c r="O35" s="28"/>
    </row>
    <row r="37" spans="1:15" ht="12">
      <c r="A37" s="28"/>
      <c r="B37" s="28"/>
      <c r="C37" s="28"/>
      <c r="D37" s="28"/>
      <c r="E37" s="28"/>
      <c r="F37" s="28"/>
      <c r="G37" s="28"/>
      <c r="H37" s="28"/>
      <c r="I37" s="28"/>
      <c r="J37" s="28"/>
      <c r="K37" s="28"/>
      <c r="L37" s="28"/>
      <c r="M37" s="28"/>
      <c r="N37" s="28"/>
      <c r="O37" s="28"/>
    </row>
    <row r="38" ht="12">
      <c r="A38" s="125" t="s">
        <v>8</v>
      </c>
    </row>
    <row r="39" s="28" customFormat="1" ht="12">
      <c r="A39" s="28" t="s">
        <v>9</v>
      </c>
    </row>
    <row r="41" ht="12">
      <c r="A41" s="125" t="s">
        <v>10</v>
      </c>
    </row>
    <row r="42" ht="12">
      <c r="A42" t="s">
        <v>11</v>
      </c>
    </row>
    <row r="43" ht="12">
      <c r="A43" t="s">
        <v>12</v>
      </c>
    </row>
    <row r="44" ht="12">
      <c r="A44" t="s">
        <v>13</v>
      </c>
    </row>
    <row r="45" ht="12">
      <c r="A45" t="s">
        <v>14</v>
      </c>
    </row>
  </sheetData>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R17"/>
  <sheetViews>
    <sheetView workbookViewId="0" topLeftCell="A1">
      <selection activeCell="D1" sqref="A1:D1"/>
    </sheetView>
  </sheetViews>
  <sheetFormatPr defaultColWidth="11.421875" defaultRowHeight="12.75"/>
  <cols>
    <col min="1" max="1" width="44.8515625" style="0" customWidth="1"/>
    <col min="2" max="16384" width="8.8515625" style="0" customWidth="1"/>
  </cols>
  <sheetData>
    <row r="1" spans="1:16" ht="12">
      <c r="A1" s="49" t="s">
        <v>98</v>
      </c>
      <c r="B1" s="50"/>
      <c r="C1" s="50"/>
      <c r="D1" s="50"/>
      <c r="E1" s="50"/>
      <c r="F1" s="50"/>
      <c r="G1" s="50"/>
      <c r="H1" s="50"/>
      <c r="I1" s="50"/>
      <c r="J1" s="50"/>
      <c r="K1" s="50"/>
      <c r="L1" s="50"/>
      <c r="M1" s="50"/>
      <c r="N1" s="50"/>
      <c r="O1" s="50"/>
      <c r="P1" s="50"/>
    </row>
    <row r="2" spans="1:16" ht="12">
      <c r="A2" s="50"/>
      <c r="B2" s="50"/>
      <c r="C2" s="50"/>
      <c r="D2" s="50"/>
      <c r="E2" s="50"/>
      <c r="F2" s="50"/>
      <c r="G2" s="50"/>
      <c r="H2" s="50"/>
      <c r="I2" s="50"/>
      <c r="J2" s="50"/>
      <c r="K2" s="50"/>
      <c r="L2" s="50"/>
      <c r="M2" s="50"/>
      <c r="N2" s="50"/>
      <c r="O2" s="50"/>
      <c r="P2" s="50"/>
    </row>
    <row r="3" spans="1:16" ht="12">
      <c r="A3" s="95"/>
      <c r="B3" s="96" t="s">
        <v>161</v>
      </c>
      <c r="C3" s="97" t="s">
        <v>162</v>
      </c>
      <c r="D3" s="50"/>
      <c r="E3" s="50"/>
      <c r="F3" s="50"/>
      <c r="G3" s="50"/>
      <c r="H3" s="50"/>
      <c r="I3" s="50"/>
      <c r="J3" s="50"/>
      <c r="K3" s="50"/>
      <c r="L3" s="50"/>
      <c r="M3" s="50"/>
      <c r="N3" s="50"/>
      <c r="O3" s="50"/>
      <c r="P3" s="50"/>
    </row>
    <row r="4" spans="1:16" ht="12">
      <c r="A4" s="98" t="s">
        <v>207</v>
      </c>
      <c r="B4" s="70">
        <v>191</v>
      </c>
      <c r="C4" s="67">
        <v>15</v>
      </c>
      <c r="D4" s="50"/>
      <c r="E4" s="50"/>
      <c r="F4" s="50"/>
      <c r="G4" s="50"/>
      <c r="H4" s="50"/>
      <c r="I4" s="50"/>
      <c r="J4" s="50"/>
      <c r="K4" s="50"/>
      <c r="L4" s="50"/>
      <c r="M4" s="50"/>
      <c r="N4" s="50"/>
      <c r="O4" s="50"/>
      <c r="P4" s="50"/>
    </row>
    <row r="5" spans="1:16" ht="12">
      <c r="A5" s="98" t="s">
        <v>208</v>
      </c>
      <c r="B5" s="70">
        <v>469</v>
      </c>
      <c r="C5" s="67">
        <v>36</v>
      </c>
      <c r="D5" s="50"/>
      <c r="E5" s="50"/>
      <c r="F5" s="50"/>
      <c r="G5" s="50"/>
      <c r="H5" s="50"/>
      <c r="I5" s="50"/>
      <c r="J5" s="50"/>
      <c r="K5" s="50"/>
      <c r="L5" s="50"/>
      <c r="M5" s="50"/>
      <c r="N5" s="50"/>
      <c r="O5" s="50"/>
      <c r="P5" s="50"/>
    </row>
    <row r="6" spans="1:16" ht="12">
      <c r="A6" s="98" t="s">
        <v>209</v>
      </c>
      <c r="B6" s="70">
        <v>186</v>
      </c>
      <c r="C6" s="67">
        <v>15</v>
      </c>
      <c r="D6" s="50"/>
      <c r="E6" s="50"/>
      <c r="F6" s="50"/>
      <c r="G6" s="50"/>
      <c r="H6" s="50"/>
      <c r="I6" s="50"/>
      <c r="J6" s="50"/>
      <c r="K6" s="50"/>
      <c r="L6" s="50"/>
      <c r="M6" s="50"/>
      <c r="N6" s="50"/>
      <c r="O6" s="50"/>
      <c r="P6" s="50"/>
    </row>
    <row r="7" spans="1:16" ht="12">
      <c r="A7" s="98" t="s">
        <v>210</v>
      </c>
      <c r="B7" s="70">
        <v>112</v>
      </c>
      <c r="C7" s="67">
        <v>9</v>
      </c>
      <c r="D7" s="50"/>
      <c r="E7" s="50"/>
      <c r="F7" s="50"/>
      <c r="G7" s="50"/>
      <c r="H7" s="50"/>
      <c r="I7" s="50"/>
      <c r="J7" s="50"/>
      <c r="K7" s="50"/>
      <c r="L7" s="50"/>
      <c r="M7" s="50"/>
      <c r="N7" s="50"/>
      <c r="O7" s="50"/>
      <c r="P7" s="50"/>
    </row>
    <row r="8" spans="1:16" ht="12">
      <c r="A8" s="98" t="s">
        <v>211</v>
      </c>
      <c r="B8" s="70">
        <v>26</v>
      </c>
      <c r="C8" s="67">
        <v>2</v>
      </c>
      <c r="D8" s="50"/>
      <c r="E8" s="50"/>
      <c r="F8" s="50"/>
      <c r="G8" s="50"/>
      <c r="H8" s="50"/>
      <c r="I8" s="50"/>
      <c r="J8" s="50"/>
      <c r="K8" s="50"/>
      <c r="L8" s="50"/>
      <c r="M8" s="50"/>
      <c r="N8" s="50"/>
      <c r="O8" s="50"/>
      <c r="P8" s="50"/>
    </row>
    <row r="9" spans="1:16" ht="12">
      <c r="A9" s="98" t="s">
        <v>99</v>
      </c>
      <c r="B9" s="70">
        <v>20</v>
      </c>
      <c r="C9" s="67">
        <v>2</v>
      </c>
      <c r="D9" s="50"/>
      <c r="E9" s="50"/>
      <c r="F9" s="50"/>
      <c r="G9" s="50"/>
      <c r="H9" s="50"/>
      <c r="I9" s="50"/>
      <c r="J9" s="50"/>
      <c r="K9" s="50"/>
      <c r="L9" s="50"/>
      <c r="M9" s="50"/>
      <c r="N9" s="50"/>
      <c r="O9" s="50"/>
      <c r="P9" s="50"/>
    </row>
    <row r="10" spans="1:16" ht="12">
      <c r="A10" s="98" t="s">
        <v>100</v>
      </c>
      <c r="B10" s="70">
        <v>64</v>
      </c>
      <c r="C10" s="67">
        <v>5</v>
      </c>
      <c r="D10" s="50"/>
      <c r="E10" s="50"/>
      <c r="F10" s="50"/>
      <c r="G10" s="50"/>
      <c r="H10" s="50"/>
      <c r="I10" s="50"/>
      <c r="J10" s="50"/>
      <c r="K10" s="50"/>
      <c r="L10" s="50"/>
      <c r="M10" s="50"/>
      <c r="N10" s="50"/>
      <c r="O10" s="50"/>
      <c r="P10" s="50"/>
    </row>
    <row r="11" spans="1:16" ht="12">
      <c r="A11" s="98" t="s">
        <v>101</v>
      </c>
      <c r="B11" s="70">
        <v>22</v>
      </c>
      <c r="C11" s="67">
        <v>2</v>
      </c>
      <c r="D11" s="50"/>
      <c r="E11" s="50"/>
      <c r="F11" s="50"/>
      <c r="G11" s="50"/>
      <c r="H11" s="50"/>
      <c r="I11" s="50"/>
      <c r="J11" s="50"/>
      <c r="K11" s="50"/>
      <c r="L11" s="50"/>
      <c r="M11" s="50"/>
      <c r="N11" s="50"/>
      <c r="O11" s="50"/>
      <c r="P11" s="50"/>
    </row>
    <row r="12" spans="1:16" ht="12">
      <c r="A12" s="98" t="s">
        <v>102</v>
      </c>
      <c r="B12" s="70">
        <v>37</v>
      </c>
      <c r="C12" s="67">
        <v>3</v>
      </c>
      <c r="D12" s="50"/>
      <c r="E12" s="50"/>
      <c r="F12" s="50"/>
      <c r="G12" s="50"/>
      <c r="H12" s="50"/>
      <c r="I12" s="50"/>
      <c r="J12" s="50"/>
      <c r="K12" s="50"/>
      <c r="L12" s="50"/>
      <c r="M12" s="50"/>
      <c r="N12" s="50"/>
      <c r="O12" s="50"/>
      <c r="P12" s="50"/>
    </row>
    <row r="13" spans="1:16" ht="12">
      <c r="A13" s="98" t="s">
        <v>103</v>
      </c>
      <c r="B13" s="70">
        <v>128</v>
      </c>
      <c r="C13" s="67">
        <v>10</v>
      </c>
      <c r="D13" s="50"/>
      <c r="E13" s="50"/>
      <c r="F13" s="50"/>
      <c r="G13" s="50"/>
      <c r="H13" s="50"/>
      <c r="I13" s="50"/>
      <c r="J13" s="50"/>
      <c r="K13" s="50"/>
      <c r="L13" s="50"/>
      <c r="M13" s="50"/>
      <c r="N13" s="50"/>
      <c r="O13" s="50"/>
      <c r="P13" s="50"/>
    </row>
    <row r="14" spans="1:16" ht="12">
      <c r="A14" s="98" t="s">
        <v>104</v>
      </c>
      <c r="B14" s="70">
        <v>31</v>
      </c>
      <c r="C14" s="67">
        <v>2</v>
      </c>
      <c r="D14" s="50"/>
      <c r="E14" s="50"/>
      <c r="F14" s="50"/>
      <c r="G14" s="50"/>
      <c r="H14" s="50"/>
      <c r="I14" s="50"/>
      <c r="J14" s="50"/>
      <c r="K14" s="50"/>
      <c r="L14" s="50"/>
      <c r="M14" s="50"/>
      <c r="N14" s="50"/>
      <c r="O14" s="50"/>
      <c r="P14" s="50"/>
    </row>
    <row r="15" spans="1:16" ht="12.75" thickBot="1">
      <c r="A15" s="99" t="s">
        <v>163</v>
      </c>
      <c r="B15" s="100">
        <v>1286</v>
      </c>
      <c r="C15" s="88">
        <v>100</v>
      </c>
      <c r="D15" s="50"/>
      <c r="E15" s="50"/>
      <c r="F15" s="50"/>
      <c r="G15" s="50"/>
      <c r="H15" s="50"/>
      <c r="I15" s="50"/>
      <c r="J15" s="50"/>
      <c r="K15" s="50"/>
      <c r="L15" s="50"/>
      <c r="M15" s="50"/>
      <c r="N15" s="50"/>
      <c r="O15" s="50"/>
      <c r="P15" s="50"/>
    </row>
    <row r="16" spans="1:16" ht="12.75" thickTop="1">
      <c r="A16" s="50"/>
      <c r="B16" s="50"/>
      <c r="C16" s="50"/>
      <c r="D16" s="50"/>
      <c r="E16" s="50"/>
      <c r="F16" s="50"/>
      <c r="G16" s="50"/>
      <c r="H16" s="50"/>
      <c r="I16" s="50"/>
      <c r="J16" s="50"/>
      <c r="K16" s="50"/>
      <c r="L16" s="50"/>
      <c r="M16" s="50"/>
      <c r="N16" s="50"/>
      <c r="O16" s="50"/>
      <c r="P16" s="50"/>
    </row>
    <row r="17" spans="1:18" ht="12">
      <c r="A17" s="91" t="s">
        <v>105</v>
      </c>
      <c r="B17" s="92"/>
      <c r="C17" s="92"/>
      <c r="D17" s="92"/>
      <c r="E17" s="92"/>
      <c r="F17" s="92"/>
      <c r="G17" s="92"/>
      <c r="H17" s="92"/>
      <c r="I17" s="92"/>
      <c r="J17" s="92"/>
      <c r="K17" s="92"/>
      <c r="L17" s="92"/>
      <c r="M17" s="92"/>
      <c r="N17" s="92"/>
      <c r="O17" s="92"/>
      <c r="P17" s="92"/>
      <c r="Q17" s="28"/>
      <c r="R17" s="28"/>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0"/>
  <sheetViews>
    <sheetView workbookViewId="0" topLeftCell="A1">
      <selection activeCell="J6" sqref="J6"/>
    </sheetView>
  </sheetViews>
  <sheetFormatPr defaultColWidth="11.421875" defaultRowHeight="12.75"/>
  <cols>
    <col min="1" max="1" width="20.28125" style="0" customWidth="1"/>
    <col min="2" max="16384" width="8.8515625" style="0" customWidth="1"/>
  </cols>
  <sheetData>
    <row r="1" spans="1:13" ht="12">
      <c r="A1" s="49" t="s">
        <v>46</v>
      </c>
      <c r="B1" s="49"/>
      <c r="C1" s="49"/>
      <c r="D1" s="49"/>
      <c r="E1" s="49"/>
      <c r="F1" s="49"/>
      <c r="G1" s="50"/>
      <c r="H1" s="50"/>
      <c r="I1" s="50"/>
      <c r="J1" s="50"/>
      <c r="K1" s="50"/>
      <c r="L1" s="50"/>
      <c r="M1" s="50"/>
    </row>
    <row r="2" spans="1:13" ht="12">
      <c r="A2" s="51"/>
      <c r="B2" s="51"/>
      <c r="C2" s="51"/>
      <c r="D2" s="51"/>
      <c r="E2" s="51"/>
      <c r="F2" s="51"/>
      <c r="G2" s="51"/>
      <c r="H2" s="51"/>
      <c r="I2" s="51"/>
      <c r="J2" s="51"/>
      <c r="K2" s="50"/>
      <c r="L2" s="51"/>
      <c r="M2" s="50"/>
    </row>
    <row r="3" spans="1:13" ht="12">
      <c r="A3" s="52"/>
      <c r="B3" s="53" t="s">
        <v>166</v>
      </c>
      <c r="C3" s="54"/>
      <c r="D3" s="53" t="s">
        <v>183</v>
      </c>
      <c r="E3" s="54"/>
      <c r="F3" s="53" t="s">
        <v>167</v>
      </c>
      <c r="G3" s="54"/>
      <c r="H3" s="53" t="s">
        <v>168</v>
      </c>
      <c r="I3" s="54"/>
      <c r="J3" s="53" t="s">
        <v>169</v>
      </c>
      <c r="K3" s="54"/>
      <c r="L3" s="53" t="s">
        <v>163</v>
      </c>
      <c r="M3" s="54"/>
    </row>
    <row r="4" spans="1:13" ht="12.75" thickBot="1">
      <c r="A4" s="55"/>
      <c r="B4" s="56" t="s">
        <v>161</v>
      </c>
      <c r="C4" s="57" t="s">
        <v>162</v>
      </c>
      <c r="D4" s="56" t="s">
        <v>161</v>
      </c>
      <c r="E4" s="57" t="s">
        <v>162</v>
      </c>
      <c r="F4" s="56" t="s">
        <v>161</v>
      </c>
      <c r="G4" s="57" t="s">
        <v>162</v>
      </c>
      <c r="H4" s="56" t="s">
        <v>161</v>
      </c>
      <c r="I4" s="57" t="s">
        <v>162</v>
      </c>
      <c r="J4" s="56" t="s">
        <v>161</v>
      </c>
      <c r="K4" s="57" t="s">
        <v>162</v>
      </c>
      <c r="L4" s="56" t="s">
        <v>161</v>
      </c>
      <c r="M4" s="57" t="s">
        <v>162</v>
      </c>
    </row>
    <row r="5" spans="1:13" ht="12.75" thickTop="1">
      <c r="A5" s="58" t="s">
        <v>185</v>
      </c>
      <c r="B5" s="59">
        <v>267</v>
      </c>
      <c r="C5" s="60">
        <v>24</v>
      </c>
      <c r="D5" s="59">
        <v>522</v>
      </c>
      <c r="E5" s="60">
        <v>47</v>
      </c>
      <c r="F5" s="59">
        <v>199</v>
      </c>
      <c r="G5" s="60">
        <v>18</v>
      </c>
      <c r="H5" s="59">
        <v>111</v>
      </c>
      <c r="I5" s="60">
        <v>10</v>
      </c>
      <c r="J5" s="59" t="s">
        <v>178</v>
      </c>
      <c r="K5" s="60">
        <v>4</v>
      </c>
      <c r="L5" s="101">
        <v>1103</v>
      </c>
      <c r="M5" s="60">
        <v>100</v>
      </c>
    </row>
    <row r="6" spans="1:13" ht="12">
      <c r="A6" s="58" t="s">
        <v>186</v>
      </c>
      <c r="B6" s="59">
        <v>307</v>
      </c>
      <c r="C6" s="60">
        <v>28</v>
      </c>
      <c r="D6" s="59">
        <v>440</v>
      </c>
      <c r="E6" s="60">
        <v>40</v>
      </c>
      <c r="F6" s="59">
        <v>220</v>
      </c>
      <c r="G6" s="60">
        <v>20</v>
      </c>
      <c r="H6" s="59">
        <v>97</v>
      </c>
      <c r="I6" s="60">
        <v>9</v>
      </c>
      <c r="J6" s="59">
        <v>34</v>
      </c>
      <c r="K6" s="60">
        <v>3</v>
      </c>
      <c r="L6" s="101">
        <v>1098</v>
      </c>
      <c r="M6" s="60">
        <v>100</v>
      </c>
    </row>
    <row r="7" spans="1:13" ht="12">
      <c r="A7" s="58" t="s">
        <v>187</v>
      </c>
      <c r="B7" s="59">
        <v>226</v>
      </c>
      <c r="C7" s="60">
        <v>21</v>
      </c>
      <c r="D7" s="59">
        <v>441</v>
      </c>
      <c r="E7" s="60">
        <v>40</v>
      </c>
      <c r="F7" s="59">
        <v>263</v>
      </c>
      <c r="G7" s="60">
        <v>24</v>
      </c>
      <c r="H7" s="59">
        <v>155</v>
      </c>
      <c r="I7" s="60">
        <v>14</v>
      </c>
      <c r="J7" s="59">
        <v>14</v>
      </c>
      <c r="K7" s="60">
        <v>1</v>
      </c>
      <c r="L7" s="101">
        <v>1109</v>
      </c>
      <c r="M7" s="60">
        <v>100</v>
      </c>
    </row>
    <row r="8" spans="1:13" ht="12">
      <c r="A8" s="58" t="s">
        <v>188</v>
      </c>
      <c r="B8" s="59">
        <v>268</v>
      </c>
      <c r="C8" s="67">
        <v>24</v>
      </c>
      <c r="D8" s="59">
        <v>432</v>
      </c>
      <c r="E8" s="67">
        <v>39</v>
      </c>
      <c r="F8" s="59">
        <v>237</v>
      </c>
      <c r="G8" s="67">
        <v>22</v>
      </c>
      <c r="H8" s="59">
        <v>133</v>
      </c>
      <c r="I8" s="67">
        <v>12</v>
      </c>
      <c r="J8" s="59">
        <v>28</v>
      </c>
      <c r="K8" s="67">
        <v>3</v>
      </c>
      <c r="L8" s="101">
        <v>1098</v>
      </c>
      <c r="M8" s="60">
        <v>100</v>
      </c>
    </row>
    <row r="9" spans="1:13" ht="12.75" thickBot="1">
      <c r="A9" s="64" t="s">
        <v>189</v>
      </c>
      <c r="B9" s="56">
        <v>334</v>
      </c>
      <c r="C9" s="57">
        <v>31</v>
      </c>
      <c r="D9" s="56">
        <v>440</v>
      </c>
      <c r="E9" s="57">
        <v>40</v>
      </c>
      <c r="F9" s="56">
        <v>179</v>
      </c>
      <c r="G9" s="57">
        <v>16</v>
      </c>
      <c r="H9" s="56">
        <v>64</v>
      </c>
      <c r="I9" s="57">
        <v>6</v>
      </c>
      <c r="J9" s="56">
        <v>77</v>
      </c>
      <c r="K9" s="57">
        <v>7</v>
      </c>
      <c r="L9" s="81">
        <v>1094</v>
      </c>
      <c r="M9" s="57">
        <v>100</v>
      </c>
    </row>
    <row r="10" spans="1:13" ht="12.75" thickTop="1">
      <c r="A10" s="53"/>
      <c r="B10" s="73"/>
      <c r="C10" s="73"/>
      <c r="D10" s="77"/>
      <c r="E10" s="68"/>
      <c r="F10" s="68"/>
      <c r="G10" s="68"/>
      <c r="H10" s="73"/>
      <c r="I10" s="73"/>
      <c r="J10" s="73"/>
      <c r="K10" s="73"/>
      <c r="L10" s="50"/>
      <c r="M10" s="50"/>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N10"/>
  <sheetViews>
    <sheetView workbookViewId="0" topLeftCell="A1">
      <selection activeCell="I29" sqref="I29"/>
    </sheetView>
  </sheetViews>
  <sheetFormatPr defaultColWidth="11.421875" defaultRowHeight="12.75"/>
  <cols>
    <col min="1" max="1" width="20.28125" style="0" customWidth="1"/>
    <col min="2" max="16384" width="8.8515625" style="0" customWidth="1"/>
  </cols>
  <sheetData>
    <row r="1" spans="1:14" ht="12">
      <c r="A1" s="49" t="s">
        <v>49</v>
      </c>
      <c r="B1" s="49"/>
      <c r="C1" s="49"/>
      <c r="D1" s="49"/>
      <c r="E1" s="49"/>
      <c r="F1" s="49"/>
      <c r="G1" s="50"/>
      <c r="H1" s="50"/>
      <c r="I1" s="50"/>
      <c r="J1" s="50"/>
      <c r="K1" s="50"/>
      <c r="L1" s="50"/>
      <c r="M1" s="50"/>
      <c r="N1" s="50"/>
    </row>
    <row r="2" spans="1:14" ht="12">
      <c r="A2" s="51"/>
      <c r="B2" s="51"/>
      <c r="C2" s="51"/>
      <c r="D2" s="51"/>
      <c r="E2" s="51"/>
      <c r="F2" s="51"/>
      <c r="G2" s="51"/>
      <c r="H2" s="51"/>
      <c r="I2" s="51"/>
      <c r="J2" s="51"/>
      <c r="K2" s="50"/>
      <c r="L2" s="73"/>
      <c r="M2" s="50"/>
      <c r="N2" s="50"/>
    </row>
    <row r="3" spans="1:14" ht="12">
      <c r="A3" s="52"/>
      <c r="B3" s="53" t="s">
        <v>191</v>
      </c>
      <c r="C3" s="54"/>
      <c r="D3" s="53" t="s">
        <v>192</v>
      </c>
      <c r="E3" s="54"/>
      <c r="F3" s="53" t="s">
        <v>177</v>
      </c>
      <c r="G3" s="54"/>
      <c r="H3" s="53" t="s">
        <v>169</v>
      </c>
      <c r="I3" s="78"/>
      <c r="J3" s="79" t="s">
        <v>163</v>
      </c>
      <c r="K3" s="54"/>
      <c r="L3" s="50"/>
      <c r="M3" s="50"/>
      <c r="N3" s="50"/>
    </row>
    <row r="4" spans="1:14" ht="12.75" thickBot="1">
      <c r="A4" s="55"/>
      <c r="B4" s="56" t="s">
        <v>161</v>
      </c>
      <c r="C4" s="57" t="s">
        <v>162</v>
      </c>
      <c r="D4" s="56" t="s">
        <v>161</v>
      </c>
      <c r="E4" s="57" t="s">
        <v>162</v>
      </c>
      <c r="F4" s="56" t="s">
        <v>161</v>
      </c>
      <c r="G4" s="57" t="s">
        <v>162</v>
      </c>
      <c r="H4" s="56" t="s">
        <v>161</v>
      </c>
      <c r="I4" s="56" t="s">
        <v>162</v>
      </c>
      <c r="J4" s="76" t="s">
        <v>161</v>
      </c>
      <c r="K4" s="57" t="s">
        <v>162</v>
      </c>
      <c r="L4" s="50"/>
      <c r="M4" s="50"/>
      <c r="N4" s="50"/>
    </row>
    <row r="5" spans="1:14" ht="12.75" thickTop="1">
      <c r="A5" s="58" t="s">
        <v>185</v>
      </c>
      <c r="B5" s="59">
        <v>234</v>
      </c>
      <c r="C5" s="60">
        <v>35</v>
      </c>
      <c r="D5" s="59">
        <v>182</v>
      </c>
      <c r="E5" s="60">
        <v>27</v>
      </c>
      <c r="F5" s="59">
        <v>211</v>
      </c>
      <c r="G5" s="60">
        <v>32</v>
      </c>
      <c r="H5" s="59">
        <v>42</v>
      </c>
      <c r="I5" s="68">
        <v>6</v>
      </c>
      <c r="J5" s="80">
        <v>669</v>
      </c>
      <c r="K5" s="60">
        <v>100</v>
      </c>
      <c r="L5" s="50"/>
      <c r="M5" s="50"/>
      <c r="N5" s="50"/>
    </row>
    <row r="6" spans="1:14" ht="12">
      <c r="A6" s="58" t="s">
        <v>186</v>
      </c>
      <c r="B6" s="59">
        <v>256</v>
      </c>
      <c r="C6" s="60">
        <v>39</v>
      </c>
      <c r="D6" s="59">
        <v>130</v>
      </c>
      <c r="E6" s="60">
        <v>20</v>
      </c>
      <c r="F6" s="59">
        <v>217</v>
      </c>
      <c r="G6" s="60">
        <v>33</v>
      </c>
      <c r="H6" s="59">
        <v>62</v>
      </c>
      <c r="I6" s="68">
        <v>9</v>
      </c>
      <c r="J6" s="80">
        <v>665</v>
      </c>
      <c r="K6" s="60">
        <v>100</v>
      </c>
      <c r="L6" s="50"/>
      <c r="M6" s="50"/>
      <c r="N6" s="50"/>
    </row>
    <row r="7" spans="1:14" ht="12">
      <c r="A7" s="58" t="s">
        <v>187</v>
      </c>
      <c r="B7" s="59">
        <v>226</v>
      </c>
      <c r="C7" s="60">
        <v>34</v>
      </c>
      <c r="D7" s="59">
        <v>195</v>
      </c>
      <c r="E7" s="60">
        <v>29</v>
      </c>
      <c r="F7" s="59">
        <v>204</v>
      </c>
      <c r="G7" s="60">
        <v>31</v>
      </c>
      <c r="H7" s="59">
        <v>41</v>
      </c>
      <c r="I7" s="68">
        <v>6</v>
      </c>
      <c r="J7" s="80">
        <v>666</v>
      </c>
      <c r="K7" s="60">
        <v>100</v>
      </c>
      <c r="L7" s="50"/>
      <c r="M7" s="50"/>
      <c r="N7" s="50"/>
    </row>
    <row r="8" spans="1:14" ht="12">
      <c r="A8" s="58" t="s">
        <v>188</v>
      </c>
      <c r="B8" s="59">
        <v>239</v>
      </c>
      <c r="C8" s="67">
        <v>36</v>
      </c>
      <c r="D8" s="59">
        <v>140</v>
      </c>
      <c r="E8" s="67">
        <v>21</v>
      </c>
      <c r="F8" s="59">
        <v>214</v>
      </c>
      <c r="G8" s="67">
        <v>32</v>
      </c>
      <c r="H8" s="59">
        <v>71</v>
      </c>
      <c r="I8" s="68">
        <v>11</v>
      </c>
      <c r="J8" s="80">
        <v>664</v>
      </c>
      <c r="K8" s="67">
        <v>100</v>
      </c>
      <c r="L8" s="50"/>
      <c r="M8" s="50"/>
      <c r="N8" s="50"/>
    </row>
    <row r="9" spans="1:14" ht="12.75" thickBot="1">
      <c r="A9" s="64" t="s">
        <v>189</v>
      </c>
      <c r="B9" s="56">
        <v>215</v>
      </c>
      <c r="C9" s="57">
        <v>33</v>
      </c>
      <c r="D9" s="56">
        <v>112</v>
      </c>
      <c r="E9" s="57">
        <v>17</v>
      </c>
      <c r="F9" s="56">
        <v>234</v>
      </c>
      <c r="G9" s="57">
        <v>35</v>
      </c>
      <c r="H9" s="56">
        <v>101</v>
      </c>
      <c r="I9" s="56">
        <v>15</v>
      </c>
      <c r="J9" s="81">
        <v>662</v>
      </c>
      <c r="K9" s="57">
        <v>100</v>
      </c>
      <c r="L9" s="50"/>
      <c r="M9" s="50"/>
      <c r="N9" s="50"/>
    </row>
    <row r="10" spans="1:14" ht="12.75" thickTop="1">
      <c r="A10" s="50"/>
      <c r="B10" s="50"/>
      <c r="C10" s="50"/>
      <c r="D10" s="50"/>
      <c r="E10" s="50"/>
      <c r="F10" s="50"/>
      <c r="G10" s="50"/>
      <c r="H10" s="50"/>
      <c r="I10" s="50"/>
      <c r="J10" s="50"/>
      <c r="K10" s="73"/>
      <c r="L10" s="73"/>
      <c r="M10" s="73"/>
      <c r="N10" s="50"/>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N6"/>
  <sheetViews>
    <sheetView workbookViewId="0" topLeftCell="B1">
      <selection activeCell="A1" sqref="A1"/>
    </sheetView>
  </sheetViews>
  <sheetFormatPr defaultColWidth="11.421875" defaultRowHeight="12.75"/>
  <cols>
    <col min="1" max="1" width="50.00390625" style="0" customWidth="1"/>
    <col min="2" max="16384" width="8.8515625" style="0" customWidth="1"/>
  </cols>
  <sheetData>
    <row r="1" spans="1:14" ht="12">
      <c r="A1" s="49" t="s">
        <v>106</v>
      </c>
      <c r="B1" s="49"/>
      <c r="C1" s="49"/>
      <c r="D1" s="49"/>
      <c r="E1" s="49"/>
      <c r="F1" s="49"/>
      <c r="G1" s="49"/>
      <c r="H1" s="49"/>
      <c r="I1" s="49"/>
      <c r="J1" s="49"/>
      <c r="K1" s="50"/>
      <c r="L1" s="50"/>
      <c r="M1" s="50"/>
      <c r="N1" s="50"/>
    </row>
    <row r="2" spans="1:14" ht="12">
      <c r="A2" s="51"/>
      <c r="B2" s="51"/>
      <c r="C2" s="51"/>
      <c r="D2" s="51"/>
      <c r="E2" s="51"/>
      <c r="F2" s="51"/>
      <c r="G2" s="51"/>
      <c r="H2" s="51"/>
      <c r="I2" s="51"/>
      <c r="J2" s="51"/>
      <c r="K2" s="51"/>
      <c r="L2" s="51"/>
      <c r="M2" s="51"/>
      <c r="N2" s="50"/>
    </row>
    <row r="3" spans="1:14" ht="12">
      <c r="A3" s="52"/>
      <c r="B3" s="98" t="s">
        <v>108</v>
      </c>
      <c r="C3" s="52"/>
      <c r="D3" s="98" t="s">
        <v>109</v>
      </c>
      <c r="E3" s="52"/>
      <c r="F3" s="98" t="s">
        <v>110</v>
      </c>
      <c r="G3" s="52"/>
      <c r="H3" s="98" t="s">
        <v>111</v>
      </c>
      <c r="I3" s="52"/>
      <c r="J3" s="98" t="s">
        <v>112</v>
      </c>
      <c r="K3" s="52"/>
      <c r="L3" s="50" t="s">
        <v>163</v>
      </c>
      <c r="M3" s="52"/>
      <c r="N3" s="50"/>
    </row>
    <row r="4" spans="1:14" ht="12">
      <c r="A4" s="74"/>
      <c r="B4" s="51" t="s">
        <v>161</v>
      </c>
      <c r="C4" s="74" t="s">
        <v>162</v>
      </c>
      <c r="D4" s="51" t="s">
        <v>161</v>
      </c>
      <c r="E4" s="74" t="s">
        <v>162</v>
      </c>
      <c r="F4" s="51" t="s">
        <v>161</v>
      </c>
      <c r="G4" s="74" t="s">
        <v>162</v>
      </c>
      <c r="H4" s="51" t="s">
        <v>161</v>
      </c>
      <c r="I4" s="74" t="s">
        <v>162</v>
      </c>
      <c r="J4" s="51" t="s">
        <v>161</v>
      </c>
      <c r="K4" s="74" t="s">
        <v>162</v>
      </c>
      <c r="L4" s="51" t="s">
        <v>161</v>
      </c>
      <c r="M4" s="74" t="s">
        <v>162</v>
      </c>
      <c r="N4" s="50"/>
    </row>
    <row r="5" spans="1:14" ht="12">
      <c r="A5" s="58" t="s">
        <v>195</v>
      </c>
      <c r="B5" s="50">
        <v>51</v>
      </c>
      <c r="C5" s="67">
        <v>20</v>
      </c>
      <c r="D5" s="50">
        <v>52</v>
      </c>
      <c r="E5" s="67">
        <v>20</v>
      </c>
      <c r="F5" s="50">
        <v>40</v>
      </c>
      <c r="G5" s="67">
        <v>16</v>
      </c>
      <c r="H5" s="50">
        <v>21</v>
      </c>
      <c r="I5" s="67">
        <v>8</v>
      </c>
      <c r="J5" s="50">
        <v>91</v>
      </c>
      <c r="K5" s="67">
        <v>36</v>
      </c>
      <c r="L5" s="50">
        <v>255</v>
      </c>
      <c r="M5" s="67">
        <v>100</v>
      </c>
      <c r="N5" s="50"/>
    </row>
    <row r="6" spans="1:14" ht="12.75" thickBot="1">
      <c r="A6" s="64" t="s">
        <v>107</v>
      </c>
      <c r="B6" s="65">
        <v>87</v>
      </c>
      <c r="C6" s="55">
        <v>38</v>
      </c>
      <c r="D6" s="65">
        <v>39</v>
      </c>
      <c r="E6" s="55">
        <v>17</v>
      </c>
      <c r="F6" s="65">
        <v>38</v>
      </c>
      <c r="G6" s="55">
        <v>17</v>
      </c>
      <c r="H6" s="65">
        <v>18</v>
      </c>
      <c r="I6" s="55">
        <v>8</v>
      </c>
      <c r="J6" s="65">
        <v>45</v>
      </c>
      <c r="K6" s="55">
        <v>20</v>
      </c>
      <c r="L6" s="65">
        <v>227</v>
      </c>
      <c r="M6" s="55">
        <v>100</v>
      </c>
      <c r="N6" s="50"/>
    </row>
    <row r="7" ht="12.75" thickTop="1"/>
  </sheetData>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I9"/>
  <sheetViews>
    <sheetView workbookViewId="0" topLeftCell="A1">
      <selection activeCell="G1" sqref="A1:G1"/>
    </sheetView>
  </sheetViews>
  <sheetFormatPr defaultColWidth="11.421875" defaultRowHeight="12.75"/>
  <cols>
    <col min="1" max="1" width="29.140625" style="0" customWidth="1"/>
    <col min="2" max="16384" width="8.8515625" style="0" customWidth="1"/>
  </cols>
  <sheetData>
    <row r="1" spans="1:9" ht="12">
      <c r="A1" s="49" t="s">
        <v>113</v>
      </c>
      <c r="B1" s="49"/>
      <c r="C1" s="49"/>
      <c r="D1" s="49"/>
      <c r="E1" s="49"/>
      <c r="F1" s="49"/>
      <c r="G1" s="49"/>
      <c r="H1" s="50"/>
      <c r="I1" s="50"/>
    </row>
    <row r="2" spans="1:9" ht="12">
      <c r="A2" s="51"/>
      <c r="B2" s="51"/>
      <c r="C2" s="51"/>
      <c r="D2" s="50"/>
      <c r="E2" s="50"/>
      <c r="F2" s="50"/>
      <c r="G2" s="50"/>
      <c r="H2" s="50"/>
      <c r="I2" s="50"/>
    </row>
    <row r="3" spans="1:9" ht="12">
      <c r="A3" s="95"/>
      <c r="B3" s="96" t="s">
        <v>161</v>
      </c>
      <c r="C3" s="97" t="s">
        <v>162</v>
      </c>
      <c r="D3" s="50"/>
      <c r="E3" s="50"/>
      <c r="F3" s="50"/>
      <c r="G3" s="50"/>
      <c r="H3" s="50"/>
      <c r="I3" s="50"/>
    </row>
    <row r="4" spans="1:9" ht="12">
      <c r="A4" s="98" t="s">
        <v>114</v>
      </c>
      <c r="B4" s="70">
        <v>348</v>
      </c>
      <c r="C4" s="67">
        <v>93</v>
      </c>
      <c r="D4" s="50"/>
      <c r="E4" s="50"/>
      <c r="F4" s="50"/>
      <c r="G4" s="50"/>
      <c r="H4" s="50"/>
      <c r="I4" s="50"/>
    </row>
    <row r="5" spans="1:9" ht="12">
      <c r="A5" s="98" t="s">
        <v>115</v>
      </c>
      <c r="B5" s="70">
        <v>7</v>
      </c>
      <c r="C5" s="67">
        <v>2</v>
      </c>
      <c r="D5" s="50"/>
      <c r="E5" s="50"/>
      <c r="F5" s="50"/>
      <c r="G5" s="50"/>
      <c r="H5" s="50"/>
      <c r="I5" s="50"/>
    </row>
    <row r="6" spans="1:9" ht="12">
      <c r="A6" s="98" t="s">
        <v>116</v>
      </c>
      <c r="B6" s="70">
        <v>217</v>
      </c>
      <c r="C6" s="67">
        <v>58</v>
      </c>
      <c r="D6" s="50"/>
      <c r="E6" s="50"/>
      <c r="F6" s="50"/>
      <c r="G6" s="50"/>
      <c r="H6" s="50"/>
      <c r="I6" s="50"/>
    </row>
    <row r="7" spans="1:9" ht="12">
      <c r="A7" s="71" t="s">
        <v>117</v>
      </c>
      <c r="B7" s="72">
        <v>12</v>
      </c>
      <c r="C7" s="74">
        <v>3</v>
      </c>
      <c r="D7" s="50"/>
      <c r="E7" s="50"/>
      <c r="F7" s="50"/>
      <c r="G7" s="50"/>
      <c r="H7" s="50"/>
      <c r="I7" s="50"/>
    </row>
    <row r="8" spans="1:9" ht="12">
      <c r="A8" s="50"/>
      <c r="B8" s="50"/>
      <c r="C8" s="50"/>
      <c r="D8" s="50"/>
      <c r="E8" s="50"/>
      <c r="F8" s="50"/>
      <c r="G8" s="50"/>
      <c r="H8" s="50"/>
      <c r="I8" s="50"/>
    </row>
    <row r="9" spans="1:9" ht="12">
      <c r="A9" s="91" t="s">
        <v>85</v>
      </c>
      <c r="B9" s="92"/>
      <c r="C9" s="92"/>
      <c r="D9" s="92"/>
      <c r="E9" s="92"/>
      <c r="F9" s="92"/>
      <c r="G9" s="50"/>
      <c r="H9" s="50"/>
      <c r="I9" s="50"/>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L11"/>
  <sheetViews>
    <sheetView workbookViewId="0" topLeftCell="A1">
      <selection activeCell="I12" sqref="I12"/>
    </sheetView>
  </sheetViews>
  <sheetFormatPr defaultColWidth="11.421875" defaultRowHeight="12.75"/>
  <cols>
    <col min="1" max="1" width="8.8515625" style="0" customWidth="1"/>
    <col min="2" max="2" width="16.28125" style="0" customWidth="1"/>
    <col min="3" max="3" width="8.8515625" style="0" customWidth="1"/>
    <col min="4" max="4" width="10.7109375" style="0" customWidth="1"/>
    <col min="5" max="16384" width="8.8515625" style="0" customWidth="1"/>
  </cols>
  <sheetData>
    <row r="1" spans="1:12" ht="12">
      <c r="A1" s="49" t="s">
        <v>118</v>
      </c>
      <c r="B1" s="50"/>
      <c r="C1" s="50"/>
      <c r="D1" s="50"/>
      <c r="E1" s="50"/>
      <c r="F1" s="50"/>
      <c r="G1" s="50"/>
      <c r="H1" s="50"/>
      <c r="I1" s="50"/>
      <c r="J1" s="50"/>
      <c r="K1" s="50"/>
      <c r="L1" s="50"/>
    </row>
    <row r="2" spans="1:12" ht="12">
      <c r="A2" s="51"/>
      <c r="B2" s="51"/>
      <c r="C2" s="51"/>
      <c r="D2" s="51"/>
      <c r="E2" s="51"/>
      <c r="F2" s="51"/>
      <c r="G2" s="51"/>
      <c r="H2" s="51"/>
      <c r="I2" s="51"/>
      <c r="J2" s="51"/>
      <c r="K2" s="51"/>
      <c r="L2" s="50"/>
    </row>
    <row r="3" spans="1:12" ht="12">
      <c r="A3" s="50"/>
      <c r="B3" s="52"/>
      <c r="C3" s="98" t="s">
        <v>123</v>
      </c>
      <c r="D3" s="54"/>
      <c r="E3" s="98" t="s">
        <v>124</v>
      </c>
      <c r="F3" s="54"/>
      <c r="G3" s="98" t="s">
        <v>125</v>
      </c>
      <c r="H3" s="54"/>
      <c r="I3" s="98" t="s">
        <v>126</v>
      </c>
      <c r="J3" s="54"/>
      <c r="K3" s="98" t="s">
        <v>163</v>
      </c>
      <c r="L3" s="52"/>
    </row>
    <row r="4" spans="1:12" ht="12">
      <c r="A4" s="51"/>
      <c r="B4" s="74"/>
      <c r="C4" s="51" t="s">
        <v>161</v>
      </c>
      <c r="D4" s="74" t="s">
        <v>162</v>
      </c>
      <c r="E4" s="51" t="s">
        <v>161</v>
      </c>
      <c r="F4" s="74" t="s">
        <v>162</v>
      </c>
      <c r="G4" s="51" t="s">
        <v>161</v>
      </c>
      <c r="H4" s="74" t="s">
        <v>162</v>
      </c>
      <c r="I4" s="51" t="s">
        <v>161</v>
      </c>
      <c r="J4" s="74" t="s">
        <v>162</v>
      </c>
      <c r="K4" s="51" t="s">
        <v>161</v>
      </c>
      <c r="L4" s="74" t="s">
        <v>162</v>
      </c>
    </row>
    <row r="5" spans="1:12" ht="12">
      <c r="A5" s="98" t="s">
        <v>119</v>
      </c>
      <c r="B5" s="58"/>
      <c r="C5" s="50">
        <v>267</v>
      </c>
      <c r="D5" s="67">
        <v>77</v>
      </c>
      <c r="E5" s="50">
        <v>69</v>
      </c>
      <c r="F5" s="67">
        <v>20</v>
      </c>
      <c r="G5" s="73">
        <v>9</v>
      </c>
      <c r="H5" s="67">
        <v>3</v>
      </c>
      <c r="I5" s="68" t="s">
        <v>178</v>
      </c>
      <c r="J5" s="107" t="s">
        <v>131</v>
      </c>
      <c r="K5" s="73">
        <v>346</v>
      </c>
      <c r="L5" s="60">
        <v>100</v>
      </c>
    </row>
    <row r="6" spans="1:12" ht="12">
      <c r="A6" s="98" t="s">
        <v>120</v>
      </c>
      <c r="B6" s="58"/>
      <c r="C6" s="50">
        <v>254</v>
      </c>
      <c r="D6" s="67">
        <v>74</v>
      </c>
      <c r="E6" s="50">
        <v>74</v>
      </c>
      <c r="F6" s="67">
        <v>21</v>
      </c>
      <c r="G6" s="73">
        <v>15</v>
      </c>
      <c r="H6" s="67">
        <v>4</v>
      </c>
      <c r="I6" s="68" t="s">
        <v>178</v>
      </c>
      <c r="J6" s="107" t="s">
        <v>131</v>
      </c>
      <c r="K6" s="73">
        <v>345</v>
      </c>
      <c r="L6" s="67">
        <v>100</v>
      </c>
    </row>
    <row r="7" spans="1:12" ht="12">
      <c r="A7" s="98" t="s">
        <v>121</v>
      </c>
      <c r="B7" s="58"/>
      <c r="C7" s="50">
        <v>279</v>
      </c>
      <c r="D7" s="67">
        <v>81</v>
      </c>
      <c r="E7" s="50">
        <v>55</v>
      </c>
      <c r="F7" s="67">
        <v>16</v>
      </c>
      <c r="G7" s="73">
        <v>7</v>
      </c>
      <c r="H7" s="67">
        <v>2</v>
      </c>
      <c r="I7" s="68" t="s">
        <v>178</v>
      </c>
      <c r="J7" s="60">
        <v>1</v>
      </c>
      <c r="K7" s="73">
        <v>345</v>
      </c>
      <c r="L7" s="67">
        <v>100</v>
      </c>
    </row>
    <row r="8" spans="1:12" ht="12.75" thickBot="1">
      <c r="A8" s="102" t="s">
        <v>122</v>
      </c>
      <c r="B8" s="64"/>
      <c r="C8" s="65">
        <v>270</v>
      </c>
      <c r="D8" s="55">
        <v>78</v>
      </c>
      <c r="E8" s="65">
        <v>61</v>
      </c>
      <c r="F8" s="55">
        <v>18</v>
      </c>
      <c r="G8" s="65">
        <v>9</v>
      </c>
      <c r="H8" s="55">
        <v>3</v>
      </c>
      <c r="I8" s="56" t="s">
        <v>178</v>
      </c>
      <c r="J8" s="55">
        <v>1</v>
      </c>
      <c r="K8" s="65">
        <v>344</v>
      </c>
      <c r="L8" s="55">
        <v>100</v>
      </c>
    </row>
    <row r="9" spans="1:12" ht="12.75" thickTop="1">
      <c r="A9" s="50"/>
      <c r="B9" s="50"/>
      <c r="C9" s="50"/>
      <c r="D9" s="50"/>
      <c r="E9" s="50"/>
      <c r="F9" s="50"/>
      <c r="G9" s="50"/>
      <c r="H9" s="50"/>
      <c r="I9" s="50"/>
      <c r="J9" s="50"/>
      <c r="K9" s="50"/>
      <c r="L9" s="50"/>
    </row>
    <row r="10" spans="1:12" ht="12">
      <c r="A10" s="50"/>
      <c r="B10" s="50"/>
      <c r="C10" s="50"/>
      <c r="D10" s="50"/>
      <c r="E10" s="50"/>
      <c r="F10" s="50"/>
      <c r="G10" s="50"/>
      <c r="H10" s="50"/>
      <c r="I10" s="50"/>
      <c r="J10" s="50"/>
      <c r="K10" s="50"/>
      <c r="L10" s="50"/>
    </row>
    <row r="11" spans="1:12" ht="12">
      <c r="A11" s="50"/>
      <c r="B11" s="50"/>
      <c r="C11" s="50"/>
      <c r="D11" s="50"/>
      <c r="E11" s="50"/>
      <c r="F11" s="50"/>
      <c r="G11" s="50"/>
      <c r="H11" s="50"/>
      <c r="I11" s="50"/>
      <c r="J11" s="50"/>
      <c r="K11" s="50"/>
      <c r="L11" s="50"/>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R19"/>
  <sheetViews>
    <sheetView workbookViewId="0" topLeftCell="A1">
      <selection activeCell="C12" sqref="C12"/>
    </sheetView>
  </sheetViews>
  <sheetFormatPr defaultColWidth="11.421875" defaultRowHeight="12.75"/>
  <cols>
    <col min="1" max="1" width="44.8515625" style="0" customWidth="1"/>
    <col min="2" max="16384" width="8.8515625" style="0" customWidth="1"/>
  </cols>
  <sheetData>
    <row r="1" spans="1:16" ht="12">
      <c r="A1" s="49" t="s">
        <v>51</v>
      </c>
      <c r="B1" s="50"/>
      <c r="C1" s="50"/>
      <c r="D1" s="50"/>
      <c r="E1" s="50"/>
      <c r="F1" s="50"/>
      <c r="G1" s="50"/>
      <c r="H1" s="50"/>
      <c r="I1" s="50"/>
      <c r="J1" s="50"/>
      <c r="K1" s="50"/>
      <c r="L1" s="50"/>
      <c r="M1" s="50"/>
      <c r="N1" s="50"/>
      <c r="O1" s="50"/>
      <c r="P1" s="50"/>
    </row>
    <row r="2" spans="1:16" ht="12">
      <c r="A2" s="50"/>
      <c r="B2" s="50"/>
      <c r="C2" s="50"/>
      <c r="D2" s="50"/>
      <c r="E2" s="50"/>
      <c r="F2" s="50"/>
      <c r="G2" s="50"/>
      <c r="H2" s="50"/>
      <c r="I2" s="50"/>
      <c r="J2" s="50"/>
      <c r="K2" s="50"/>
      <c r="L2" s="50"/>
      <c r="M2" s="50"/>
      <c r="N2" s="50"/>
      <c r="O2" s="50"/>
      <c r="P2" s="50"/>
    </row>
    <row r="3" spans="1:16" ht="12">
      <c r="A3" s="95"/>
      <c r="B3" s="96" t="s">
        <v>161</v>
      </c>
      <c r="C3" s="97" t="s">
        <v>162</v>
      </c>
      <c r="D3" s="50"/>
      <c r="E3" s="50"/>
      <c r="F3" s="50"/>
      <c r="G3" s="50"/>
      <c r="H3" s="50"/>
      <c r="I3" s="50"/>
      <c r="J3" s="50"/>
      <c r="K3" s="50"/>
      <c r="L3" s="50"/>
      <c r="M3" s="50"/>
      <c r="N3" s="50"/>
      <c r="O3" s="50"/>
      <c r="P3" s="50"/>
    </row>
    <row r="4" spans="1:16" ht="12">
      <c r="A4" s="98" t="s">
        <v>207</v>
      </c>
      <c r="B4" s="70">
        <v>110</v>
      </c>
      <c r="C4" s="103">
        <v>12</v>
      </c>
      <c r="D4" s="50"/>
      <c r="E4" s="50"/>
      <c r="F4" s="50"/>
      <c r="G4" s="50"/>
      <c r="H4" s="50"/>
      <c r="I4" s="50"/>
      <c r="J4" s="50"/>
      <c r="K4" s="50"/>
      <c r="L4" s="50"/>
      <c r="M4" s="50"/>
      <c r="N4" s="50"/>
      <c r="O4" s="50"/>
      <c r="P4" s="50"/>
    </row>
    <row r="5" spans="1:16" ht="12">
      <c r="A5" s="98" t="s">
        <v>208</v>
      </c>
      <c r="B5" s="70">
        <v>439</v>
      </c>
      <c r="C5" s="103">
        <v>49</v>
      </c>
      <c r="D5" s="50"/>
      <c r="E5" s="50"/>
      <c r="F5" s="50"/>
      <c r="G5" s="50"/>
      <c r="H5" s="50"/>
      <c r="I5" s="50"/>
      <c r="J5" s="50"/>
      <c r="K5" s="50"/>
      <c r="L5" s="50"/>
      <c r="M5" s="50"/>
      <c r="N5" s="50"/>
      <c r="O5" s="50"/>
      <c r="P5" s="50"/>
    </row>
    <row r="6" spans="1:16" ht="12">
      <c r="A6" s="98" t="s">
        <v>209</v>
      </c>
      <c r="B6" s="70">
        <v>179</v>
      </c>
      <c r="C6" s="103">
        <v>20</v>
      </c>
      <c r="D6" s="50"/>
      <c r="E6" s="50"/>
      <c r="F6" s="50"/>
      <c r="G6" s="50"/>
      <c r="H6" s="50"/>
      <c r="I6" s="50"/>
      <c r="J6" s="50"/>
      <c r="K6" s="50"/>
      <c r="L6" s="50"/>
      <c r="M6" s="50"/>
      <c r="N6" s="50"/>
      <c r="O6" s="50"/>
      <c r="P6" s="50"/>
    </row>
    <row r="7" spans="1:16" ht="12">
      <c r="A7" s="98" t="s">
        <v>210</v>
      </c>
      <c r="B7" s="70">
        <v>12</v>
      </c>
      <c r="C7" s="103">
        <v>1</v>
      </c>
      <c r="D7" s="50"/>
      <c r="E7" s="50"/>
      <c r="F7" s="50"/>
      <c r="G7" s="50"/>
      <c r="H7" s="50"/>
      <c r="I7" s="50"/>
      <c r="J7" s="50"/>
      <c r="K7" s="50"/>
      <c r="L7" s="50"/>
      <c r="M7" s="50"/>
      <c r="N7" s="50"/>
      <c r="O7" s="50"/>
      <c r="P7" s="50"/>
    </row>
    <row r="8" spans="1:16" ht="12">
      <c r="A8" s="98" t="s">
        <v>211</v>
      </c>
      <c r="B8" s="70">
        <v>16</v>
      </c>
      <c r="C8" s="103">
        <v>2</v>
      </c>
      <c r="D8" s="50"/>
      <c r="E8" s="50"/>
      <c r="F8" s="50"/>
      <c r="G8" s="50"/>
      <c r="H8" s="50"/>
      <c r="I8" s="50"/>
      <c r="J8" s="50"/>
      <c r="K8" s="50"/>
      <c r="L8" s="50"/>
      <c r="M8" s="50"/>
      <c r="N8" s="50"/>
      <c r="O8" s="50"/>
      <c r="P8" s="50"/>
    </row>
    <row r="9" spans="1:16" ht="12">
      <c r="A9" s="98" t="s">
        <v>99</v>
      </c>
      <c r="B9" s="70">
        <v>20</v>
      </c>
      <c r="C9" s="103">
        <v>2</v>
      </c>
      <c r="D9" s="50"/>
      <c r="E9" s="50"/>
      <c r="F9" s="50"/>
      <c r="G9" s="50"/>
      <c r="H9" s="50"/>
      <c r="I9" s="50"/>
      <c r="J9" s="50"/>
      <c r="K9" s="50"/>
      <c r="L9" s="50"/>
      <c r="M9" s="50"/>
      <c r="N9" s="50"/>
      <c r="O9" s="50"/>
      <c r="P9" s="50"/>
    </row>
    <row r="10" spans="1:16" ht="12">
      <c r="A10" s="98" t="s">
        <v>100</v>
      </c>
      <c r="B10" s="69" t="s">
        <v>129</v>
      </c>
      <c r="C10" s="104" t="s">
        <v>129</v>
      </c>
      <c r="D10" s="50"/>
      <c r="E10" s="50"/>
      <c r="F10" s="50"/>
      <c r="G10" s="50"/>
      <c r="H10" s="50"/>
      <c r="I10" s="50"/>
      <c r="J10" s="50"/>
      <c r="K10" s="50"/>
      <c r="L10" s="50"/>
      <c r="M10" s="50"/>
      <c r="N10" s="50"/>
      <c r="O10" s="50"/>
      <c r="P10" s="50"/>
    </row>
    <row r="11" spans="1:16" ht="12">
      <c r="A11" s="98" t="s">
        <v>101</v>
      </c>
      <c r="B11" s="69" t="s">
        <v>178</v>
      </c>
      <c r="C11" s="107" t="s">
        <v>131</v>
      </c>
      <c r="D11" s="50"/>
      <c r="E11" s="50"/>
      <c r="F11" s="50"/>
      <c r="G11" s="50"/>
      <c r="H11" s="50"/>
      <c r="I11" s="50"/>
      <c r="J11" s="50"/>
      <c r="K11" s="50"/>
      <c r="L11" s="50"/>
      <c r="M11" s="50"/>
      <c r="N11" s="50"/>
      <c r="O11" s="50"/>
      <c r="P11" s="50"/>
    </row>
    <row r="12" spans="1:16" ht="12">
      <c r="A12" s="98" t="s">
        <v>102</v>
      </c>
      <c r="B12" s="69" t="s">
        <v>178</v>
      </c>
      <c r="C12" s="107" t="s">
        <v>131</v>
      </c>
      <c r="D12" s="50"/>
      <c r="E12" s="50"/>
      <c r="F12" s="50"/>
      <c r="G12" s="50"/>
      <c r="H12" s="50"/>
      <c r="I12" s="50"/>
      <c r="J12" s="50"/>
      <c r="K12" s="50"/>
      <c r="L12" s="50"/>
      <c r="M12" s="50"/>
      <c r="N12" s="50"/>
      <c r="O12" s="50"/>
      <c r="P12" s="50"/>
    </row>
    <row r="13" spans="1:16" ht="12">
      <c r="A13" s="98" t="s">
        <v>103</v>
      </c>
      <c r="B13" s="70">
        <v>70</v>
      </c>
      <c r="C13" s="67">
        <v>8</v>
      </c>
      <c r="D13" s="50"/>
      <c r="E13" s="50"/>
      <c r="F13" s="50"/>
      <c r="G13" s="50"/>
      <c r="H13" s="50"/>
      <c r="I13" s="50"/>
      <c r="J13" s="50"/>
      <c r="K13" s="50"/>
      <c r="L13" s="50"/>
      <c r="M13" s="50"/>
      <c r="N13" s="50"/>
      <c r="O13" s="50"/>
      <c r="P13" s="50"/>
    </row>
    <row r="14" spans="1:16" ht="12">
      <c r="A14" s="61" t="s">
        <v>104</v>
      </c>
      <c r="B14" s="51">
        <v>46</v>
      </c>
      <c r="C14" s="74">
        <v>5</v>
      </c>
      <c r="D14" s="50" t="s">
        <v>128</v>
      </c>
      <c r="E14" s="50"/>
      <c r="F14" s="50"/>
      <c r="G14" s="50"/>
      <c r="H14" s="50"/>
      <c r="I14" s="50"/>
      <c r="J14" s="50"/>
      <c r="K14" s="50"/>
      <c r="L14" s="50"/>
      <c r="M14" s="50"/>
      <c r="N14" s="50"/>
      <c r="O14" s="50"/>
      <c r="P14" s="50"/>
    </row>
    <row r="15" spans="1:16" ht="12.75" thickBot="1">
      <c r="A15" s="99" t="s">
        <v>163</v>
      </c>
      <c r="B15" s="100">
        <v>895</v>
      </c>
      <c r="C15" s="106">
        <v>1</v>
      </c>
      <c r="D15" s="50"/>
      <c r="E15" s="50"/>
      <c r="F15" s="50"/>
      <c r="G15" s="50"/>
      <c r="H15" s="50"/>
      <c r="I15" s="50"/>
      <c r="J15" s="50"/>
      <c r="K15" s="50"/>
      <c r="L15" s="50"/>
      <c r="M15" s="50"/>
      <c r="N15" s="50"/>
      <c r="O15" s="50"/>
      <c r="P15" s="50"/>
    </row>
    <row r="16" spans="1:16" ht="12.75" thickTop="1">
      <c r="A16" s="50"/>
      <c r="B16" s="50"/>
      <c r="C16" s="50"/>
      <c r="D16" s="50"/>
      <c r="E16" s="50"/>
      <c r="F16" s="50"/>
      <c r="G16" s="50"/>
      <c r="H16" s="50"/>
      <c r="I16" s="50"/>
      <c r="J16" s="50"/>
      <c r="K16" s="50"/>
      <c r="L16" s="50"/>
      <c r="M16" s="50"/>
      <c r="N16" s="50"/>
      <c r="O16" s="50"/>
      <c r="P16" s="50"/>
    </row>
    <row r="17" spans="1:18" ht="12">
      <c r="A17" s="91" t="s">
        <v>105</v>
      </c>
      <c r="B17" s="92"/>
      <c r="C17" s="92"/>
      <c r="D17" s="92"/>
      <c r="E17" s="92"/>
      <c r="F17" s="92"/>
      <c r="G17" s="92"/>
      <c r="H17" s="92"/>
      <c r="I17" s="92"/>
      <c r="J17" s="92"/>
      <c r="K17" s="92"/>
      <c r="L17" s="92"/>
      <c r="M17" s="92"/>
      <c r="N17" s="92"/>
      <c r="O17" s="92"/>
      <c r="P17" s="92"/>
      <c r="Q17" s="28"/>
      <c r="R17" s="28"/>
    </row>
    <row r="18" spans="1:16" ht="12">
      <c r="A18" s="50"/>
      <c r="B18" s="50"/>
      <c r="C18" s="50"/>
      <c r="D18" s="50"/>
      <c r="E18" s="50"/>
      <c r="F18" s="50"/>
      <c r="G18" s="50"/>
      <c r="H18" s="50"/>
      <c r="I18" s="50"/>
      <c r="J18" s="50"/>
      <c r="K18" s="50"/>
      <c r="L18" s="50"/>
      <c r="M18" s="50"/>
      <c r="N18" s="50"/>
      <c r="O18" s="50"/>
      <c r="P18" s="50"/>
    </row>
    <row r="19" spans="1:16" ht="12">
      <c r="A19" s="50" t="s">
        <v>86</v>
      </c>
      <c r="B19" s="50"/>
      <c r="C19" s="50"/>
      <c r="D19" s="50"/>
      <c r="E19" s="50"/>
      <c r="F19" s="50"/>
      <c r="G19" s="50"/>
      <c r="H19" s="50"/>
      <c r="I19" s="50"/>
      <c r="J19" s="50"/>
      <c r="K19" s="50"/>
      <c r="L19" s="50"/>
      <c r="M19" s="50"/>
      <c r="N19" s="50"/>
      <c r="O19" s="50"/>
      <c r="P19" s="50"/>
    </row>
  </sheetData>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N10"/>
  <sheetViews>
    <sheetView workbookViewId="0" topLeftCell="A1">
      <selection activeCell="J7" sqref="J7"/>
    </sheetView>
  </sheetViews>
  <sheetFormatPr defaultColWidth="11.421875" defaultRowHeight="12.75"/>
  <cols>
    <col min="1" max="1" width="20.28125" style="0" customWidth="1"/>
    <col min="2" max="16384" width="8.8515625" style="0" customWidth="1"/>
  </cols>
  <sheetData>
    <row r="1" spans="1:14" ht="12">
      <c r="A1" s="49" t="s">
        <v>52</v>
      </c>
      <c r="B1" s="49"/>
      <c r="C1" s="49"/>
      <c r="D1" s="49"/>
      <c r="E1" s="49"/>
      <c r="F1" s="49"/>
      <c r="G1" s="50"/>
      <c r="H1" s="50"/>
      <c r="I1" s="50"/>
      <c r="J1" s="50"/>
      <c r="K1" s="50"/>
      <c r="L1" s="50"/>
      <c r="M1" s="50"/>
      <c r="N1" s="50"/>
    </row>
    <row r="2" spans="1:14" ht="12">
      <c r="A2" s="51"/>
      <c r="B2" s="51"/>
      <c r="C2" s="51"/>
      <c r="D2" s="51"/>
      <c r="E2" s="51"/>
      <c r="F2" s="51"/>
      <c r="G2" s="51"/>
      <c r="H2" s="51"/>
      <c r="I2" s="51"/>
      <c r="J2" s="51"/>
      <c r="K2" s="50"/>
      <c r="L2" s="51"/>
      <c r="M2" s="50"/>
      <c r="N2" s="50"/>
    </row>
    <row r="3" spans="1:14" ht="12">
      <c r="A3" s="52"/>
      <c r="B3" s="53" t="s">
        <v>166</v>
      </c>
      <c r="C3" s="54"/>
      <c r="D3" s="53" t="s">
        <v>183</v>
      </c>
      <c r="E3" s="54"/>
      <c r="F3" s="53" t="s">
        <v>167</v>
      </c>
      <c r="G3" s="54"/>
      <c r="H3" s="53" t="s">
        <v>168</v>
      </c>
      <c r="I3" s="54"/>
      <c r="J3" s="53" t="s">
        <v>169</v>
      </c>
      <c r="K3" s="54"/>
      <c r="L3" s="53" t="s">
        <v>163</v>
      </c>
      <c r="M3" s="54"/>
      <c r="N3" s="50"/>
    </row>
    <row r="4" spans="1:14" ht="12.75" thickBot="1">
      <c r="A4" s="55"/>
      <c r="B4" s="56" t="s">
        <v>161</v>
      </c>
      <c r="C4" s="57" t="s">
        <v>162</v>
      </c>
      <c r="D4" s="56" t="s">
        <v>161</v>
      </c>
      <c r="E4" s="57" t="s">
        <v>162</v>
      </c>
      <c r="F4" s="56" t="s">
        <v>161</v>
      </c>
      <c r="G4" s="57" t="s">
        <v>162</v>
      </c>
      <c r="H4" s="56" t="s">
        <v>161</v>
      </c>
      <c r="I4" s="57" t="s">
        <v>162</v>
      </c>
      <c r="J4" s="56" t="s">
        <v>161</v>
      </c>
      <c r="K4" s="57" t="s">
        <v>162</v>
      </c>
      <c r="L4" s="56" t="s">
        <v>161</v>
      </c>
      <c r="M4" s="57" t="s">
        <v>162</v>
      </c>
      <c r="N4" s="50"/>
    </row>
    <row r="5" spans="1:14" ht="12.75" thickTop="1">
      <c r="A5" s="58" t="s">
        <v>185</v>
      </c>
      <c r="B5" s="59">
        <v>189</v>
      </c>
      <c r="C5" s="60">
        <v>24</v>
      </c>
      <c r="D5" s="59">
        <v>328</v>
      </c>
      <c r="E5" s="60">
        <v>42</v>
      </c>
      <c r="F5" s="59">
        <v>166</v>
      </c>
      <c r="G5" s="60">
        <v>21</v>
      </c>
      <c r="H5" s="59">
        <v>99</v>
      </c>
      <c r="I5" s="60">
        <v>13</v>
      </c>
      <c r="J5" s="59" t="s">
        <v>178</v>
      </c>
      <c r="K5" s="107" t="s">
        <v>131</v>
      </c>
      <c r="L5" s="101">
        <v>785</v>
      </c>
      <c r="M5" s="60">
        <v>100</v>
      </c>
      <c r="N5" s="50"/>
    </row>
    <row r="6" spans="1:14" ht="12">
      <c r="A6" s="58" t="s">
        <v>186</v>
      </c>
      <c r="B6" s="59">
        <v>244</v>
      </c>
      <c r="C6" s="60">
        <v>31</v>
      </c>
      <c r="D6" s="59">
        <v>263</v>
      </c>
      <c r="E6" s="60">
        <v>34</v>
      </c>
      <c r="F6" s="59">
        <v>149</v>
      </c>
      <c r="G6" s="60">
        <v>19</v>
      </c>
      <c r="H6" s="59">
        <v>95</v>
      </c>
      <c r="I6" s="60">
        <v>12</v>
      </c>
      <c r="J6" s="59">
        <v>27</v>
      </c>
      <c r="K6" s="60">
        <v>4</v>
      </c>
      <c r="L6" s="101">
        <v>778</v>
      </c>
      <c r="M6" s="60">
        <v>100</v>
      </c>
      <c r="N6" s="50"/>
    </row>
    <row r="7" spans="1:14" ht="12">
      <c r="A7" s="58" t="s">
        <v>187</v>
      </c>
      <c r="B7" s="59">
        <v>175</v>
      </c>
      <c r="C7" s="60">
        <v>23</v>
      </c>
      <c r="D7" s="59">
        <v>299</v>
      </c>
      <c r="E7" s="60">
        <v>39</v>
      </c>
      <c r="F7" s="59">
        <v>178</v>
      </c>
      <c r="G7" s="60">
        <v>23</v>
      </c>
      <c r="H7" s="59">
        <v>117</v>
      </c>
      <c r="I7" s="60">
        <v>15</v>
      </c>
      <c r="J7" s="59">
        <v>8</v>
      </c>
      <c r="K7" s="60">
        <v>1</v>
      </c>
      <c r="L7" s="101">
        <v>777</v>
      </c>
      <c r="M7" s="60">
        <v>100</v>
      </c>
      <c r="N7" s="50"/>
    </row>
    <row r="8" spans="1:14" ht="12">
      <c r="A8" s="58" t="s">
        <v>188</v>
      </c>
      <c r="B8" s="59">
        <v>230</v>
      </c>
      <c r="C8" s="67">
        <v>29</v>
      </c>
      <c r="D8" s="59">
        <v>299</v>
      </c>
      <c r="E8" s="67">
        <v>38</v>
      </c>
      <c r="F8" s="59">
        <v>147</v>
      </c>
      <c r="G8" s="67">
        <v>19</v>
      </c>
      <c r="H8" s="59">
        <v>92</v>
      </c>
      <c r="I8" s="67">
        <v>12</v>
      </c>
      <c r="J8" s="59">
        <v>13</v>
      </c>
      <c r="K8" s="67">
        <v>2</v>
      </c>
      <c r="L8" s="101">
        <v>781</v>
      </c>
      <c r="M8" s="60">
        <v>100</v>
      </c>
      <c r="N8" s="50"/>
    </row>
    <row r="9" spans="1:14" ht="12.75" thickBot="1">
      <c r="A9" s="64" t="s">
        <v>189</v>
      </c>
      <c r="B9" s="56">
        <v>284</v>
      </c>
      <c r="C9" s="57">
        <v>37</v>
      </c>
      <c r="D9" s="56">
        <v>284</v>
      </c>
      <c r="E9" s="57">
        <v>37</v>
      </c>
      <c r="F9" s="56">
        <v>97</v>
      </c>
      <c r="G9" s="57">
        <v>13</v>
      </c>
      <c r="H9" s="56">
        <v>53</v>
      </c>
      <c r="I9" s="57">
        <v>7</v>
      </c>
      <c r="J9" s="56">
        <v>56</v>
      </c>
      <c r="K9" s="57">
        <v>7</v>
      </c>
      <c r="L9" s="81">
        <v>774</v>
      </c>
      <c r="M9" s="57">
        <v>100</v>
      </c>
      <c r="N9" s="50"/>
    </row>
    <row r="10" spans="1:14" ht="12.75" thickTop="1">
      <c r="A10" s="53"/>
      <c r="B10" s="73"/>
      <c r="C10" s="73"/>
      <c r="D10" s="77"/>
      <c r="E10" s="68"/>
      <c r="F10" s="68"/>
      <c r="G10" s="68"/>
      <c r="H10" s="73"/>
      <c r="I10" s="73"/>
      <c r="J10" s="73"/>
      <c r="K10" s="73"/>
      <c r="L10" s="50"/>
      <c r="M10" s="50"/>
      <c r="N10" s="50"/>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O10"/>
  <sheetViews>
    <sheetView workbookViewId="0" topLeftCell="A1">
      <selection activeCell="A1" sqref="A1"/>
    </sheetView>
  </sheetViews>
  <sheetFormatPr defaultColWidth="11.421875" defaultRowHeight="12.75"/>
  <cols>
    <col min="1" max="1" width="20.28125" style="0" customWidth="1"/>
    <col min="2" max="16384" width="8.8515625" style="0" customWidth="1"/>
  </cols>
  <sheetData>
    <row r="1" spans="1:6" ht="12">
      <c r="A1" s="16" t="s">
        <v>54</v>
      </c>
      <c r="B1" s="16"/>
      <c r="C1" s="16"/>
      <c r="D1" s="16"/>
      <c r="E1" s="16"/>
      <c r="F1" s="16"/>
    </row>
    <row r="2" spans="1:15" ht="12">
      <c r="A2" s="51"/>
      <c r="B2" s="51"/>
      <c r="C2" s="51"/>
      <c r="D2" s="51"/>
      <c r="E2" s="51"/>
      <c r="F2" s="51"/>
      <c r="G2" s="51"/>
      <c r="H2" s="51"/>
      <c r="I2" s="51"/>
      <c r="J2" s="51"/>
      <c r="K2" s="50"/>
      <c r="L2" s="73"/>
      <c r="M2" s="50"/>
      <c r="N2" s="50"/>
      <c r="O2" s="50"/>
    </row>
    <row r="3" spans="1:15" ht="12">
      <c r="A3" s="52"/>
      <c r="B3" s="53" t="s">
        <v>191</v>
      </c>
      <c r="C3" s="54"/>
      <c r="D3" s="53" t="s">
        <v>192</v>
      </c>
      <c r="E3" s="54"/>
      <c r="F3" s="53" t="s">
        <v>177</v>
      </c>
      <c r="G3" s="54"/>
      <c r="H3" s="53" t="s">
        <v>169</v>
      </c>
      <c r="I3" s="78"/>
      <c r="J3" s="79" t="s">
        <v>163</v>
      </c>
      <c r="K3" s="54"/>
      <c r="L3" s="50"/>
      <c r="M3" s="50"/>
      <c r="N3" s="50"/>
      <c r="O3" s="50"/>
    </row>
    <row r="4" spans="1:15" ht="12.75" thickBot="1">
      <c r="A4" s="55"/>
      <c r="B4" s="56" t="s">
        <v>161</v>
      </c>
      <c r="C4" s="57" t="s">
        <v>162</v>
      </c>
      <c r="D4" s="56" t="s">
        <v>161</v>
      </c>
      <c r="E4" s="57" t="s">
        <v>162</v>
      </c>
      <c r="F4" s="56" t="s">
        <v>161</v>
      </c>
      <c r="G4" s="57" t="s">
        <v>162</v>
      </c>
      <c r="H4" s="56" t="s">
        <v>161</v>
      </c>
      <c r="I4" s="56" t="s">
        <v>162</v>
      </c>
      <c r="J4" s="76" t="s">
        <v>161</v>
      </c>
      <c r="K4" s="57" t="s">
        <v>162</v>
      </c>
      <c r="L4" s="50"/>
      <c r="M4" s="50"/>
      <c r="N4" s="50"/>
      <c r="O4" s="50"/>
    </row>
    <row r="5" spans="1:15" ht="12.75" thickTop="1">
      <c r="A5" s="58" t="s">
        <v>185</v>
      </c>
      <c r="B5" s="59">
        <v>64</v>
      </c>
      <c r="C5" s="60">
        <v>34</v>
      </c>
      <c r="D5" s="59">
        <v>65</v>
      </c>
      <c r="E5" s="60">
        <v>34</v>
      </c>
      <c r="F5" s="59">
        <v>45</v>
      </c>
      <c r="G5" s="60">
        <v>24</v>
      </c>
      <c r="H5" s="59">
        <v>15</v>
      </c>
      <c r="I5" s="68">
        <v>8</v>
      </c>
      <c r="J5" s="80">
        <v>189</v>
      </c>
      <c r="K5" s="60">
        <v>100</v>
      </c>
      <c r="L5" s="50"/>
      <c r="M5" s="50"/>
      <c r="N5" s="50"/>
      <c r="O5" s="50"/>
    </row>
    <row r="6" spans="1:15" ht="12">
      <c r="A6" s="58" t="s">
        <v>186</v>
      </c>
      <c r="B6" s="59">
        <v>62</v>
      </c>
      <c r="C6" s="60">
        <v>33</v>
      </c>
      <c r="D6" s="59">
        <v>41</v>
      </c>
      <c r="E6" s="60">
        <v>22</v>
      </c>
      <c r="F6" s="59">
        <v>51</v>
      </c>
      <c r="G6" s="60">
        <v>27</v>
      </c>
      <c r="H6" s="59">
        <v>32</v>
      </c>
      <c r="I6" s="68">
        <v>17</v>
      </c>
      <c r="J6" s="80">
        <v>186</v>
      </c>
      <c r="K6" s="60">
        <v>100</v>
      </c>
      <c r="L6" s="50"/>
      <c r="M6" s="50"/>
      <c r="N6" s="50"/>
      <c r="O6" s="50"/>
    </row>
    <row r="7" spans="1:15" ht="12">
      <c r="A7" s="58" t="s">
        <v>187</v>
      </c>
      <c r="B7" s="59">
        <v>64</v>
      </c>
      <c r="C7" s="60">
        <v>34</v>
      </c>
      <c r="D7" s="59">
        <v>59</v>
      </c>
      <c r="E7" s="60">
        <v>32</v>
      </c>
      <c r="F7" s="59">
        <v>52</v>
      </c>
      <c r="G7" s="60">
        <v>28</v>
      </c>
      <c r="H7" s="59">
        <v>21</v>
      </c>
      <c r="I7" s="68">
        <v>11</v>
      </c>
      <c r="J7" s="80">
        <v>186</v>
      </c>
      <c r="K7" s="60">
        <v>100</v>
      </c>
      <c r="L7" s="50"/>
      <c r="M7" s="50"/>
      <c r="N7" s="50"/>
      <c r="O7" s="50"/>
    </row>
    <row r="8" spans="1:15" ht="12">
      <c r="A8" s="58" t="s">
        <v>188</v>
      </c>
      <c r="B8" s="59">
        <v>72</v>
      </c>
      <c r="C8" s="67">
        <v>39</v>
      </c>
      <c r="D8" s="59">
        <v>41</v>
      </c>
      <c r="E8" s="67">
        <v>22</v>
      </c>
      <c r="F8" s="59">
        <v>52</v>
      </c>
      <c r="G8" s="67">
        <v>28</v>
      </c>
      <c r="H8" s="59">
        <v>21</v>
      </c>
      <c r="I8" s="68">
        <v>11</v>
      </c>
      <c r="J8" s="80">
        <v>186</v>
      </c>
      <c r="K8" s="67">
        <v>100</v>
      </c>
      <c r="L8" s="50"/>
      <c r="M8" s="50"/>
      <c r="N8" s="50"/>
      <c r="O8" s="50"/>
    </row>
    <row r="9" spans="1:15" ht="12.75" thickBot="1">
      <c r="A9" s="64" t="s">
        <v>189</v>
      </c>
      <c r="B9" s="56">
        <v>64</v>
      </c>
      <c r="C9" s="57">
        <v>34</v>
      </c>
      <c r="D9" s="56">
        <v>32</v>
      </c>
      <c r="E9" s="57">
        <v>17</v>
      </c>
      <c r="F9" s="56">
        <v>56</v>
      </c>
      <c r="G9" s="57">
        <v>30</v>
      </c>
      <c r="H9" s="56">
        <v>34</v>
      </c>
      <c r="I9" s="56">
        <v>18</v>
      </c>
      <c r="J9" s="81">
        <v>186</v>
      </c>
      <c r="K9" s="57">
        <v>100</v>
      </c>
      <c r="L9" s="50"/>
      <c r="M9" s="50"/>
      <c r="N9" s="50"/>
      <c r="O9" s="50"/>
    </row>
    <row r="10" spans="1:15" ht="12.75" thickTop="1">
      <c r="A10" s="50"/>
      <c r="B10" s="50"/>
      <c r="C10" s="50"/>
      <c r="D10" s="50"/>
      <c r="E10" s="50"/>
      <c r="F10" s="50"/>
      <c r="G10" s="50"/>
      <c r="H10" s="50"/>
      <c r="I10" s="50"/>
      <c r="J10" s="50"/>
      <c r="K10" s="73"/>
      <c r="L10" s="73"/>
      <c r="M10" s="73"/>
      <c r="N10" s="50"/>
      <c r="O10" s="50"/>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6"/>
  <sheetViews>
    <sheetView workbookViewId="0" topLeftCell="A1">
      <selection activeCell="G1" sqref="A1:G1"/>
    </sheetView>
  </sheetViews>
  <sheetFormatPr defaultColWidth="11.421875" defaultRowHeight="12.75"/>
  <cols>
    <col min="1" max="1" width="46.7109375" style="0" customWidth="1"/>
    <col min="2" max="16384" width="8.8515625" style="0" customWidth="1"/>
  </cols>
  <sheetData>
    <row r="1" spans="1:10" ht="12">
      <c r="A1" s="16" t="s">
        <v>36</v>
      </c>
      <c r="B1" s="16"/>
      <c r="C1" s="16"/>
      <c r="D1" s="16"/>
      <c r="E1" s="16"/>
      <c r="F1" s="16"/>
      <c r="G1" s="16"/>
      <c r="H1" s="16"/>
      <c r="I1" s="16"/>
      <c r="J1" s="16"/>
    </row>
    <row r="2" spans="1:13" ht="12">
      <c r="A2" s="3"/>
      <c r="B2" s="3"/>
      <c r="C2" s="3"/>
      <c r="D2" s="3"/>
      <c r="E2" s="3"/>
      <c r="F2" s="3"/>
      <c r="G2" s="3"/>
      <c r="H2" s="3"/>
      <c r="I2" s="3"/>
      <c r="J2" s="3"/>
      <c r="K2" s="3"/>
      <c r="L2" s="3"/>
      <c r="M2" s="3"/>
    </row>
    <row r="3" spans="1:13" ht="12">
      <c r="A3" s="6"/>
      <c r="B3" s="26" t="s">
        <v>108</v>
      </c>
      <c r="C3" s="6"/>
      <c r="D3" s="26" t="s">
        <v>109</v>
      </c>
      <c r="E3" s="6"/>
      <c r="F3" s="26" t="s">
        <v>110</v>
      </c>
      <c r="G3" s="6"/>
      <c r="H3" s="26" t="s">
        <v>111</v>
      </c>
      <c r="I3" s="6"/>
      <c r="J3" s="26" t="s">
        <v>112</v>
      </c>
      <c r="K3" s="6"/>
      <c r="L3" s="26" t="s">
        <v>163</v>
      </c>
      <c r="M3" s="6"/>
    </row>
    <row r="4" spans="1:13" ht="12">
      <c r="A4" s="9"/>
      <c r="B4" s="3" t="s">
        <v>161</v>
      </c>
      <c r="C4" s="9" t="s">
        <v>162</v>
      </c>
      <c r="D4" s="3" t="s">
        <v>161</v>
      </c>
      <c r="E4" s="9" t="s">
        <v>162</v>
      </c>
      <c r="F4" s="3" t="s">
        <v>161</v>
      </c>
      <c r="G4" s="9" t="s">
        <v>162</v>
      </c>
      <c r="H4" s="3" t="s">
        <v>161</v>
      </c>
      <c r="I4" s="9" t="s">
        <v>162</v>
      </c>
      <c r="J4" s="3" t="s">
        <v>161</v>
      </c>
      <c r="K4" s="9" t="s">
        <v>162</v>
      </c>
      <c r="L4" s="3" t="s">
        <v>161</v>
      </c>
      <c r="M4" s="9" t="s">
        <v>162</v>
      </c>
    </row>
    <row r="5" spans="1:13" ht="12">
      <c r="A5" s="14" t="s">
        <v>195</v>
      </c>
      <c r="B5">
        <v>27</v>
      </c>
      <c r="C5" s="8">
        <v>34</v>
      </c>
      <c r="D5">
        <v>16</v>
      </c>
      <c r="E5" s="8">
        <v>20</v>
      </c>
      <c r="F5" s="30">
        <v>18</v>
      </c>
      <c r="G5" s="8">
        <v>23</v>
      </c>
      <c r="H5" s="30">
        <v>5</v>
      </c>
      <c r="I5" s="8">
        <v>6</v>
      </c>
      <c r="J5" s="30">
        <v>13</v>
      </c>
      <c r="K5" s="8">
        <v>16</v>
      </c>
      <c r="L5">
        <v>79</v>
      </c>
      <c r="M5" s="8">
        <v>100</v>
      </c>
    </row>
    <row r="6" spans="1:13" ht="12.75" thickBot="1">
      <c r="A6" s="15" t="s">
        <v>107</v>
      </c>
      <c r="B6" s="4">
        <v>109</v>
      </c>
      <c r="C6" s="7">
        <v>42</v>
      </c>
      <c r="D6" s="4">
        <v>58</v>
      </c>
      <c r="E6" s="7">
        <v>22</v>
      </c>
      <c r="F6" s="4">
        <v>34</v>
      </c>
      <c r="G6" s="7">
        <v>13</v>
      </c>
      <c r="H6" s="4">
        <v>19</v>
      </c>
      <c r="I6" s="7">
        <v>7</v>
      </c>
      <c r="J6" s="4">
        <v>41</v>
      </c>
      <c r="K6" s="7">
        <v>16</v>
      </c>
      <c r="L6" s="4">
        <v>261</v>
      </c>
      <c r="M6" s="7">
        <v>100</v>
      </c>
    </row>
    <row r="7" ht="12.75" thickTop="1"/>
  </sheetData>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10"/>
  <sheetViews>
    <sheetView workbookViewId="0" topLeftCell="A1">
      <selection activeCell="H11" sqref="H11"/>
    </sheetView>
  </sheetViews>
  <sheetFormatPr defaultColWidth="11.421875" defaultRowHeight="12.75"/>
  <cols>
    <col min="1" max="1" width="18.7109375" style="0" customWidth="1"/>
    <col min="2" max="8" width="8.8515625" style="0" customWidth="1"/>
    <col min="9" max="9" width="10.7109375" style="0" customWidth="1"/>
    <col min="10" max="16384" width="8.8515625" style="0" customWidth="1"/>
  </cols>
  <sheetData>
    <row r="1" spans="1:9" ht="12">
      <c r="A1" s="49" t="s">
        <v>96</v>
      </c>
      <c r="B1" s="49"/>
      <c r="C1" s="49"/>
      <c r="D1" s="49"/>
      <c r="E1" s="49"/>
      <c r="F1" s="49"/>
      <c r="G1" s="50"/>
      <c r="H1" s="50"/>
      <c r="I1" s="50"/>
    </row>
    <row r="2" spans="1:9" ht="12">
      <c r="A2" s="51"/>
      <c r="B2" s="51"/>
      <c r="C2" s="51"/>
      <c r="D2" s="51"/>
      <c r="E2" s="51"/>
      <c r="F2" s="51"/>
      <c r="G2" s="51"/>
      <c r="H2" s="51"/>
      <c r="I2" s="51"/>
    </row>
    <row r="3" spans="1:11" ht="12">
      <c r="A3" s="52"/>
      <c r="B3" s="53" t="s">
        <v>154</v>
      </c>
      <c r="C3" s="54"/>
      <c r="D3" s="53" t="s">
        <v>155</v>
      </c>
      <c r="E3" s="54"/>
      <c r="F3" s="53" t="s">
        <v>156</v>
      </c>
      <c r="G3" s="54"/>
      <c r="H3" s="53" t="s">
        <v>157</v>
      </c>
      <c r="I3" s="54"/>
      <c r="J3" s="1"/>
      <c r="K3" s="1"/>
    </row>
    <row r="4" spans="1:12" ht="12.75" thickBot="1">
      <c r="A4" s="55"/>
      <c r="B4" s="56" t="s">
        <v>161</v>
      </c>
      <c r="C4" s="57" t="s">
        <v>162</v>
      </c>
      <c r="D4" s="56" t="s">
        <v>161</v>
      </c>
      <c r="E4" s="57" t="s">
        <v>162</v>
      </c>
      <c r="F4" s="56" t="s">
        <v>161</v>
      </c>
      <c r="G4" s="57" t="s">
        <v>162</v>
      </c>
      <c r="H4" s="56" t="s">
        <v>161</v>
      </c>
      <c r="I4" s="57" t="s">
        <v>162</v>
      </c>
      <c r="L4" s="68"/>
    </row>
    <row r="5" spans="1:9" ht="12.75" thickTop="1">
      <c r="A5" s="58" t="s">
        <v>158</v>
      </c>
      <c r="B5" s="59">
        <v>510</v>
      </c>
      <c r="C5" s="60">
        <v>33</v>
      </c>
      <c r="D5" s="59">
        <v>326</v>
      </c>
      <c r="E5" s="60">
        <v>30</v>
      </c>
      <c r="F5" s="59">
        <v>232</v>
      </c>
      <c r="G5" s="60">
        <v>29</v>
      </c>
      <c r="H5" s="59">
        <v>320</v>
      </c>
      <c r="I5" s="60">
        <v>21</v>
      </c>
    </row>
    <row r="6" spans="1:9" ht="12">
      <c r="A6" s="58" t="s">
        <v>164</v>
      </c>
      <c r="B6" s="59">
        <v>780</v>
      </c>
      <c r="C6" s="60">
        <v>50</v>
      </c>
      <c r="D6" s="59">
        <v>568</v>
      </c>
      <c r="E6" s="60">
        <v>51</v>
      </c>
      <c r="F6" s="59">
        <v>392</v>
      </c>
      <c r="G6" s="60">
        <v>50</v>
      </c>
      <c r="H6" s="59">
        <v>983</v>
      </c>
      <c r="I6" s="60">
        <v>65</v>
      </c>
    </row>
    <row r="7" spans="1:9" ht="12">
      <c r="A7" s="58" t="s">
        <v>159</v>
      </c>
      <c r="B7" s="59">
        <v>139</v>
      </c>
      <c r="C7" s="60">
        <v>9</v>
      </c>
      <c r="D7" s="59">
        <v>136</v>
      </c>
      <c r="E7" s="60">
        <v>12</v>
      </c>
      <c r="F7" s="59">
        <v>103</v>
      </c>
      <c r="G7" s="60">
        <v>13</v>
      </c>
      <c r="H7" s="59">
        <v>158</v>
      </c>
      <c r="I7" s="60">
        <v>10</v>
      </c>
    </row>
    <row r="8" spans="1:9" ht="12">
      <c r="A8" s="61" t="s">
        <v>160</v>
      </c>
      <c r="B8" s="62">
        <v>124</v>
      </c>
      <c r="C8" s="63">
        <v>8</v>
      </c>
      <c r="D8" s="62">
        <v>75</v>
      </c>
      <c r="E8" s="63">
        <v>7</v>
      </c>
      <c r="F8" s="62">
        <v>61</v>
      </c>
      <c r="G8" s="63">
        <v>8</v>
      </c>
      <c r="H8" s="62" t="s">
        <v>178</v>
      </c>
      <c r="I8" s="63">
        <v>60</v>
      </c>
    </row>
    <row r="9" spans="1:9" ht="12.75" thickBot="1">
      <c r="A9" s="64" t="s">
        <v>163</v>
      </c>
      <c r="B9" s="65">
        <v>1564</v>
      </c>
      <c r="C9" s="55">
        <v>100</v>
      </c>
      <c r="D9" s="66">
        <v>1105</v>
      </c>
      <c r="E9" s="57">
        <v>100</v>
      </c>
      <c r="F9" s="56">
        <v>788</v>
      </c>
      <c r="G9" s="57">
        <v>100</v>
      </c>
      <c r="H9" s="65">
        <v>1521</v>
      </c>
      <c r="I9" s="55">
        <v>100</v>
      </c>
    </row>
    <row r="10" spans="1:9" ht="12.75" thickTop="1">
      <c r="A10" s="50"/>
      <c r="B10" s="50"/>
      <c r="C10" s="50"/>
      <c r="D10" s="50"/>
      <c r="E10" s="50"/>
      <c r="F10" s="50"/>
      <c r="G10" s="50"/>
      <c r="H10" s="50"/>
      <c r="I10" s="50"/>
    </row>
  </sheetData>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R20"/>
  <sheetViews>
    <sheetView workbookViewId="0" topLeftCell="A1">
      <selection activeCell="A1" sqref="A1:IV1"/>
    </sheetView>
  </sheetViews>
  <sheetFormatPr defaultColWidth="11.421875" defaultRowHeight="12.75"/>
  <cols>
    <col min="1" max="1" width="44.8515625" style="0" customWidth="1"/>
    <col min="2" max="16384" width="8.8515625" style="0" customWidth="1"/>
  </cols>
  <sheetData>
    <row r="1" spans="1:16" ht="12">
      <c r="A1" s="49" t="s">
        <v>37</v>
      </c>
      <c r="B1" s="50"/>
      <c r="C1" s="50"/>
      <c r="D1" s="50"/>
      <c r="E1" s="50"/>
      <c r="F1" s="50"/>
      <c r="G1" s="50"/>
      <c r="H1" s="50"/>
      <c r="I1" s="50"/>
      <c r="J1" s="50"/>
      <c r="K1" s="50"/>
      <c r="L1" s="50"/>
      <c r="M1" s="50"/>
      <c r="N1" s="50"/>
      <c r="O1" s="50"/>
      <c r="P1" s="50"/>
    </row>
    <row r="2" spans="1:16" ht="12">
      <c r="A2" s="50"/>
      <c r="B2" s="50"/>
      <c r="C2" s="50"/>
      <c r="D2" s="50"/>
      <c r="E2" s="50"/>
      <c r="F2" s="50"/>
      <c r="G2" s="50"/>
      <c r="H2" s="50"/>
      <c r="I2" s="50"/>
      <c r="J2" s="50"/>
      <c r="K2" s="50"/>
      <c r="L2" s="50"/>
      <c r="M2" s="50"/>
      <c r="N2" s="50"/>
      <c r="O2" s="50"/>
      <c r="P2" s="50"/>
    </row>
    <row r="3" spans="1:16" ht="12">
      <c r="A3" s="95"/>
      <c r="B3" s="96" t="s">
        <v>161</v>
      </c>
      <c r="C3" s="97" t="s">
        <v>162</v>
      </c>
      <c r="D3" s="50"/>
      <c r="E3" s="50"/>
      <c r="F3" s="50"/>
      <c r="G3" s="50"/>
      <c r="H3" s="50"/>
      <c r="I3" s="50"/>
      <c r="J3" s="50"/>
      <c r="K3" s="50"/>
      <c r="L3" s="50"/>
      <c r="M3" s="50"/>
      <c r="N3" s="50"/>
      <c r="O3" s="50"/>
      <c r="P3" s="50"/>
    </row>
    <row r="4" spans="1:16" ht="12">
      <c r="A4" s="98" t="s">
        <v>207</v>
      </c>
      <c r="B4" s="69" t="s">
        <v>178</v>
      </c>
      <c r="C4" s="103">
        <v>1</v>
      </c>
      <c r="D4" s="50"/>
      <c r="E4" s="50"/>
      <c r="F4" s="50"/>
      <c r="G4" s="50"/>
      <c r="H4" s="50"/>
      <c r="I4" s="50"/>
      <c r="J4" s="50"/>
      <c r="K4" s="50"/>
      <c r="L4" s="50"/>
      <c r="M4" s="50"/>
      <c r="N4" s="50"/>
      <c r="O4" s="50"/>
      <c r="P4" s="50"/>
    </row>
    <row r="5" spans="1:16" ht="12">
      <c r="A5" s="98" t="s">
        <v>208</v>
      </c>
      <c r="B5" s="70">
        <v>46</v>
      </c>
      <c r="C5" s="103">
        <v>13</v>
      </c>
      <c r="D5" s="50"/>
      <c r="E5" s="50"/>
      <c r="F5" s="50"/>
      <c r="G5" s="50"/>
      <c r="H5" s="50"/>
      <c r="I5" s="50"/>
      <c r="J5" s="50"/>
      <c r="K5" s="50"/>
      <c r="L5" s="50"/>
      <c r="M5" s="50"/>
      <c r="N5" s="50"/>
      <c r="O5" s="50"/>
      <c r="P5" s="50"/>
    </row>
    <row r="6" spans="1:16" ht="12">
      <c r="A6" s="98" t="s">
        <v>209</v>
      </c>
      <c r="B6" s="70">
        <v>22</v>
      </c>
      <c r="C6" s="103">
        <v>6</v>
      </c>
      <c r="D6" s="50"/>
      <c r="E6" s="50"/>
      <c r="F6" s="50"/>
      <c r="G6" s="50"/>
      <c r="H6" s="50"/>
      <c r="I6" s="50"/>
      <c r="J6" s="50"/>
      <c r="K6" s="50"/>
      <c r="L6" s="50"/>
      <c r="M6" s="50"/>
      <c r="N6" s="50"/>
      <c r="O6" s="50"/>
      <c r="P6" s="50"/>
    </row>
    <row r="7" spans="1:16" ht="12">
      <c r="A7" s="98" t="s">
        <v>210</v>
      </c>
      <c r="B7" s="70">
        <v>10</v>
      </c>
      <c r="C7" s="103">
        <v>3</v>
      </c>
      <c r="D7" s="50"/>
      <c r="E7" s="50"/>
      <c r="F7" s="50"/>
      <c r="G7" s="50"/>
      <c r="H7" s="50"/>
      <c r="I7" s="50"/>
      <c r="J7" s="50"/>
      <c r="K7" s="50"/>
      <c r="L7" s="50"/>
      <c r="M7" s="50"/>
      <c r="N7" s="50"/>
      <c r="O7" s="50"/>
      <c r="P7" s="50"/>
    </row>
    <row r="8" spans="1:16" ht="12">
      <c r="A8" s="98" t="s">
        <v>211</v>
      </c>
      <c r="B8" s="69" t="s">
        <v>130</v>
      </c>
      <c r="C8" s="104" t="s">
        <v>130</v>
      </c>
      <c r="D8" s="50"/>
      <c r="E8" s="50"/>
      <c r="F8" s="50"/>
      <c r="G8" s="50"/>
      <c r="H8" s="50"/>
      <c r="I8" s="50"/>
      <c r="J8" s="50"/>
      <c r="K8" s="50"/>
      <c r="L8" s="50"/>
      <c r="M8" s="50"/>
      <c r="N8" s="50"/>
      <c r="O8" s="50"/>
      <c r="P8" s="50"/>
    </row>
    <row r="9" spans="1:16" ht="12">
      <c r="A9" s="98" t="s">
        <v>99</v>
      </c>
      <c r="B9" s="70">
        <v>50</v>
      </c>
      <c r="C9" s="103">
        <v>14</v>
      </c>
      <c r="D9" s="50"/>
      <c r="E9" s="50"/>
      <c r="F9" s="50"/>
      <c r="G9" s="50"/>
      <c r="H9" s="50"/>
      <c r="I9" s="50"/>
      <c r="J9" s="50"/>
      <c r="K9" s="50"/>
      <c r="L9" s="50"/>
      <c r="M9" s="50"/>
      <c r="N9" s="50"/>
      <c r="O9" s="50"/>
      <c r="P9" s="50"/>
    </row>
    <row r="10" spans="1:16" ht="12">
      <c r="A10" s="98" t="s">
        <v>100</v>
      </c>
      <c r="B10" s="69" t="s">
        <v>129</v>
      </c>
      <c r="C10" s="104" t="s">
        <v>129</v>
      </c>
      <c r="D10" s="50"/>
      <c r="E10" s="50"/>
      <c r="F10" s="50"/>
      <c r="G10" s="50"/>
      <c r="H10" s="50"/>
      <c r="I10" s="50"/>
      <c r="J10" s="50"/>
      <c r="K10" s="50"/>
      <c r="L10" s="50"/>
      <c r="M10" s="50"/>
      <c r="N10" s="50"/>
      <c r="O10" s="50"/>
      <c r="P10" s="50"/>
    </row>
    <row r="11" spans="1:16" ht="12">
      <c r="A11" s="98" t="s">
        <v>101</v>
      </c>
      <c r="B11" s="69" t="s">
        <v>129</v>
      </c>
      <c r="C11" s="105" t="s">
        <v>129</v>
      </c>
      <c r="D11" s="50"/>
      <c r="E11" s="50"/>
      <c r="F11" s="50"/>
      <c r="G11" s="50"/>
      <c r="H11" s="50"/>
      <c r="I11" s="50"/>
      <c r="J11" s="50"/>
      <c r="K11" s="50"/>
      <c r="L11" s="50"/>
      <c r="M11" s="50"/>
      <c r="N11" s="50"/>
      <c r="O11" s="50"/>
      <c r="P11" s="50"/>
    </row>
    <row r="12" spans="1:16" ht="12">
      <c r="A12" s="98" t="s">
        <v>102</v>
      </c>
      <c r="B12" s="69" t="s">
        <v>178</v>
      </c>
      <c r="C12" s="104">
        <v>1</v>
      </c>
      <c r="D12" s="50"/>
      <c r="E12" s="50"/>
      <c r="F12" s="50"/>
      <c r="G12" s="50"/>
      <c r="H12" s="50"/>
      <c r="I12" s="50"/>
      <c r="J12" s="50"/>
      <c r="K12" s="50"/>
      <c r="L12" s="50"/>
      <c r="M12" s="50"/>
      <c r="N12" s="50"/>
      <c r="O12" s="50"/>
      <c r="P12" s="50"/>
    </row>
    <row r="13" spans="1:16" ht="12">
      <c r="A13" s="98" t="s">
        <v>103</v>
      </c>
      <c r="B13" s="70">
        <v>207</v>
      </c>
      <c r="C13" s="67">
        <v>60</v>
      </c>
      <c r="D13" s="50"/>
      <c r="E13" s="50"/>
      <c r="F13" s="50"/>
      <c r="G13" s="50"/>
      <c r="H13" s="50"/>
      <c r="I13" s="50"/>
      <c r="J13" s="50"/>
      <c r="K13" s="50"/>
      <c r="L13" s="50"/>
      <c r="M13" s="50"/>
      <c r="N13" s="50"/>
      <c r="O13" s="50"/>
      <c r="P13" s="50"/>
    </row>
    <row r="14" spans="1:16" ht="12">
      <c r="A14" s="61" t="s">
        <v>104</v>
      </c>
      <c r="B14" s="51">
        <v>6</v>
      </c>
      <c r="C14" s="74">
        <v>2</v>
      </c>
      <c r="D14" s="50" t="s">
        <v>128</v>
      </c>
      <c r="E14" s="50"/>
      <c r="F14" s="50"/>
      <c r="G14" s="50"/>
      <c r="H14" s="50"/>
      <c r="I14" s="50"/>
      <c r="J14" s="50"/>
      <c r="K14" s="50"/>
      <c r="L14" s="50"/>
      <c r="M14" s="50"/>
      <c r="N14" s="50"/>
      <c r="O14" s="50"/>
      <c r="P14" s="50"/>
    </row>
    <row r="15" spans="1:16" ht="12.75" thickBot="1">
      <c r="A15" s="99" t="s">
        <v>163</v>
      </c>
      <c r="B15" s="100">
        <v>347</v>
      </c>
      <c r="C15" s="106">
        <v>1</v>
      </c>
      <c r="D15" s="50"/>
      <c r="E15" s="50"/>
      <c r="F15" s="50"/>
      <c r="G15" s="50"/>
      <c r="H15" s="50"/>
      <c r="I15" s="50"/>
      <c r="J15" s="50"/>
      <c r="K15" s="50"/>
      <c r="L15" s="50"/>
      <c r="M15" s="50"/>
      <c r="N15" s="50"/>
      <c r="O15" s="50"/>
      <c r="P15" s="50"/>
    </row>
    <row r="16" spans="1:16" ht="12.75" thickTop="1">
      <c r="A16" s="50"/>
      <c r="B16" s="50"/>
      <c r="C16" s="50"/>
      <c r="D16" s="50"/>
      <c r="E16" s="50"/>
      <c r="F16" s="50"/>
      <c r="G16" s="50"/>
      <c r="H16" s="50"/>
      <c r="I16" s="50"/>
      <c r="J16" s="50"/>
      <c r="K16" s="50"/>
      <c r="L16" s="50"/>
      <c r="M16" s="50"/>
      <c r="N16" s="50"/>
      <c r="O16" s="50"/>
      <c r="P16" s="50"/>
    </row>
    <row r="17" spans="1:18" ht="12">
      <c r="A17" s="91" t="s">
        <v>105</v>
      </c>
      <c r="B17" s="92"/>
      <c r="C17" s="92"/>
      <c r="D17" s="92"/>
      <c r="E17" s="92"/>
      <c r="F17" s="92"/>
      <c r="G17" s="92"/>
      <c r="H17" s="92"/>
      <c r="I17" s="92"/>
      <c r="J17" s="92"/>
      <c r="K17" s="92"/>
      <c r="L17" s="92"/>
      <c r="M17" s="92"/>
      <c r="N17" s="92"/>
      <c r="O17" s="92"/>
      <c r="P17" s="92"/>
      <c r="Q17" s="28"/>
      <c r="R17" s="28"/>
    </row>
    <row r="18" spans="1:16" ht="12">
      <c r="A18" s="50"/>
      <c r="B18" s="50"/>
      <c r="C18" s="50"/>
      <c r="D18" s="50"/>
      <c r="E18" s="50"/>
      <c r="F18" s="50"/>
      <c r="G18" s="50"/>
      <c r="H18" s="50"/>
      <c r="I18" s="50"/>
      <c r="J18" s="50"/>
      <c r="K18" s="50"/>
      <c r="L18" s="50"/>
      <c r="M18" s="50"/>
      <c r="N18" s="50"/>
      <c r="O18" s="50"/>
      <c r="P18" s="50"/>
    </row>
    <row r="19" spans="1:16" ht="12">
      <c r="A19" s="50" t="s">
        <v>87</v>
      </c>
      <c r="B19" s="50"/>
      <c r="C19" s="50"/>
      <c r="D19" s="50"/>
      <c r="E19" s="50"/>
      <c r="F19" s="50"/>
      <c r="G19" s="50"/>
      <c r="H19" s="50"/>
      <c r="I19" s="50"/>
      <c r="J19" s="50"/>
      <c r="K19" s="50"/>
      <c r="L19" s="50"/>
      <c r="M19" s="50"/>
      <c r="N19" s="50"/>
      <c r="O19" s="50"/>
      <c r="P19" s="50"/>
    </row>
    <row r="20" spans="1:16" ht="12">
      <c r="A20" s="50"/>
      <c r="B20" s="50"/>
      <c r="C20" s="50"/>
      <c r="D20" s="50"/>
      <c r="E20" s="50"/>
      <c r="F20" s="50"/>
      <c r="G20" s="50"/>
      <c r="H20" s="50"/>
      <c r="I20" s="50"/>
      <c r="J20" s="50"/>
      <c r="K20" s="50"/>
      <c r="L20" s="50"/>
      <c r="M20" s="50"/>
      <c r="N20" s="50"/>
      <c r="O20" s="50"/>
      <c r="P20" s="50"/>
    </row>
  </sheetData>
  <printOptions/>
  <pageMargins left="0.75" right="0.75" top="1" bottom="1" header="0.5" footer="0.5"/>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M10"/>
  <sheetViews>
    <sheetView workbookViewId="0" topLeftCell="A1">
      <selection activeCell="A1" sqref="A1:IV1"/>
    </sheetView>
  </sheetViews>
  <sheetFormatPr defaultColWidth="11.421875" defaultRowHeight="12.75"/>
  <cols>
    <col min="1" max="1" width="20.28125" style="0" customWidth="1"/>
    <col min="2" max="16384" width="8.8515625" style="0" customWidth="1"/>
  </cols>
  <sheetData>
    <row r="1" spans="1:13" ht="12">
      <c r="A1" s="49" t="s">
        <v>38</v>
      </c>
      <c r="B1" s="49"/>
      <c r="C1" s="49"/>
      <c r="D1" s="49"/>
      <c r="E1" s="49"/>
      <c r="F1" s="49"/>
      <c r="G1" s="50"/>
      <c r="H1" s="50"/>
      <c r="I1" s="50"/>
      <c r="J1" s="50"/>
      <c r="K1" s="50"/>
      <c r="L1" s="50"/>
      <c r="M1" s="50"/>
    </row>
    <row r="2" spans="1:13" ht="12">
      <c r="A2" s="51"/>
      <c r="B2" s="51"/>
      <c r="C2" s="51"/>
      <c r="D2" s="51"/>
      <c r="E2" s="51"/>
      <c r="F2" s="51"/>
      <c r="G2" s="51"/>
      <c r="H2" s="51"/>
      <c r="I2" s="51"/>
      <c r="J2" s="51"/>
      <c r="K2" s="50"/>
      <c r="L2" s="51"/>
      <c r="M2" s="50"/>
    </row>
    <row r="3" spans="1:13" ht="12">
      <c r="A3" s="52"/>
      <c r="B3" s="53" t="s">
        <v>166</v>
      </c>
      <c r="C3" s="54"/>
      <c r="D3" s="53" t="s">
        <v>183</v>
      </c>
      <c r="E3" s="54"/>
      <c r="F3" s="53" t="s">
        <v>167</v>
      </c>
      <c r="G3" s="54"/>
      <c r="H3" s="53" t="s">
        <v>168</v>
      </c>
      <c r="I3" s="54"/>
      <c r="J3" s="53" t="s">
        <v>169</v>
      </c>
      <c r="K3" s="54"/>
      <c r="L3" s="53" t="s">
        <v>163</v>
      </c>
      <c r="M3" s="54"/>
    </row>
    <row r="4" spans="1:13" ht="12.75" thickBot="1">
      <c r="A4" s="55"/>
      <c r="B4" s="56" t="s">
        <v>161</v>
      </c>
      <c r="C4" s="57" t="s">
        <v>162</v>
      </c>
      <c r="D4" s="56" t="s">
        <v>161</v>
      </c>
      <c r="E4" s="57" t="s">
        <v>162</v>
      </c>
      <c r="F4" s="56" t="s">
        <v>161</v>
      </c>
      <c r="G4" s="57" t="s">
        <v>162</v>
      </c>
      <c r="H4" s="56" t="s">
        <v>161</v>
      </c>
      <c r="I4" s="57" t="s">
        <v>162</v>
      </c>
      <c r="J4" s="56" t="s">
        <v>161</v>
      </c>
      <c r="K4" s="57" t="s">
        <v>162</v>
      </c>
      <c r="L4" s="56" t="s">
        <v>161</v>
      </c>
      <c r="M4" s="57" t="s">
        <v>162</v>
      </c>
    </row>
    <row r="5" spans="1:13" ht="12.75" thickTop="1">
      <c r="A5" s="58" t="s">
        <v>185</v>
      </c>
      <c r="B5" s="59">
        <v>186</v>
      </c>
      <c r="C5" s="60">
        <v>12</v>
      </c>
      <c r="D5" s="59">
        <v>829</v>
      </c>
      <c r="E5" s="60">
        <v>55</v>
      </c>
      <c r="F5" s="59">
        <v>338</v>
      </c>
      <c r="G5" s="60">
        <v>22</v>
      </c>
      <c r="H5" s="59">
        <v>165</v>
      </c>
      <c r="I5" s="60">
        <v>11</v>
      </c>
      <c r="J5" s="59" t="s">
        <v>178</v>
      </c>
      <c r="K5" s="107" t="s">
        <v>131</v>
      </c>
      <c r="L5" s="59">
        <v>1521</v>
      </c>
      <c r="M5" s="60">
        <v>100</v>
      </c>
    </row>
    <row r="6" spans="1:13" ht="12">
      <c r="A6" s="58" t="s">
        <v>186</v>
      </c>
      <c r="B6" s="59">
        <v>293</v>
      </c>
      <c r="C6" s="60">
        <v>19</v>
      </c>
      <c r="D6" s="59">
        <v>718</v>
      </c>
      <c r="E6" s="60">
        <v>47</v>
      </c>
      <c r="F6" s="59">
        <v>310</v>
      </c>
      <c r="G6" s="60">
        <v>20</v>
      </c>
      <c r="H6" s="59">
        <v>121</v>
      </c>
      <c r="I6" s="60">
        <v>8</v>
      </c>
      <c r="J6" s="59">
        <v>74</v>
      </c>
      <c r="K6" s="60">
        <v>5</v>
      </c>
      <c r="L6" s="59">
        <v>1516</v>
      </c>
      <c r="M6" s="60">
        <v>100</v>
      </c>
    </row>
    <row r="7" spans="1:13" ht="12">
      <c r="A7" s="58" t="s">
        <v>187</v>
      </c>
      <c r="B7" s="59">
        <v>210</v>
      </c>
      <c r="C7" s="60">
        <v>14</v>
      </c>
      <c r="D7" s="59">
        <v>684</v>
      </c>
      <c r="E7" s="60">
        <v>45</v>
      </c>
      <c r="F7" s="59">
        <v>392</v>
      </c>
      <c r="G7" s="60">
        <v>26</v>
      </c>
      <c r="H7" s="59">
        <v>218</v>
      </c>
      <c r="I7" s="60">
        <v>14</v>
      </c>
      <c r="J7" s="59">
        <v>14</v>
      </c>
      <c r="K7" s="60">
        <v>1</v>
      </c>
      <c r="L7" s="59">
        <v>1518</v>
      </c>
      <c r="M7" s="60">
        <v>100</v>
      </c>
    </row>
    <row r="8" spans="1:13" ht="12">
      <c r="A8" s="58" t="s">
        <v>188</v>
      </c>
      <c r="B8" s="59">
        <v>251</v>
      </c>
      <c r="C8" s="67">
        <v>17</v>
      </c>
      <c r="D8" s="59">
        <v>697</v>
      </c>
      <c r="E8" s="67">
        <v>46</v>
      </c>
      <c r="F8" s="59">
        <v>321</v>
      </c>
      <c r="G8" s="67">
        <v>21</v>
      </c>
      <c r="H8" s="59">
        <v>149</v>
      </c>
      <c r="I8" s="67">
        <v>10</v>
      </c>
      <c r="J8" s="59">
        <v>96</v>
      </c>
      <c r="K8" s="67">
        <v>6</v>
      </c>
      <c r="L8" s="59">
        <v>1514</v>
      </c>
      <c r="M8" s="60">
        <v>100</v>
      </c>
    </row>
    <row r="9" spans="1:13" ht="12.75" thickBot="1">
      <c r="A9" s="64" t="s">
        <v>189</v>
      </c>
      <c r="B9" s="56">
        <v>321</v>
      </c>
      <c r="C9" s="57">
        <v>21</v>
      </c>
      <c r="D9" s="56">
        <v>711</v>
      </c>
      <c r="E9" s="57">
        <v>47</v>
      </c>
      <c r="F9" s="56">
        <v>199</v>
      </c>
      <c r="G9" s="57">
        <v>13</v>
      </c>
      <c r="H9" s="56">
        <v>70</v>
      </c>
      <c r="I9" s="57">
        <v>5</v>
      </c>
      <c r="J9" s="56">
        <v>213</v>
      </c>
      <c r="K9" s="57">
        <v>14</v>
      </c>
      <c r="L9" s="76">
        <v>1514</v>
      </c>
      <c r="M9" s="57">
        <v>100</v>
      </c>
    </row>
    <row r="10" spans="1:13" ht="12.75" thickTop="1">
      <c r="A10" s="53"/>
      <c r="B10" s="73"/>
      <c r="C10" s="73"/>
      <c r="D10" s="77"/>
      <c r="E10" s="68"/>
      <c r="F10" s="68"/>
      <c r="G10" s="68"/>
      <c r="H10" s="73"/>
      <c r="I10" s="73"/>
      <c r="J10" s="73"/>
      <c r="K10" s="73"/>
      <c r="L10" s="50"/>
      <c r="M10" s="50"/>
    </row>
  </sheetData>
  <printOptions/>
  <pageMargins left="0.75" right="0.75" top="1" bottom="1" header="0.5" footer="0.5"/>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R10"/>
  <sheetViews>
    <sheetView workbookViewId="0" topLeftCell="A1">
      <selection activeCell="A1" sqref="A1:IV2"/>
    </sheetView>
  </sheetViews>
  <sheetFormatPr defaultColWidth="11.421875" defaultRowHeight="12.75"/>
  <cols>
    <col min="1" max="1" width="20.28125" style="0" customWidth="1"/>
    <col min="2" max="16384" width="8.8515625" style="0" customWidth="1"/>
  </cols>
  <sheetData>
    <row r="1" spans="1:18" ht="12">
      <c r="A1" s="49" t="s">
        <v>39</v>
      </c>
      <c r="B1" s="49"/>
      <c r="C1" s="49"/>
      <c r="D1" s="49"/>
      <c r="E1" s="49"/>
      <c r="F1" s="49"/>
      <c r="G1" s="50"/>
      <c r="H1" s="50"/>
      <c r="I1" s="50"/>
      <c r="J1" s="50"/>
      <c r="K1" s="50"/>
      <c r="L1" s="50"/>
      <c r="M1" s="50"/>
      <c r="N1" s="50"/>
      <c r="O1" s="50"/>
      <c r="P1" s="50"/>
      <c r="Q1" s="50"/>
      <c r="R1" s="50"/>
    </row>
    <row r="2" spans="1:18" ht="12">
      <c r="A2" s="51"/>
      <c r="B2" s="51"/>
      <c r="C2" s="51"/>
      <c r="D2" s="51"/>
      <c r="E2" s="51"/>
      <c r="F2" s="51"/>
      <c r="G2" s="51"/>
      <c r="H2" s="51"/>
      <c r="I2" s="51"/>
      <c r="J2" s="51"/>
      <c r="K2" s="50"/>
      <c r="L2" s="73"/>
      <c r="M2" s="50"/>
      <c r="N2" s="50"/>
      <c r="O2" s="50"/>
      <c r="P2" s="50"/>
      <c r="Q2" s="50"/>
      <c r="R2" s="50"/>
    </row>
    <row r="3" spans="1:18" ht="12">
      <c r="A3" s="52"/>
      <c r="B3" s="53" t="s">
        <v>191</v>
      </c>
      <c r="C3" s="54"/>
      <c r="D3" s="53" t="s">
        <v>192</v>
      </c>
      <c r="E3" s="54"/>
      <c r="F3" s="53" t="s">
        <v>177</v>
      </c>
      <c r="G3" s="54"/>
      <c r="H3" s="53" t="s">
        <v>169</v>
      </c>
      <c r="I3" s="78"/>
      <c r="J3" s="79" t="s">
        <v>163</v>
      </c>
      <c r="K3" s="54"/>
      <c r="L3" s="50"/>
      <c r="M3" s="50"/>
      <c r="N3" s="50"/>
      <c r="O3" s="50"/>
      <c r="P3" s="50"/>
      <c r="Q3" s="50"/>
      <c r="R3" s="50"/>
    </row>
    <row r="4" spans="1:18" ht="12.75" thickBot="1">
      <c r="A4" s="55"/>
      <c r="B4" s="56" t="s">
        <v>161</v>
      </c>
      <c r="C4" s="57" t="s">
        <v>162</v>
      </c>
      <c r="D4" s="56" t="s">
        <v>161</v>
      </c>
      <c r="E4" s="57" t="s">
        <v>162</v>
      </c>
      <c r="F4" s="56" t="s">
        <v>161</v>
      </c>
      <c r="G4" s="57" t="s">
        <v>162</v>
      </c>
      <c r="H4" s="56" t="s">
        <v>161</v>
      </c>
      <c r="I4" s="56" t="s">
        <v>162</v>
      </c>
      <c r="J4" s="76" t="s">
        <v>161</v>
      </c>
      <c r="K4" s="57" t="s">
        <v>162</v>
      </c>
      <c r="L4" s="50"/>
      <c r="M4" s="50"/>
      <c r="N4" s="50"/>
      <c r="O4" s="50"/>
      <c r="P4" s="50"/>
      <c r="Q4" s="50"/>
      <c r="R4" s="50"/>
    </row>
    <row r="5" spans="1:18" ht="12.75" thickTop="1">
      <c r="A5" s="58" t="s">
        <v>185</v>
      </c>
      <c r="B5" s="59">
        <v>377</v>
      </c>
      <c r="C5" s="60">
        <v>33</v>
      </c>
      <c r="D5" s="59">
        <v>347</v>
      </c>
      <c r="E5" s="60">
        <v>31</v>
      </c>
      <c r="F5" s="59">
        <v>322</v>
      </c>
      <c r="G5" s="60">
        <v>28</v>
      </c>
      <c r="H5" s="59">
        <v>91</v>
      </c>
      <c r="I5" s="68">
        <v>8</v>
      </c>
      <c r="J5" s="108">
        <v>1137</v>
      </c>
      <c r="K5" s="60">
        <v>100</v>
      </c>
      <c r="L5" s="50"/>
      <c r="M5" s="50"/>
      <c r="N5" s="50"/>
      <c r="O5" s="50"/>
      <c r="P5" s="50"/>
      <c r="Q5" s="50"/>
      <c r="R5" s="50"/>
    </row>
    <row r="6" spans="1:18" ht="12">
      <c r="A6" s="58" t="s">
        <v>186</v>
      </c>
      <c r="B6" s="59">
        <v>448</v>
      </c>
      <c r="C6" s="60">
        <v>40</v>
      </c>
      <c r="D6" s="59">
        <v>169</v>
      </c>
      <c r="E6" s="60">
        <v>15</v>
      </c>
      <c r="F6" s="59">
        <v>373</v>
      </c>
      <c r="G6" s="60">
        <v>33</v>
      </c>
      <c r="H6" s="59">
        <v>145</v>
      </c>
      <c r="I6" s="68">
        <v>13</v>
      </c>
      <c r="J6" s="108">
        <v>1135</v>
      </c>
      <c r="K6" s="60">
        <v>100</v>
      </c>
      <c r="L6" s="50"/>
      <c r="M6" s="50"/>
      <c r="N6" s="50"/>
      <c r="O6" s="50"/>
      <c r="P6" s="50"/>
      <c r="Q6" s="50"/>
      <c r="R6" s="50"/>
    </row>
    <row r="7" spans="1:18" ht="12">
      <c r="A7" s="58" t="s">
        <v>187</v>
      </c>
      <c r="B7" s="59">
        <v>434</v>
      </c>
      <c r="C7" s="60">
        <v>38</v>
      </c>
      <c r="D7" s="59">
        <v>329</v>
      </c>
      <c r="E7" s="60">
        <v>29</v>
      </c>
      <c r="F7" s="59">
        <v>270</v>
      </c>
      <c r="G7" s="60">
        <v>24</v>
      </c>
      <c r="H7" s="59">
        <v>99</v>
      </c>
      <c r="I7" s="68">
        <v>9</v>
      </c>
      <c r="J7" s="108">
        <v>1132</v>
      </c>
      <c r="K7" s="60">
        <v>100</v>
      </c>
      <c r="L7" s="50"/>
      <c r="M7" s="50"/>
      <c r="N7" s="50"/>
      <c r="O7" s="50"/>
      <c r="P7" s="50"/>
      <c r="Q7" s="50"/>
      <c r="R7" s="50"/>
    </row>
    <row r="8" spans="1:18" ht="12">
      <c r="A8" s="58" t="s">
        <v>188</v>
      </c>
      <c r="B8" s="59">
        <v>478</v>
      </c>
      <c r="C8" s="67">
        <v>42</v>
      </c>
      <c r="D8" s="59">
        <v>209</v>
      </c>
      <c r="E8" s="67">
        <v>18</v>
      </c>
      <c r="F8" s="59">
        <v>285</v>
      </c>
      <c r="G8" s="67">
        <v>25</v>
      </c>
      <c r="H8" s="59">
        <v>160</v>
      </c>
      <c r="I8" s="68">
        <v>14</v>
      </c>
      <c r="J8" s="108">
        <v>1132</v>
      </c>
      <c r="K8" s="67">
        <v>100</v>
      </c>
      <c r="L8" s="50"/>
      <c r="M8" s="50"/>
      <c r="N8" s="50"/>
      <c r="O8" s="50"/>
      <c r="P8" s="50"/>
      <c r="Q8" s="50"/>
      <c r="R8" s="50"/>
    </row>
    <row r="9" spans="1:18" ht="12.75" thickBot="1">
      <c r="A9" s="64" t="s">
        <v>189</v>
      </c>
      <c r="B9" s="56">
        <v>372</v>
      </c>
      <c r="C9" s="57">
        <v>33</v>
      </c>
      <c r="D9" s="56">
        <v>111</v>
      </c>
      <c r="E9" s="57">
        <v>10</v>
      </c>
      <c r="F9" s="56">
        <v>394</v>
      </c>
      <c r="G9" s="57">
        <v>35</v>
      </c>
      <c r="H9" s="56">
        <v>255</v>
      </c>
      <c r="I9" s="56">
        <v>23</v>
      </c>
      <c r="J9" s="109">
        <v>1132</v>
      </c>
      <c r="K9" s="57">
        <v>100</v>
      </c>
      <c r="L9" s="50"/>
      <c r="M9" s="50"/>
      <c r="N9" s="50"/>
      <c r="O9" s="50"/>
      <c r="P9" s="50"/>
      <c r="Q9" s="50"/>
      <c r="R9" s="50"/>
    </row>
    <row r="10" spans="1:18" ht="12.75" thickTop="1">
      <c r="A10" s="50"/>
      <c r="B10" s="50"/>
      <c r="C10" s="50"/>
      <c r="D10" s="50"/>
      <c r="E10" s="50"/>
      <c r="F10" s="50"/>
      <c r="G10" s="50"/>
      <c r="H10" s="50"/>
      <c r="I10" s="50"/>
      <c r="J10" s="50"/>
      <c r="K10" s="73"/>
      <c r="L10" s="73"/>
      <c r="M10" s="73"/>
      <c r="N10" s="50"/>
      <c r="O10" s="50"/>
      <c r="P10" s="50"/>
      <c r="Q10" s="50"/>
      <c r="R10" s="50"/>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0"/>
  <sheetViews>
    <sheetView workbookViewId="0" topLeftCell="B1">
      <selection activeCell="A1" sqref="A1:IV1"/>
    </sheetView>
  </sheetViews>
  <sheetFormatPr defaultColWidth="11.421875" defaultRowHeight="12.75"/>
  <cols>
    <col min="1" max="1" width="56.8515625" style="0" customWidth="1"/>
    <col min="2" max="16384" width="8.8515625" style="0" customWidth="1"/>
  </cols>
  <sheetData>
    <row r="1" spans="1:6" ht="12">
      <c r="A1" s="16" t="s">
        <v>132</v>
      </c>
      <c r="B1" s="16"/>
      <c r="C1" s="16"/>
      <c r="D1" s="16"/>
      <c r="E1" s="16"/>
      <c r="F1" s="16"/>
    </row>
    <row r="2" spans="1:12" ht="12">
      <c r="A2" s="3"/>
      <c r="B2" s="3"/>
      <c r="C2" s="3"/>
      <c r="D2" s="3"/>
      <c r="E2" s="3"/>
      <c r="F2" s="3"/>
      <c r="G2" s="3"/>
      <c r="H2" s="3"/>
      <c r="I2" s="3"/>
      <c r="J2" s="3"/>
      <c r="L2" s="2"/>
    </row>
    <row r="3" spans="1:11" ht="12">
      <c r="A3" s="6"/>
      <c r="B3" s="12" t="s">
        <v>133</v>
      </c>
      <c r="C3" s="13"/>
      <c r="D3" s="12" t="s">
        <v>134</v>
      </c>
      <c r="E3" s="13"/>
      <c r="F3" s="12" t="s">
        <v>135</v>
      </c>
      <c r="G3" s="13"/>
      <c r="H3" s="12" t="s">
        <v>136</v>
      </c>
      <c r="I3" s="22"/>
      <c r="J3" s="23" t="s">
        <v>163</v>
      </c>
      <c r="K3" s="13"/>
    </row>
    <row r="4" spans="1:11" ht="12.75" thickBot="1">
      <c r="A4" s="7"/>
      <c r="B4" s="5" t="s">
        <v>161</v>
      </c>
      <c r="C4" s="10" t="s">
        <v>162</v>
      </c>
      <c r="D4" s="5" t="s">
        <v>161</v>
      </c>
      <c r="E4" s="10" t="s">
        <v>162</v>
      </c>
      <c r="F4" s="5" t="s">
        <v>161</v>
      </c>
      <c r="G4" s="10" t="s">
        <v>162</v>
      </c>
      <c r="H4" s="5" t="s">
        <v>161</v>
      </c>
      <c r="I4" s="5" t="s">
        <v>162</v>
      </c>
      <c r="J4" s="21" t="s">
        <v>161</v>
      </c>
      <c r="K4" s="10" t="s">
        <v>162</v>
      </c>
    </row>
    <row r="5" spans="1:11" ht="12.75" thickTop="1">
      <c r="A5" s="14" t="s">
        <v>137</v>
      </c>
      <c r="B5" s="1">
        <v>542</v>
      </c>
      <c r="C5" s="11">
        <v>36</v>
      </c>
      <c r="D5" s="1">
        <v>841</v>
      </c>
      <c r="E5" s="11">
        <v>55</v>
      </c>
      <c r="F5" s="1">
        <v>117</v>
      </c>
      <c r="G5" s="11">
        <v>8</v>
      </c>
      <c r="H5" s="1">
        <v>25</v>
      </c>
      <c r="I5" s="17">
        <v>2</v>
      </c>
      <c r="J5" s="32">
        <v>1525</v>
      </c>
      <c r="K5" s="11">
        <v>100</v>
      </c>
    </row>
    <row r="6" spans="1:11" ht="12">
      <c r="A6" s="14" t="s">
        <v>138</v>
      </c>
      <c r="B6" s="1">
        <v>399</v>
      </c>
      <c r="C6" s="11">
        <v>27</v>
      </c>
      <c r="D6" s="1">
        <v>881</v>
      </c>
      <c r="E6" s="11">
        <v>60</v>
      </c>
      <c r="F6" s="1">
        <v>159</v>
      </c>
      <c r="G6" s="11">
        <v>11</v>
      </c>
      <c r="H6" s="1">
        <v>28</v>
      </c>
      <c r="I6" s="17">
        <v>2</v>
      </c>
      <c r="J6" s="32">
        <v>1467</v>
      </c>
      <c r="K6" s="11">
        <v>100</v>
      </c>
    </row>
    <row r="7" spans="1:11" ht="12">
      <c r="A7" s="14" t="s">
        <v>139</v>
      </c>
      <c r="B7" s="1">
        <v>292</v>
      </c>
      <c r="C7" s="11">
        <v>24</v>
      </c>
      <c r="D7" s="1">
        <v>724</v>
      </c>
      <c r="E7" s="11">
        <v>61</v>
      </c>
      <c r="F7" s="1">
        <v>154</v>
      </c>
      <c r="G7" s="11">
        <v>13</v>
      </c>
      <c r="H7" s="1">
        <v>24</v>
      </c>
      <c r="I7" s="17">
        <v>2</v>
      </c>
      <c r="J7" s="32">
        <v>1194</v>
      </c>
      <c r="K7" s="11">
        <v>100</v>
      </c>
    </row>
    <row r="8" spans="1:11" ht="12">
      <c r="A8" s="14" t="s">
        <v>140</v>
      </c>
      <c r="B8" s="1">
        <v>226</v>
      </c>
      <c r="C8" s="8">
        <v>21</v>
      </c>
      <c r="D8" s="1">
        <v>602</v>
      </c>
      <c r="E8" s="8">
        <v>56</v>
      </c>
      <c r="F8" s="1">
        <v>204</v>
      </c>
      <c r="G8" s="8">
        <v>19</v>
      </c>
      <c r="H8" s="1">
        <v>49</v>
      </c>
      <c r="I8" s="24">
        <v>5</v>
      </c>
      <c r="J8" s="32">
        <v>1081</v>
      </c>
      <c r="K8" s="8">
        <v>100</v>
      </c>
    </row>
    <row r="9" spans="1:11" ht="12">
      <c r="A9" s="34" t="s">
        <v>141</v>
      </c>
      <c r="B9" s="19">
        <v>122</v>
      </c>
      <c r="C9" s="8">
        <v>23</v>
      </c>
      <c r="D9" s="17">
        <v>277</v>
      </c>
      <c r="E9" s="8">
        <v>53</v>
      </c>
      <c r="F9" s="17">
        <v>101</v>
      </c>
      <c r="G9" s="8">
        <v>19</v>
      </c>
      <c r="H9" s="17">
        <v>27</v>
      </c>
      <c r="I9" s="8">
        <v>5</v>
      </c>
      <c r="J9" s="35">
        <v>527</v>
      </c>
      <c r="K9" s="8">
        <v>100</v>
      </c>
    </row>
    <row r="10" spans="1:13" ht="12.75" thickBot="1">
      <c r="A10" s="15" t="s">
        <v>142</v>
      </c>
      <c r="B10" s="21">
        <v>388</v>
      </c>
      <c r="C10" s="10">
        <v>34</v>
      </c>
      <c r="D10" s="5">
        <v>460</v>
      </c>
      <c r="E10" s="10">
        <v>41</v>
      </c>
      <c r="F10" s="5">
        <v>178</v>
      </c>
      <c r="G10" s="10">
        <v>16</v>
      </c>
      <c r="H10" s="5">
        <v>104</v>
      </c>
      <c r="I10" s="5">
        <v>9</v>
      </c>
      <c r="J10" s="33">
        <v>1130</v>
      </c>
      <c r="K10" s="10">
        <v>100</v>
      </c>
      <c r="L10" s="2"/>
      <c r="M10" s="2"/>
    </row>
    <row r="11" ht="12.75" thickTop="1"/>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0"/>
  <sheetViews>
    <sheetView workbookViewId="0" topLeftCell="A1">
      <selection activeCell="A1" sqref="A1:IV1"/>
    </sheetView>
  </sheetViews>
  <sheetFormatPr defaultColWidth="11.421875" defaultRowHeight="12.75"/>
  <cols>
    <col min="1" max="1" width="58.7109375" style="0" customWidth="1"/>
    <col min="2" max="16384" width="8.8515625" style="0" customWidth="1"/>
  </cols>
  <sheetData>
    <row r="1" spans="1:10" ht="12">
      <c r="A1" s="49" t="s">
        <v>143</v>
      </c>
      <c r="B1" s="49"/>
      <c r="C1" s="49"/>
      <c r="D1" s="49"/>
      <c r="E1" s="49"/>
      <c r="F1" s="49"/>
      <c r="G1" s="50"/>
      <c r="H1" s="50"/>
      <c r="I1" s="50"/>
      <c r="J1" s="50"/>
    </row>
    <row r="2" spans="1:12" ht="12">
      <c r="A2" s="51"/>
      <c r="B2" s="51"/>
      <c r="C2" s="51"/>
      <c r="D2" s="51"/>
      <c r="E2" s="51"/>
      <c r="F2" s="51"/>
      <c r="G2" s="51"/>
      <c r="H2" s="51"/>
      <c r="I2" s="51"/>
      <c r="J2" s="73"/>
      <c r="L2" s="2"/>
    </row>
    <row r="3" spans="1:10" ht="12">
      <c r="A3" s="52"/>
      <c r="B3" s="53" t="s">
        <v>147</v>
      </c>
      <c r="C3" s="54"/>
      <c r="D3" s="53" t="s">
        <v>148</v>
      </c>
      <c r="E3" s="54"/>
      <c r="F3" s="53" t="s">
        <v>169</v>
      </c>
      <c r="G3" s="54"/>
      <c r="H3" s="79" t="s">
        <v>163</v>
      </c>
      <c r="I3" s="54"/>
      <c r="J3" s="70"/>
    </row>
    <row r="4" spans="1:10" ht="12.75" thickBot="1">
      <c r="A4" s="55"/>
      <c r="B4" s="56" t="s">
        <v>161</v>
      </c>
      <c r="C4" s="57" t="s">
        <v>162</v>
      </c>
      <c r="D4" s="56" t="s">
        <v>161</v>
      </c>
      <c r="E4" s="57" t="s">
        <v>162</v>
      </c>
      <c r="F4" s="56" t="s">
        <v>161</v>
      </c>
      <c r="G4" s="57" t="s">
        <v>162</v>
      </c>
      <c r="H4" s="76" t="s">
        <v>161</v>
      </c>
      <c r="I4" s="57" t="s">
        <v>162</v>
      </c>
      <c r="J4" s="50"/>
    </row>
    <row r="5" spans="1:10" ht="12.75" thickTop="1">
      <c r="A5" s="58" t="s">
        <v>144</v>
      </c>
      <c r="B5" s="59">
        <v>344</v>
      </c>
      <c r="C5" s="60">
        <v>22</v>
      </c>
      <c r="D5" s="59">
        <v>943</v>
      </c>
      <c r="E5" s="60">
        <v>60</v>
      </c>
      <c r="F5" s="59">
        <v>278</v>
      </c>
      <c r="G5" s="60">
        <v>18</v>
      </c>
      <c r="H5" s="108">
        <v>1565</v>
      </c>
      <c r="I5" s="60">
        <v>100</v>
      </c>
      <c r="J5" s="50"/>
    </row>
    <row r="6" spans="1:10" ht="12">
      <c r="A6" s="58" t="s">
        <v>145</v>
      </c>
      <c r="B6" s="59">
        <v>742</v>
      </c>
      <c r="C6" s="60">
        <v>48</v>
      </c>
      <c r="D6" s="59">
        <v>594</v>
      </c>
      <c r="E6" s="60">
        <v>38</v>
      </c>
      <c r="F6" s="59">
        <v>224</v>
      </c>
      <c r="G6" s="60">
        <v>14</v>
      </c>
      <c r="H6" s="108">
        <v>1560</v>
      </c>
      <c r="I6" s="60">
        <v>100</v>
      </c>
      <c r="J6" s="50"/>
    </row>
    <row r="7" spans="1:10" ht="12.75" thickBot="1">
      <c r="A7" s="64" t="s">
        <v>146</v>
      </c>
      <c r="B7" s="56">
        <v>172</v>
      </c>
      <c r="C7" s="57">
        <v>11</v>
      </c>
      <c r="D7" s="56">
        <v>857</v>
      </c>
      <c r="E7" s="57">
        <v>55</v>
      </c>
      <c r="F7" s="56">
        <v>526</v>
      </c>
      <c r="G7" s="57">
        <v>34</v>
      </c>
      <c r="H7" s="110">
        <v>1555</v>
      </c>
      <c r="I7" s="57">
        <v>100</v>
      </c>
      <c r="J7" s="50"/>
    </row>
    <row r="8" spans="1:12" ht="12.75" thickTop="1">
      <c r="A8" s="53"/>
      <c r="B8" s="68"/>
      <c r="C8" s="73"/>
      <c r="D8" s="68"/>
      <c r="E8" s="73"/>
      <c r="F8" s="68"/>
      <c r="G8" s="73"/>
      <c r="H8" s="68"/>
      <c r="I8" s="68"/>
      <c r="J8" s="111"/>
      <c r="K8" s="2"/>
      <c r="L8" s="2"/>
    </row>
    <row r="9" spans="1:12" ht="12">
      <c r="A9" s="29"/>
      <c r="B9" s="2"/>
      <c r="C9" s="2"/>
      <c r="D9" s="17"/>
      <c r="E9" s="2"/>
      <c r="F9" s="17"/>
      <c r="G9" s="2"/>
      <c r="H9" s="17"/>
      <c r="I9" s="2"/>
      <c r="J9" s="37"/>
      <c r="K9" s="2"/>
      <c r="L9" s="2"/>
    </row>
    <row r="10" spans="1:13" ht="12">
      <c r="A10" s="12"/>
      <c r="B10" s="17"/>
      <c r="C10" s="17"/>
      <c r="D10" s="17"/>
      <c r="E10" s="17"/>
      <c r="F10" s="17"/>
      <c r="G10" s="17"/>
      <c r="H10" s="17"/>
      <c r="I10" s="17"/>
      <c r="J10" s="36"/>
      <c r="K10" s="17"/>
      <c r="L10" s="2"/>
      <c r="M10" s="2"/>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N10"/>
  <sheetViews>
    <sheetView workbookViewId="0" topLeftCell="A1">
      <selection activeCell="A1" sqref="A1:IV1"/>
    </sheetView>
  </sheetViews>
  <sheetFormatPr defaultColWidth="11.421875" defaultRowHeight="12.75"/>
  <cols>
    <col min="1" max="1" width="20.28125" style="0" customWidth="1"/>
    <col min="2" max="16384" width="8.8515625" style="0" customWidth="1"/>
  </cols>
  <sheetData>
    <row r="1" spans="1:14" ht="12">
      <c r="A1" s="49" t="s">
        <v>40</v>
      </c>
      <c r="B1" s="49"/>
      <c r="C1" s="49"/>
      <c r="D1" s="49"/>
      <c r="E1" s="49"/>
      <c r="F1" s="49"/>
      <c r="G1" s="50"/>
      <c r="H1" s="50"/>
      <c r="I1" s="50"/>
      <c r="J1" s="50"/>
      <c r="K1" s="50"/>
      <c r="L1" s="50"/>
      <c r="M1" s="50"/>
      <c r="N1" s="50"/>
    </row>
    <row r="2" spans="1:14" ht="12">
      <c r="A2" s="51"/>
      <c r="B2" s="51"/>
      <c r="C2" s="51"/>
      <c r="D2" s="51"/>
      <c r="E2" s="51"/>
      <c r="F2" s="51"/>
      <c r="G2" s="51"/>
      <c r="H2" s="51"/>
      <c r="I2" s="51"/>
      <c r="J2" s="51"/>
      <c r="K2" s="50"/>
      <c r="L2" s="51"/>
      <c r="M2" s="50"/>
      <c r="N2" s="50"/>
    </row>
    <row r="3" spans="1:14" ht="12">
      <c r="A3" s="52"/>
      <c r="B3" s="53" t="s">
        <v>166</v>
      </c>
      <c r="C3" s="54"/>
      <c r="D3" s="53" t="s">
        <v>183</v>
      </c>
      <c r="E3" s="54"/>
      <c r="F3" s="53" t="s">
        <v>167</v>
      </c>
      <c r="G3" s="54"/>
      <c r="H3" s="53" t="s">
        <v>168</v>
      </c>
      <c r="I3" s="54"/>
      <c r="J3" s="53" t="s">
        <v>169</v>
      </c>
      <c r="K3" s="54"/>
      <c r="L3" s="53" t="s">
        <v>163</v>
      </c>
      <c r="M3" s="54"/>
      <c r="N3" s="50"/>
    </row>
    <row r="4" spans="1:14" ht="12.75" thickBot="1">
      <c r="A4" s="55"/>
      <c r="B4" s="56" t="s">
        <v>161</v>
      </c>
      <c r="C4" s="57" t="s">
        <v>162</v>
      </c>
      <c r="D4" s="56" t="s">
        <v>161</v>
      </c>
      <c r="E4" s="57" t="s">
        <v>162</v>
      </c>
      <c r="F4" s="56" t="s">
        <v>161</v>
      </c>
      <c r="G4" s="57" t="s">
        <v>162</v>
      </c>
      <c r="H4" s="56" t="s">
        <v>161</v>
      </c>
      <c r="I4" s="57" t="s">
        <v>162</v>
      </c>
      <c r="J4" s="56" t="s">
        <v>161</v>
      </c>
      <c r="K4" s="57" t="s">
        <v>162</v>
      </c>
      <c r="L4" s="56" t="s">
        <v>161</v>
      </c>
      <c r="M4" s="57" t="s">
        <v>162</v>
      </c>
      <c r="N4" s="50"/>
    </row>
    <row r="5" spans="1:14" ht="12.75" thickTop="1">
      <c r="A5" s="58" t="s">
        <v>185</v>
      </c>
      <c r="B5" s="59">
        <v>84</v>
      </c>
      <c r="C5" s="60">
        <v>5</v>
      </c>
      <c r="D5" s="59">
        <v>438</v>
      </c>
      <c r="E5" s="60">
        <v>26</v>
      </c>
      <c r="F5" s="59">
        <v>466</v>
      </c>
      <c r="G5" s="60">
        <v>28</v>
      </c>
      <c r="H5" s="59">
        <v>438</v>
      </c>
      <c r="I5" s="60">
        <v>26</v>
      </c>
      <c r="J5" s="59">
        <v>260</v>
      </c>
      <c r="K5" s="107" t="s">
        <v>149</v>
      </c>
      <c r="L5" s="59">
        <v>1686</v>
      </c>
      <c r="M5" s="60">
        <v>100</v>
      </c>
      <c r="N5" s="50"/>
    </row>
    <row r="6" spans="1:14" ht="12">
      <c r="A6" s="58" t="s">
        <v>186</v>
      </c>
      <c r="B6" s="59">
        <v>90</v>
      </c>
      <c r="C6" s="60">
        <v>5</v>
      </c>
      <c r="D6" s="59">
        <v>393</v>
      </c>
      <c r="E6" s="60">
        <v>23</v>
      </c>
      <c r="F6" s="59">
        <v>456</v>
      </c>
      <c r="G6" s="60">
        <v>27</v>
      </c>
      <c r="H6" s="59">
        <v>449</v>
      </c>
      <c r="I6" s="60">
        <v>27</v>
      </c>
      <c r="J6" s="59">
        <v>298</v>
      </c>
      <c r="K6" s="60">
        <v>18</v>
      </c>
      <c r="L6" s="59">
        <v>1686</v>
      </c>
      <c r="M6" s="60">
        <v>100</v>
      </c>
      <c r="N6" s="50"/>
    </row>
    <row r="7" spans="1:14" ht="12">
      <c r="A7" s="58" t="s">
        <v>187</v>
      </c>
      <c r="B7" s="59">
        <v>64</v>
      </c>
      <c r="C7" s="60">
        <v>4</v>
      </c>
      <c r="D7" s="59">
        <v>268</v>
      </c>
      <c r="E7" s="60">
        <v>16</v>
      </c>
      <c r="F7" s="59">
        <v>452</v>
      </c>
      <c r="G7" s="60">
        <v>27</v>
      </c>
      <c r="H7" s="59">
        <v>589</v>
      </c>
      <c r="I7" s="60">
        <v>35</v>
      </c>
      <c r="J7" s="59">
        <v>313</v>
      </c>
      <c r="K7" s="60">
        <v>19</v>
      </c>
      <c r="L7" s="59">
        <v>1686</v>
      </c>
      <c r="M7" s="60">
        <v>100</v>
      </c>
      <c r="N7" s="50"/>
    </row>
    <row r="8" spans="1:14" ht="12">
      <c r="A8" s="58" t="s">
        <v>188</v>
      </c>
      <c r="B8" s="59">
        <v>38</v>
      </c>
      <c r="C8" s="67">
        <v>2</v>
      </c>
      <c r="D8" s="59">
        <v>198</v>
      </c>
      <c r="E8" s="67">
        <v>12</v>
      </c>
      <c r="F8" s="59">
        <v>336</v>
      </c>
      <c r="G8" s="67">
        <v>20</v>
      </c>
      <c r="H8" s="59">
        <v>803</v>
      </c>
      <c r="I8" s="67">
        <v>48</v>
      </c>
      <c r="J8" s="59">
        <v>311</v>
      </c>
      <c r="K8" s="67">
        <v>18</v>
      </c>
      <c r="L8" s="59">
        <v>1686</v>
      </c>
      <c r="M8" s="60">
        <v>100</v>
      </c>
      <c r="N8" s="50"/>
    </row>
    <row r="9" spans="1:14" ht="12.75" thickBot="1">
      <c r="A9" s="64" t="s">
        <v>189</v>
      </c>
      <c r="B9" s="56">
        <v>64</v>
      </c>
      <c r="C9" s="57">
        <v>4</v>
      </c>
      <c r="D9" s="56">
        <v>284</v>
      </c>
      <c r="E9" s="57">
        <v>17</v>
      </c>
      <c r="F9" s="56">
        <v>349</v>
      </c>
      <c r="G9" s="57">
        <v>21</v>
      </c>
      <c r="H9" s="56">
        <v>649</v>
      </c>
      <c r="I9" s="57">
        <v>39</v>
      </c>
      <c r="J9" s="56">
        <v>340</v>
      </c>
      <c r="K9" s="57">
        <v>20</v>
      </c>
      <c r="L9" s="76">
        <v>1686</v>
      </c>
      <c r="M9" s="57">
        <v>100</v>
      </c>
      <c r="N9" s="50"/>
    </row>
    <row r="10" spans="1:14" ht="12.75" thickTop="1">
      <c r="A10" s="53"/>
      <c r="B10" s="73"/>
      <c r="C10" s="73"/>
      <c r="D10" s="77"/>
      <c r="E10" s="68"/>
      <c r="F10" s="68"/>
      <c r="G10" s="68"/>
      <c r="H10" s="73"/>
      <c r="I10" s="73"/>
      <c r="J10" s="73"/>
      <c r="K10" s="73"/>
      <c r="L10" s="50"/>
      <c r="M10" s="50"/>
      <c r="N10" s="50"/>
    </row>
  </sheetData>
  <printOptions/>
  <pageMargins left="0.75" right="0.75" top="1" bottom="1" header="0.5" footer="0.5"/>
  <pageSetup horizontalDpi="600" verticalDpi="600" orientation="portrait" paperSize="9"/>
</worksheet>
</file>

<file path=xl/worksheets/sheet26.xml><?xml version="1.0" encoding="utf-8"?>
<worksheet xmlns="http://schemas.openxmlformats.org/spreadsheetml/2006/main" xmlns:r="http://schemas.openxmlformats.org/officeDocument/2006/relationships">
  <dimension ref="A1:N20"/>
  <sheetViews>
    <sheetView workbookViewId="0" topLeftCell="A1">
      <selection activeCell="A11" sqref="A11"/>
    </sheetView>
  </sheetViews>
  <sheetFormatPr defaultColWidth="11.421875" defaultRowHeight="12.75"/>
  <cols>
    <col min="1" max="1" width="20.28125" style="0" customWidth="1"/>
    <col min="2" max="16384" width="8.8515625" style="0" customWidth="1"/>
  </cols>
  <sheetData>
    <row r="1" spans="1:14" ht="12">
      <c r="A1" s="49" t="s">
        <v>2</v>
      </c>
      <c r="B1" s="49"/>
      <c r="C1" s="49"/>
      <c r="D1" s="49"/>
      <c r="E1" s="49"/>
      <c r="F1" s="49"/>
      <c r="G1" s="50"/>
      <c r="H1" s="50"/>
      <c r="I1" s="50"/>
      <c r="J1" s="50"/>
      <c r="K1" s="50"/>
      <c r="L1" s="50"/>
      <c r="M1" s="50"/>
      <c r="N1" s="50"/>
    </row>
    <row r="2" spans="1:14" ht="12">
      <c r="A2" s="51"/>
      <c r="B2" s="51"/>
      <c r="C2" s="51"/>
      <c r="D2" s="51"/>
      <c r="E2" s="51"/>
      <c r="F2" s="51"/>
      <c r="G2" s="51"/>
      <c r="H2" s="51"/>
      <c r="I2" s="51"/>
      <c r="J2" s="51"/>
      <c r="K2" s="50"/>
      <c r="L2" s="51"/>
      <c r="M2" s="50"/>
      <c r="N2" s="50"/>
    </row>
    <row r="3" spans="1:14" ht="12">
      <c r="A3" s="52"/>
      <c r="B3" s="53" t="s">
        <v>166</v>
      </c>
      <c r="C3" s="54"/>
      <c r="D3" s="53" t="s">
        <v>183</v>
      </c>
      <c r="E3" s="54"/>
      <c r="F3" s="53" t="s">
        <v>167</v>
      </c>
      <c r="G3" s="54"/>
      <c r="H3" s="53" t="s">
        <v>168</v>
      </c>
      <c r="I3" s="54"/>
      <c r="J3" s="53" t="s">
        <v>169</v>
      </c>
      <c r="K3" s="54"/>
      <c r="L3" s="53" t="s">
        <v>163</v>
      </c>
      <c r="M3" s="54"/>
      <c r="N3" s="50"/>
    </row>
    <row r="4" spans="1:14" ht="12.75" thickBot="1">
      <c r="A4" s="55"/>
      <c r="B4" s="56" t="s">
        <v>161</v>
      </c>
      <c r="C4" s="57" t="s">
        <v>162</v>
      </c>
      <c r="D4" s="56" t="s">
        <v>161</v>
      </c>
      <c r="E4" s="57" t="s">
        <v>162</v>
      </c>
      <c r="F4" s="56" t="s">
        <v>161</v>
      </c>
      <c r="G4" s="57" t="s">
        <v>162</v>
      </c>
      <c r="H4" s="56" t="s">
        <v>161</v>
      </c>
      <c r="I4" s="57" t="s">
        <v>162</v>
      </c>
      <c r="J4" s="56" t="s">
        <v>161</v>
      </c>
      <c r="K4" s="57" t="s">
        <v>162</v>
      </c>
      <c r="L4" s="56" t="s">
        <v>161</v>
      </c>
      <c r="M4" s="57" t="s">
        <v>162</v>
      </c>
      <c r="N4" s="50"/>
    </row>
    <row r="5" spans="1:14" ht="12.75" thickTop="1">
      <c r="A5" s="58" t="s">
        <v>185</v>
      </c>
      <c r="B5" s="59">
        <v>30</v>
      </c>
      <c r="C5" s="60">
        <v>4</v>
      </c>
      <c r="D5" s="59">
        <v>132</v>
      </c>
      <c r="E5" s="60">
        <v>18</v>
      </c>
      <c r="F5" s="59">
        <v>197</v>
      </c>
      <c r="G5" s="60">
        <v>26</v>
      </c>
      <c r="H5" s="59">
        <v>258</v>
      </c>
      <c r="I5" s="60">
        <v>34</v>
      </c>
      <c r="J5" s="59">
        <v>135</v>
      </c>
      <c r="K5" s="107" t="s">
        <v>150</v>
      </c>
      <c r="L5" s="59">
        <v>752</v>
      </c>
      <c r="M5" s="60">
        <v>100</v>
      </c>
      <c r="N5" s="50"/>
    </row>
    <row r="6" spans="1:14" ht="12">
      <c r="A6" s="58" t="s">
        <v>186</v>
      </c>
      <c r="B6" s="59">
        <v>29</v>
      </c>
      <c r="C6" s="60">
        <v>4</v>
      </c>
      <c r="D6" s="59">
        <v>109</v>
      </c>
      <c r="E6" s="60">
        <v>14</v>
      </c>
      <c r="F6" s="59">
        <v>188</v>
      </c>
      <c r="G6" s="60">
        <v>25</v>
      </c>
      <c r="H6" s="59">
        <v>279</v>
      </c>
      <c r="I6" s="60">
        <v>37</v>
      </c>
      <c r="J6" s="59">
        <v>147</v>
      </c>
      <c r="K6" s="60">
        <v>20</v>
      </c>
      <c r="L6" s="59">
        <v>752</v>
      </c>
      <c r="M6" s="60">
        <v>100</v>
      </c>
      <c r="N6" s="50"/>
    </row>
    <row r="7" spans="1:14" ht="12">
      <c r="A7" s="58" t="s">
        <v>187</v>
      </c>
      <c r="B7" s="59">
        <v>27</v>
      </c>
      <c r="C7" s="60">
        <v>4</v>
      </c>
      <c r="D7" s="59">
        <v>89</v>
      </c>
      <c r="E7" s="60">
        <v>12</v>
      </c>
      <c r="F7" s="59">
        <v>158</v>
      </c>
      <c r="G7" s="60">
        <v>21</v>
      </c>
      <c r="H7" s="59">
        <v>317</v>
      </c>
      <c r="I7" s="60">
        <v>42</v>
      </c>
      <c r="J7" s="59">
        <v>161</v>
      </c>
      <c r="K7" s="60">
        <v>21</v>
      </c>
      <c r="L7" s="59">
        <v>752</v>
      </c>
      <c r="M7" s="60">
        <v>100</v>
      </c>
      <c r="N7" s="50"/>
    </row>
    <row r="8" spans="1:14" ht="12">
      <c r="A8" s="58" t="s">
        <v>188</v>
      </c>
      <c r="B8" s="59">
        <v>9</v>
      </c>
      <c r="C8" s="67">
        <v>1</v>
      </c>
      <c r="D8" s="59">
        <v>34</v>
      </c>
      <c r="E8" s="67">
        <v>5</v>
      </c>
      <c r="F8" s="59">
        <v>90</v>
      </c>
      <c r="G8" s="67">
        <v>12</v>
      </c>
      <c r="H8" s="59">
        <v>462</v>
      </c>
      <c r="I8" s="67">
        <v>61</v>
      </c>
      <c r="J8" s="59">
        <v>157</v>
      </c>
      <c r="K8" s="67">
        <v>21</v>
      </c>
      <c r="L8" s="59">
        <v>752</v>
      </c>
      <c r="M8" s="60">
        <v>100</v>
      </c>
      <c r="N8" s="50"/>
    </row>
    <row r="9" spans="1:14" ht="12.75" thickBot="1">
      <c r="A9" s="64" t="s">
        <v>189</v>
      </c>
      <c r="B9" s="56">
        <v>9</v>
      </c>
      <c r="C9" s="57">
        <v>1</v>
      </c>
      <c r="D9" s="56">
        <v>54</v>
      </c>
      <c r="E9" s="57">
        <v>7</v>
      </c>
      <c r="F9" s="56">
        <v>112</v>
      </c>
      <c r="G9" s="57">
        <v>15</v>
      </c>
      <c r="H9" s="56">
        <v>397</v>
      </c>
      <c r="I9" s="57">
        <v>59</v>
      </c>
      <c r="J9" s="56">
        <v>180</v>
      </c>
      <c r="K9" s="57">
        <v>24</v>
      </c>
      <c r="L9" s="76">
        <v>752</v>
      </c>
      <c r="M9" s="57">
        <v>100</v>
      </c>
      <c r="N9" s="50"/>
    </row>
    <row r="10" spans="1:14" ht="12.75" thickTop="1">
      <c r="A10" s="53"/>
      <c r="B10" s="73"/>
      <c r="C10" s="73"/>
      <c r="D10" s="77"/>
      <c r="E10" s="68"/>
      <c r="F10" s="68"/>
      <c r="G10" s="68"/>
      <c r="H10" s="73"/>
      <c r="I10" s="73"/>
      <c r="J10" s="73"/>
      <c r="K10" s="73"/>
      <c r="L10" s="50"/>
      <c r="M10" s="50"/>
      <c r="N10" s="50"/>
    </row>
    <row r="11" spans="1:14" ht="12">
      <c r="A11" s="49" t="s">
        <v>25</v>
      </c>
      <c r="B11" s="49"/>
      <c r="C11" s="49"/>
      <c r="D11" s="49"/>
      <c r="E11" s="49"/>
      <c r="F11" s="49"/>
      <c r="G11" s="50"/>
      <c r="H11" s="50"/>
      <c r="I11" s="50"/>
      <c r="J11" s="50"/>
      <c r="K11" s="50"/>
      <c r="L11" s="50"/>
      <c r="M11" s="50"/>
      <c r="N11" s="50"/>
    </row>
    <row r="12" spans="1:14" ht="12">
      <c r="A12" s="51"/>
      <c r="B12" s="51"/>
      <c r="C12" s="51"/>
      <c r="D12" s="51"/>
      <c r="E12" s="51"/>
      <c r="F12" s="51"/>
      <c r="G12" s="51"/>
      <c r="H12" s="51"/>
      <c r="I12" s="51"/>
      <c r="J12" s="51"/>
      <c r="K12" s="50"/>
      <c r="L12" s="51"/>
      <c r="M12" s="50"/>
      <c r="N12" s="50"/>
    </row>
    <row r="13" spans="1:14" ht="12">
      <c r="A13" s="52"/>
      <c r="B13" s="53" t="s">
        <v>166</v>
      </c>
      <c r="C13" s="54"/>
      <c r="D13" s="53" t="s">
        <v>183</v>
      </c>
      <c r="E13" s="54"/>
      <c r="F13" s="53" t="s">
        <v>167</v>
      </c>
      <c r="G13" s="54"/>
      <c r="H13" s="53" t="s">
        <v>168</v>
      </c>
      <c r="I13" s="54"/>
      <c r="J13" s="53" t="s">
        <v>169</v>
      </c>
      <c r="K13" s="54"/>
      <c r="L13" s="53" t="s">
        <v>163</v>
      </c>
      <c r="M13" s="54"/>
      <c r="N13" s="50"/>
    </row>
    <row r="14" spans="1:14" ht="12.75" thickBot="1">
      <c r="A14" s="55"/>
      <c r="B14" s="56" t="s">
        <v>161</v>
      </c>
      <c r="C14" s="57" t="s">
        <v>162</v>
      </c>
      <c r="D14" s="56" t="s">
        <v>161</v>
      </c>
      <c r="E14" s="57" t="s">
        <v>162</v>
      </c>
      <c r="F14" s="56" t="s">
        <v>161</v>
      </c>
      <c r="G14" s="57" t="s">
        <v>162</v>
      </c>
      <c r="H14" s="56" t="s">
        <v>161</v>
      </c>
      <c r="I14" s="57" t="s">
        <v>162</v>
      </c>
      <c r="J14" s="56" t="s">
        <v>161</v>
      </c>
      <c r="K14" s="57" t="s">
        <v>162</v>
      </c>
      <c r="L14" s="56" t="s">
        <v>161</v>
      </c>
      <c r="M14" s="57" t="s">
        <v>162</v>
      </c>
      <c r="N14" s="50"/>
    </row>
    <row r="15" spans="1:14" ht="12.75" thickTop="1">
      <c r="A15" s="58" t="s">
        <v>185</v>
      </c>
      <c r="B15" s="59">
        <v>43</v>
      </c>
      <c r="C15" s="60">
        <v>6</v>
      </c>
      <c r="D15" s="59">
        <v>253</v>
      </c>
      <c r="E15" s="60">
        <v>34</v>
      </c>
      <c r="F15" s="59">
        <v>211</v>
      </c>
      <c r="G15" s="60">
        <v>28</v>
      </c>
      <c r="H15" s="59">
        <v>145</v>
      </c>
      <c r="I15" s="60">
        <v>19</v>
      </c>
      <c r="J15" s="59">
        <v>93</v>
      </c>
      <c r="K15" s="107" t="s">
        <v>151</v>
      </c>
      <c r="L15" s="59">
        <v>745</v>
      </c>
      <c r="M15" s="60">
        <v>100</v>
      </c>
      <c r="N15" s="50"/>
    </row>
    <row r="16" spans="1:14" ht="12">
      <c r="A16" s="58" t="s">
        <v>186</v>
      </c>
      <c r="B16" s="59">
        <v>55</v>
      </c>
      <c r="C16" s="60">
        <v>7</v>
      </c>
      <c r="D16" s="59">
        <v>228</v>
      </c>
      <c r="E16" s="60">
        <v>31</v>
      </c>
      <c r="F16" s="59">
        <v>217</v>
      </c>
      <c r="G16" s="60">
        <v>29</v>
      </c>
      <c r="H16" s="59">
        <v>134</v>
      </c>
      <c r="I16" s="60">
        <v>18</v>
      </c>
      <c r="J16" s="59">
        <v>111</v>
      </c>
      <c r="K16" s="60">
        <v>15</v>
      </c>
      <c r="L16" s="59">
        <v>745</v>
      </c>
      <c r="M16" s="60">
        <v>100</v>
      </c>
      <c r="N16" s="50"/>
    </row>
    <row r="17" spans="1:14" ht="12">
      <c r="A17" s="58" t="s">
        <v>187</v>
      </c>
      <c r="B17" s="59">
        <v>29</v>
      </c>
      <c r="C17" s="60">
        <v>4</v>
      </c>
      <c r="D17" s="59">
        <v>140</v>
      </c>
      <c r="E17" s="60">
        <v>19</v>
      </c>
      <c r="F17" s="59">
        <v>242</v>
      </c>
      <c r="G17" s="60">
        <v>32</v>
      </c>
      <c r="H17" s="59">
        <v>222</v>
      </c>
      <c r="I17" s="60">
        <v>30</v>
      </c>
      <c r="J17" s="59">
        <v>161</v>
      </c>
      <c r="K17" s="60">
        <v>15</v>
      </c>
      <c r="L17" s="59">
        <v>745</v>
      </c>
      <c r="M17" s="60">
        <v>100</v>
      </c>
      <c r="N17" s="50"/>
    </row>
    <row r="18" spans="1:14" ht="12">
      <c r="A18" s="58" t="s">
        <v>188</v>
      </c>
      <c r="B18" s="59">
        <v>23</v>
      </c>
      <c r="C18" s="67">
        <v>3</v>
      </c>
      <c r="D18" s="59">
        <v>133</v>
      </c>
      <c r="E18" s="67">
        <v>18</v>
      </c>
      <c r="F18" s="59">
        <v>208</v>
      </c>
      <c r="G18" s="67">
        <v>28</v>
      </c>
      <c r="H18" s="59">
        <v>266</v>
      </c>
      <c r="I18" s="67">
        <v>36</v>
      </c>
      <c r="J18" s="59">
        <v>115</v>
      </c>
      <c r="K18" s="67">
        <v>15</v>
      </c>
      <c r="L18" s="59">
        <v>745</v>
      </c>
      <c r="M18" s="60">
        <v>100</v>
      </c>
      <c r="N18" s="50"/>
    </row>
    <row r="19" spans="1:14" ht="12.75" thickBot="1">
      <c r="A19" s="64" t="s">
        <v>189</v>
      </c>
      <c r="B19" s="56">
        <v>47</v>
      </c>
      <c r="C19" s="57">
        <v>6</v>
      </c>
      <c r="D19" s="56">
        <v>196</v>
      </c>
      <c r="E19" s="57">
        <v>26</v>
      </c>
      <c r="F19" s="56">
        <v>188</v>
      </c>
      <c r="G19" s="57">
        <v>25</v>
      </c>
      <c r="H19" s="56">
        <v>194</v>
      </c>
      <c r="I19" s="57">
        <v>26</v>
      </c>
      <c r="J19" s="56">
        <v>120</v>
      </c>
      <c r="K19" s="57">
        <v>16</v>
      </c>
      <c r="L19" s="76">
        <v>745</v>
      </c>
      <c r="M19" s="57">
        <v>100</v>
      </c>
      <c r="N19" s="50"/>
    </row>
    <row r="20" spans="1:14" ht="12.75" thickTop="1">
      <c r="A20" s="50"/>
      <c r="B20" s="50"/>
      <c r="C20" s="50"/>
      <c r="D20" s="50"/>
      <c r="E20" s="50"/>
      <c r="F20" s="50"/>
      <c r="G20" s="50"/>
      <c r="H20" s="50"/>
      <c r="I20" s="50"/>
      <c r="J20" s="50"/>
      <c r="K20" s="50"/>
      <c r="L20" s="50"/>
      <c r="M20" s="50"/>
      <c r="N20" s="50"/>
    </row>
  </sheetData>
  <printOptions/>
  <pageMargins left="0.75" right="0.75" top="1" bottom="1" header="0.5" footer="0.5"/>
  <pageSetup horizontalDpi="600" verticalDpi="600" orientation="portrait" paperSize="9"/>
</worksheet>
</file>

<file path=xl/worksheets/sheet27.xml><?xml version="1.0" encoding="utf-8"?>
<worksheet xmlns="http://schemas.openxmlformats.org/spreadsheetml/2006/main" xmlns:r="http://schemas.openxmlformats.org/officeDocument/2006/relationships">
  <dimension ref="A1:M50"/>
  <sheetViews>
    <sheetView workbookViewId="0" topLeftCell="A18">
      <selection activeCell="K3" sqref="K3"/>
    </sheetView>
  </sheetViews>
  <sheetFormatPr defaultColWidth="11.421875" defaultRowHeight="12.75"/>
  <cols>
    <col min="1" max="1" width="29.421875" style="0" customWidth="1"/>
    <col min="2" max="3" width="8.8515625" style="0" customWidth="1"/>
    <col min="4" max="4" width="10.00390625" style="0" customWidth="1"/>
    <col min="5" max="16384" width="8.8515625" style="0" customWidth="1"/>
  </cols>
  <sheetData>
    <row r="1" spans="1:11" ht="12">
      <c r="A1" s="49" t="s">
        <v>3</v>
      </c>
      <c r="B1" s="49"/>
      <c r="C1" s="49"/>
      <c r="D1" s="49"/>
      <c r="E1" s="49"/>
      <c r="F1" s="49"/>
      <c r="G1" s="50"/>
      <c r="H1" s="50"/>
      <c r="I1" s="50"/>
      <c r="J1" s="50"/>
      <c r="K1" s="50"/>
    </row>
    <row r="2" spans="1:12" ht="12">
      <c r="A2" s="51"/>
      <c r="B2" s="51"/>
      <c r="C2" s="51"/>
      <c r="D2" s="73"/>
      <c r="E2" s="51"/>
      <c r="F2" s="73"/>
      <c r="G2" s="51"/>
      <c r="H2" s="73"/>
      <c r="I2" s="73"/>
      <c r="J2" s="73"/>
      <c r="K2" s="50"/>
      <c r="L2" s="2"/>
    </row>
    <row r="3" spans="1:13" ht="12">
      <c r="A3" s="52"/>
      <c r="B3" s="96" t="s">
        <v>185</v>
      </c>
      <c r="C3" s="112"/>
      <c r="D3" s="112"/>
      <c r="E3" s="112"/>
      <c r="F3" s="112"/>
      <c r="G3" s="112"/>
      <c r="H3" s="112"/>
      <c r="I3" s="97"/>
      <c r="J3" s="53"/>
      <c r="K3" s="53"/>
      <c r="L3" s="12"/>
      <c r="M3" s="12"/>
    </row>
    <row r="4" spans="1:13" ht="12">
      <c r="A4" s="67"/>
      <c r="B4" s="113" t="s">
        <v>67</v>
      </c>
      <c r="C4" s="67"/>
      <c r="D4" s="73" t="s">
        <v>152</v>
      </c>
      <c r="E4" s="67"/>
      <c r="F4" s="50" t="s">
        <v>169</v>
      </c>
      <c r="G4" s="52"/>
      <c r="H4" s="73" t="s">
        <v>163</v>
      </c>
      <c r="I4" s="67"/>
      <c r="J4" s="73"/>
      <c r="K4" s="73"/>
      <c r="L4" s="2"/>
      <c r="M4" s="2"/>
    </row>
    <row r="5" spans="1:13" ht="12.75" thickBot="1">
      <c r="A5" s="55"/>
      <c r="B5" s="56" t="s">
        <v>161</v>
      </c>
      <c r="C5" s="57" t="s">
        <v>162</v>
      </c>
      <c r="D5" s="76" t="s">
        <v>161</v>
      </c>
      <c r="E5" s="57" t="s">
        <v>162</v>
      </c>
      <c r="F5" s="56" t="s">
        <v>161</v>
      </c>
      <c r="G5" s="57" t="s">
        <v>162</v>
      </c>
      <c r="H5" s="56" t="s">
        <v>161</v>
      </c>
      <c r="I5" s="57" t="s">
        <v>162</v>
      </c>
      <c r="J5" s="68"/>
      <c r="K5" s="68"/>
      <c r="L5" s="17"/>
      <c r="M5" s="17"/>
    </row>
    <row r="6" spans="1:13" ht="12.75" thickTop="1">
      <c r="A6" s="58" t="s">
        <v>153</v>
      </c>
      <c r="B6" s="59">
        <v>121</v>
      </c>
      <c r="C6" s="68">
        <v>71</v>
      </c>
      <c r="D6" s="114">
        <v>48</v>
      </c>
      <c r="E6" s="60">
        <v>28</v>
      </c>
      <c r="F6" s="59" t="s">
        <v>178</v>
      </c>
      <c r="G6" s="60">
        <v>1</v>
      </c>
      <c r="H6" s="68">
        <v>171</v>
      </c>
      <c r="I6" s="60">
        <v>100</v>
      </c>
      <c r="J6" s="68"/>
      <c r="K6" s="115"/>
      <c r="L6" s="17"/>
      <c r="M6" s="17"/>
    </row>
    <row r="7" spans="1:13" ht="12">
      <c r="A7" s="58" t="s">
        <v>63</v>
      </c>
      <c r="B7" s="59">
        <v>104</v>
      </c>
      <c r="C7" s="68">
        <v>79</v>
      </c>
      <c r="D7" s="69">
        <v>27</v>
      </c>
      <c r="E7" s="60">
        <v>21</v>
      </c>
      <c r="F7" s="59" t="s">
        <v>178</v>
      </c>
      <c r="G7" s="60">
        <v>1</v>
      </c>
      <c r="H7" s="68">
        <v>132</v>
      </c>
      <c r="I7" s="60">
        <v>100</v>
      </c>
      <c r="J7" s="68"/>
      <c r="K7" s="68"/>
      <c r="L7" s="17"/>
      <c r="M7" s="17"/>
    </row>
    <row r="8" spans="1:13" ht="12">
      <c r="A8" s="61" t="s">
        <v>64</v>
      </c>
      <c r="B8" s="62">
        <v>155</v>
      </c>
      <c r="C8" s="62">
        <v>81</v>
      </c>
      <c r="D8" s="116">
        <v>35</v>
      </c>
      <c r="E8" s="63">
        <v>18</v>
      </c>
      <c r="F8" s="62" t="s">
        <v>178</v>
      </c>
      <c r="G8" s="63">
        <v>1</v>
      </c>
      <c r="H8" s="62">
        <v>192</v>
      </c>
      <c r="I8" s="63">
        <v>100</v>
      </c>
      <c r="J8" s="68"/>
      <c r="K8" s="68"/>
      <c r="L8" s="17"/>
      <c r="M8" s="17"/>
    </row>
    <row r="9" spans="1:13" ht="12.75" thickBot="1">
      <c r="A9" s="64" t="s">
        <v>65</v>
      </c>
      <c r="B9" s="56">
        <v>380</v>
      </c>
      <c r="C9" s="65">
        <v>77</v>
      </c>
      <c r="D9" s="76">
        <v>110</v>
      </c>
      <c r="E9" s="55">
        <v>22</v>
      </c>
      <c r="F9" s="56">
        <v>5</v>
      </c>
      <c r="G9" s="55">
        <v>1</v>
      </c>
      <c r="H9" s="56">
        <v>495</v>
      </c>
      <c r="I9" s="55">
        <v>100</v>
      </c>
      <c r="J9" s="68"/>
      <c r="K9" s="73"/>
      <c r="L9" s="17"/>
      <c r="M9" s="17"/>
    </row>
    <row r="10" spans="1:13" ht="12.75" thickTop="1">
      <c r="A10" s="53"/>
      <c r="B10" s="68"/>
      <c r="C10" s="68"/>
      <c r="D10" s="68"/>
      <c r="E10" s="68"/>
      <c r="F10" s="68"/>
      <c r="G10" s="68"/>
      <c r="H10" s="68"/>
      <c r="I10" s="68"/>
      <c r="J10" s="68"/>
      <c r="K10" s="68"/>
      <c r="L10" s="17"/>
      <c r="M10" s="17"/>
    </row>
    <row r="11" spans="1:11" ht="12">
      <c r="A11" s="49" t="s">
        <v>4</v>
      </c>
      <c r="B11" s="49"/>
      <c r="C11" s="49"/>
      <c r="D11" s="49"/>
      <c r="E11" s="49"/>
      <c r="F11" s="49"/>
      <c r="G11" s="50"/>
      <c r="H11" s="50"/>
      <c r="I11" s="50"/>
      <c r="J11" s="50"/>
      <c r="K11" s="50"/>
    </row>
    <row r="12" spans="1:12" ht="12">
      <c r="A12" s="51"/>
      <c r="B12" s="51"/>
      <c r="C12" s="51"/>
      <c r="D12" s="73"/>
      <c r="E12" s="51"/>
      <c r="F12" s="73"/>
      <c r="G12" s="51"/>
      <c r="H12" s="73"/>
      <c r="I12" s="73"/>
      <c r="J12" s="73"/>
      <c r="K12" s="50"/>
      <c r="L12" s="2"/>
    </row>
    <row r="13" spans="1:13" ht="12">
      <c r="A13" s="52"/>
      <c r="B13" s="96" t="s">
        <v>186</v>
      </c>
      <c r="C13" s="112"/>
      <c r="D13" s="112"/>
      <c r="E13" s="112"/>
      <c r="F13" s="112"/>
      <c r="G13" s="112"/>
      <c r="H13" s="112"/>
      <c r="I13" s="97"/>
      <c r="J13" s="53"/>
      <c r="K13" s="53"/>
      <c r="L13" s="12"/>
      <c r="M13" s="12"/>
    </row>
    <row r="14" spans="1:13" ht="12">
      <c r="A14" s="67"/>
      <c r="B14" s="113" t="s">
        <v>67</v>
      </c>
      <c r="C14" s="67"/>
      <c r="D14" s="73" t="s">
        <v>152</v>
      </c>
      <c r="E14" s="67"/>
      <c r="F14" s="50" t="s">
        <v>169</v>
      </c>
      <c r="G14" s="52"/>
      <c r="H14" s="73" t="s">
        <v>163</v>
      </c>
      <c r="I14" s="67"/>
      <c r="J14" s="73"/>
      <c r="K14" s="73"/>
      <c r="L14" s="2"/>
      <c r="M14" s="2"/>
    </row>
    <row r="15" spans="1:13" ht="12.75" thickBot="1">
      <c r="A15" s="55"/>
      <c r="B15" s="56" t="s">
        <v>161</v>
      </c>
      <c r="C15" s="57" t="s">
        <v>162</v>
      </c>
      <c r="D15" s="76" t="s">
        <v>161</v>
      </c>
      <c r="E15" s="57" t="s">
        <v>162</v>
      </c>
      <c r="F15" s="56" t="s">
        <v>161</v>
      </c>
      <c r="G15" s="57" t="s">
        <v>162</v>
      </c>
      <c r="H15" s="56" t="s">
        <v>161</v>
      </c>
      <c r="I15" s="57" t="s">
        <v>162</v>
      </c>
      <c r="J15" s="68"/>
      <c r="K15" s="68"/>
      <c r="L15" s="17"/>
      <c r="M15" s="17"/>
    </row>
    <row r="16" spans="1:13" ht="12.75" thickTop="1">
      <c r="A16" s="58" t="s">
        <v>153</v>
      </c>
      <c r="B16" s="59">
        <v>109</v>
      </c>
      <c r="C16" s="68">
        <v>64</v>
      </c>
      <c r="D16" s="114">
        <v>55</v>
      </c>
      <c r="E16" s="60">
        <v>32</v>
      </c>
      <c r="F16" s="59">
        <v>7</v>
      </c>
      <c r="G16" s="60">
        <v>4</v>
      </c>
      <c r="H16" s="68">
        <v>171</v>
      </c>
      <c r="I16" s="60">
        <v>100</v>
      </c>
      <c r="J16" s="68"/>
      <c r="K16" s="115"/>
      <c r="L16" s="17"/>
      <c r="M16" s="17"/>
    </row>
    <row r="17" spans="1:13" ht="12">
      <c r="A17" s="58" t="s">
        <v>63</v>
      </c>
      <c r="B17" s="59">
        <v>116</v>
      </c>
      <c r="C17" s="68">
        <v>88</v>
      </c>
      <c r="D17" s="69">
        <v>14</v>
      </c>
      <c r="E17" s="60">
        <v>11</v>
      </c>
      <c r="F17" s="59" t="s">
        <v>178</v>
      </c>
      <c r="G17" s="60">
        <v>2</v>
      </c>
      <c r="H17" s="68">
        <v>132</v>
      </c>
      <c r="I17" s="60">
        <v>100</v>
      </c>
      <c r="J17" s="68"/>
      <c r="K17" s="68"/>
      <c r="L17" s="17"/>
      <c r="M17" s="17"/>
    </row>
    <row r="18" spans="1:13" ht="12">
      <c r="A18" s="61" t="s">
        <v>64</v>
      </c>
      <c r="B18" s="62">
        <v>154</v>
      </c>
      <c r="C18" s="62">
        <v>80</v>
      </c>
      <c r="D18" s="116">
        <v>32</v>
      </c>
      <c r="E18" s="63">
        <v>17</v>
      </c>
      <c r="F18" s="62">
        <v>6</v>
      </c>
      <c r="G18" s="63">
        <v>3</v>
      </c>
      <c r="H18" s="62">
        <v>192</v>
      </c>
      <c r="I18" s="63">
        <v>100</v>
      </c>
      <c r="J18" s="68"/>
      <c r="K18" s="68"/>
      <c r="L18" s="17"/>
      <c r="M18" s="17"/>
    </row>
    <row r="19" spans="1:13" ht="12.75" thickBot="1">
      <c r="A19" s="64" t="s">
        <v>65</v>
      </c>
      <c r="B19" s="56">
        <v>379</v>
      </c>
      <c r="C19" s="65">
        <v>77</v>
      </c>
      <c r="D19" s="76">
        <v>101</v>
      </c>
      <c r="E19" s="55">
        <v>20</v>
      </c>
      <c r="F19" s="56">
        <v>15</v>
      </c>
      <c r="G19" s="55">
        <v>3</v>
      </c>
      <c r="H19" s="56">
        <v>495</v>
      </c>
      <c r="I19" s="55">
        <v>100</v>
      </c>
      <c r="J19" s="68"/>
      <c r="K19" s="73"/>
      <c r="L19" s="17"/>
      <c r="M19" s="17"/>
    </row>
    <row r="20" spans="1:13" ht="12.75" thickTop="1">
      <c r="A20" s="73"/>
      <c r="B20" s="73"/>
      <c r="C20" s="73"/>
      <c r="D20" s="73"/>
      <c r="E20" s="73"/>
      <c r="F20" s="73"/>
      <c r="G20" s="73"/>
      <c r="H20" s="73"/>
      <c r="I20" s="73"/>
      <c r="J20" s="73"/>
      <c r="K20" s="73"/>
      <c r="L20" s="2"/>
      <c r="M20" s="2"/>
    </row>
    <row r="21" spans="1:11" ht="12">
      <c r="A21" s="49" t="s">
        <v>5</v>
      </c>
      <c r="B21" s="49"/>
      <c r="C21" s="49"/>
      <c r="D21" s="49"/>
      <c r="E21" s="49"/>
      <c r="F21" s="49"/>
      <c r="G21" s="50"/>
      <c r="H21" s="50"/>
      <c r="I21" s="50"/>
      <c r="J21" s="50"/>
      <c r="K21" s="50"/>
    </row>
    <row r="22" spans="1:11" ht="12">
      <c r="A22" s="51"/>
      <c r="B22" s="51"/>
      <c r="C22" s="51"/>
      <c r="D22" s="73"/>
      <c r="E22" s="51"/>
      <c r="F22" s="73"/>
      <c r="G22" s="51"/>
      <c r="H22" s="73"/>
      <c r="I22" s="73"/>
      <c r="J22" s="73"/>
      <c r="K22" s="50"/>
    </row>
    <row r="23" spans="1:11" ht="12">
      <c r="A23" s="52"/>
      <c r="B23" s="96" t="s">
        <v>66</v>
      </c>
      <c r="C23" s="112"/>
      <c r="D23" s="112"/>
      <c r="E23" s="112"/>
      <c r="F23" s="112"/>
      <c r="G23" s="112"/>
      <c r="H23" s="112"/>
      <c r="I23" s="97"/>
      <c r="J23" s="53"/>
      <c r="K23" s="53"/>
    </row>
    <row r="24" spans="1:11" ht="12">
      <c r="A24" s="67"/>
      <c r="B24" s="113" t="s">
        <v>67</v>
      </c>
      <c r="C24" s="67"/>
      <c r="D24" s="73" t="s">
        <v>152</v>
      </c>
      <c r="E24" s="67"/>
      <c r="F24" s="50" t="s">
        <v>169</v>
      </c>
      <c r="G24" s="52"/>
      <c r="H24" s="73" t="s">
        <v>163</v>
      </c>
      <c r="I24" s="67"/>
      <c r="J24" s="73"/>
      <c r="K24" s="73"/>
    </row>
    <row r="25" spans="1:11" ht="12.75" thickBot="1">
      <c r="A25" s="55"/>
      <c r="B25" s="56" t="s">
        <v>161</v>
      </c>
      <c r="C25" s="57" t="s">
        <v>162</v>
      </c>
      <c r="D25" s="76" t="s">
        <v>161</v>
      </c>
      <c r="E25" s="57" t="s">
        <v>162</v>
      </c>
      <c r="F25" s="56" t="s">
        <v>161</v>
      </c>
      <c r="G25" s="57" t="s">
        <v>162</v>
      </c>
      <c r="H25" s="56" t="s">
        <v>161</v>
      </c>
      <c r="I25" s="57" t="s">
        <v>162</v>
      </c>
      <c r="J25" s="68"/>
      <c r="K25" s="68"/>
    </row>
    <row r="26" spans="1:11" ht="12.75" thickTop="1">
      <c r="A26" s="58" t="s">
        <v>153</v>
      </c>
      <c r="B26" s="59">
        <v>93</v>
      </c>
      <c r="C26" s="68">
        <v>54</v>
      </c>
      <c r="D26" s="114">
        <v>67</v>
      </c>
      <c r="E26" s="60">
        <v>39</v>
      </c>
      <c r="F26" s="59">
        <v>11</v>
      </c>
      <c r="G26" s="60">
        <v>6</v>
      </c>
      <c r="H26" s="68">
        <v>171</v>
      </c>
      <c r="I26" s="60">
        <v>100</v>
      </c>
      <c r="J26" s="68"/>
      <c r="K26" s="115"/>
    </row>
    <row r="27" spans="1:11" ht="12">
      <c r="A27" s="58" t="s">
        <v>63</v>
      </c>
      <c r="B27" s="59">
        <v>97</v>
      </c>
      <c r="C27" s="68">
        <v>74</v>
      </c>
      <c r="D27" s="69">
        <v>34</v>
      </c>
      <c r="E27" s="60">
        <v>26</v>
      </c>
      <c r="F27" s="59" t="s">
        <v>178</v>
      </c>
      <c r="G27" s="60">
        <v>1</v>
      </c>
      <c r="H27" s="68">
        <v>132</v>
      </c>
      <c r="I27" s="60">
        <v>100</v>
      </c>
      <c r="J27" s="68"/>
      <c r="K27" s="68"/>
    </row>
    <row r="28" spans="1:11" ht="12">
      <c r="A28" s="61" t="s">
        <v>64</v>
      </c>
      <c r="B28" s="62">
        <v>115</v>
      </c>
      <c r="C28" s="62">
        <v>60</v>
      </c>
      <c r="D28" s="116">
        <v>74</v>
      </c>
      <c r="E28" s="63">
        <v>39</v>
      </c>
      <c r="F28" s="62" t="s">
        <v>178</v>
      </c>
      <c r="G28" s="63">
        <v>2</v>
      </c>
      <c r="H28" s="62">
        <v>192</v>
      </c>
      <c r="I28" s="63">
        <v>100</v>
      </c>
      <c r="J28" s="68"/>
      <c r="K28" s="68"/>
    </row>
    <row r="29" spans="1:11" ht="12.75" thickBot="1">
      <c r="A29" s="64" t="s">
        <v>65</v>
      </c>
      <c r="B29" s="56">
        <v>305</v>
      </c>
      <c r="C29" s="65">
        <v>62</v>
      </c>
      <c r="D29" s="76">
        <v>175</v>
      </c>
      <c r="E29" s="55">
        <v>35</v>
      </c>
      <c r="F29" s="56">
        <v>15</v>
      </c>
      <c r="G29" s="55">
        <v>3</v>
      </c>
      <c r="H29" s="56">
        <v>495</v>
      </c>
      <c r="I29" s="55">
        <v>100</v>
      </c>
      <c r="J29" s="68"/>
      <c r="K29" s="73"/>
    </row>
    <row r="30" spans="1:11" ht="12.75" thickTop="1">
      <c r="A30" s="50"/>
      <c r="B30" s="50"/>
      <c r="C30" s="50"/>
      <c r="D30" s="50"/>
      <c r="E30" s="50"/>
      <c r="F30" s="50"/>
      <c r="G30" s="50"/>
      <c r="H30" s="50"/>
      <c r="I30" s="50"/>
      <c r="J30" s="50"/>
      <c r="K30" s="50"/>
    </row>
    <row r="31" spans="1:11" ht="12">
      <c r="A31" s="49" t="s">
        <v>6</v>
      </c>
      <c r="B31" s="49"/>
      <c r="C31" s="49"/>
      <c r="D31" s="49"/>
      <c r="E31" s="49"/>
      <c r="F31" s="49"/>
      <c r="G31" s="50"/>
      <c r="H31" s="50"/>
      <c r="I31" s="50"/>
      <c r="J31" s="50"/>
      <c r="K31" s="50"/>
    </row>
    <row r="32" spans="1:11" ht="12">
      <c r="A32" s="51"/>
      <c r="B32" s="51"/>
      <c r="C32" s="51"/>
      <c r="D32" s="73"/>
      <c r="E32" s="51"/>
      <c r="F32" s="73"/>
      <c r="G32" s="51"/>
      <c r="H32" s="73"/>
      <c r="I32" s="73"/>
      <c r="J32" s="73"/>
      <c r="K32" s="50"/>
    </row>
    <row r="33" spans="1:11" ht="12">
      <c r="A33" s="52"/>
      <c r="B33" s="96" t="s">
        <v>188</v>
      </c>
      <c r="C33" s="112"/>
      <c r="D33" s="112"/>
      <c r="E33" s="112"/>
      <c r="F33" s="112"/>
      <c r="G33" s="112"/>
      <c r="H33" s="112"/>
      <c r="I33" s="97"/>
      <c r="J33" s="53"/>
      <c r="K33" s="50"/>
    </row>
    <row r="34" spans="1:11" ht="12">
      <c r="A34" s="67"/>
      <c r="B34" s="113" t="s">
        <v>67</v>
      </c>
      <c r="C34" s="67"/>
      <c r="D34" s="73" t="s">
        <v>152</v>
      </c>
      <c r="E34" s="67"/>
      <c r="F34" s="50" t="s">
        <v>169</v>
      </c>
      <c r="G34" s="52"/>
      <c r="H34" s="73" t="s">
        <v>163</v>
      </c>
      <c r="I34" s="67"/>
      <c r="J34" s="73"/>
      <c r="K34" s="50"/>
    </row>
    <row r="35" spans="1:11" ht="12.75" thickBot="1">
      <c r="A35" s="55"/>
      <c r="B35" s="56" t="s">
        <v>161</v>
      </c>
      <c r="C35" s="57" t="s">
        <v>162</v>
      </c>
      <c r="D35" s="76" t="s">
        <v>161</v>
      </c>
      <c r="E35" s="57" t="s">
        <v>162</v>
      </c>
      <c r="F35" s="56" t="s">
        <v>161</v>
      </c>
      <c r="G35" s="57" t="s">
        <v>162</v>
      </c>
      <c r="H35" s="56" t="s">
        <v>161</v>
      </c>
      <c r="I35" s="57" t="s">
        <v>162</v>
      </c>
      <c r="J35" s="68"/>
      <c r="K35" s="50"/>
    </row>
    <row r="36" spans="1:11" ht="12.75" thickTop="1">
      <c r="A36" s="58" t="s">
        <v>153</v>
      </c>
      <c r="B36" s="59">
        <v>39</v>
      </c>
      <c r="C36" s="68">
        <v>23</v>
      </c>
      <c r="D36" s="114">
        <v>116</v>
      </c>
      <c r="E36" s="60">
        <v>68</v>
      </c>
      <c r="F36" s="59">
        <v>16</v>
      </c>
      <c r="G36" s="60">
        <v>9</v>
      </c>
      <c r="H36" s="68">
        <v>171</v>
      </c>
      <c r="I36" s="60">
        <v>100</v>
      </c>
      <c r="J36" s="68"/>
      <c r="K36" s="50"/>
    </row>
    <row r="37" spans="1:11" ht="12">
      <c r="A37" s="58" t="s">
        <v>63</v>
      </c>
      <c r="B37" s="59">
        <v>87</v>
      </c>
      <c r="C37" s="68">
        <v>66</v>
      </c>
      <c r="D37" s="69">
        <v>43</v>
      </c>
      <c r="E37" s="60">
        <v>33</v>
      </c>
      <c r="F37" s="59" t="s">
        <v>178</v>
      </c>
      <c r="G37" s="60">
        <v>2</v>
      </c>
      <c r="H37" s="68">
        <v>132</v>
      </c>
      <c r="I37" s="60">
        <v>100</v>
      </c>
      <c r="J37" s="68"/>
      <c r="K37" s="50"/>
    </row>
    <row r="38" spans="1:11" ht="12">
      <c r="A38" s="61" t="s">
        <v>64</v>
      </c>
      <c r="B38" s="62">
        <v>115</v>
      </c>
      <c r="C38" s="62">
        <v>60</v>
      </c>
      <c r="D38" s="116">
        <v>72</v>
      </c>
      <c r="E38" s="63">
        <v>38</v>
      </c>
      <c r="F38" s="62">
        <v>5</v>
      </c>
      <c r="G38" s="63">
        <v>3</v>
      </c>
      <c r="H38" s="62">
        <v>192</v>
      </c>
      <c r="I38" s="63">
        <v>100</v>
      </c>
      <c r="J38" s="68"/>
      <c r="K38" s="50"/>
    </row>
    <row r="39" spans="1:11" ht="12.75" thickBot="1">
      <c r="A39" s="64" t="s">
        <v>65</v>
      </c>
      <c r="B39" s="56">
        <v>241</v>
      </c>
      <c r="C39" s="65">
        <v>49</v>
      </c>
      <c r="D39" s="76">
        <v>231</v>
      </c>
      <c r="E39" s="55">
        <v>47</v>
      </c>
      <c r="F39" s="56">
        <v>23</v>
      </c>
      <c r="G39" s="55">
        <v>5</v>
      </c>
      <c r="H39" s="56">
        <v>495</v>
      </c>
      <c r="I39" s="55">
        <v>100</v>
      </c>
      <c r="J39" s="68"/>
      <c r="K39" s="50"/>
    </row>
    <row r="40" spans="1:11" ht="12.75" thickTop="1">
      <c r="A40" s="50"/>
      <c r="B40" s="50"/>
      <c r="C40" s="50"/>
      <c r="D40" s="50"/>
      <c r="E40" s="50"/>
      <c r="F40" s="50"/>
      <c r="G40" s="50"/>
      <c r="H40" s="50"/>
      <c r="I40" s="50"/>
      <c r="J40" s="50"/>
      <c r="K40" s="50"/>
    </row>
    <row r="41" spans="1:11" ht="12">
      <c r="A41" s="49" t="s">
        <v>7</v>
      </c>
      <c r="B41" s="49"/>
      <c r="C41" s="49"/>
      <c r="D41" s="49"/>
      <c r="E41" s="49"/>
      <c r="F41" s="49"/>
      <c r="G41" s="50"/>
      <c r="H41" s="50"/>
      <c r="I41" s="50"/>
      <c r="J41" s="50"/>
      <c r="K41" s="50"/>
    </row>
    <row r="42" spans="1:11" ht="12">
      <c r="A42" s="51"/>
      <c r="B42" s="51"/>
      <c r="C42" s="51"/>
      <c r="D42" s="73"/>
      <c r="E42" s="51"/>
      <c r="F42" s="73"/>
      <c r="G42" s="51"/>
      <c r="H42" s="73"/>
      <c r="I42" s="73"/>
      <c r="J42" s="50"/>
      <c r="K42" s="50"/>
    </row>
    <row r="43" spans="1:11" ht="12">
      <c r="A43" s="52"/>
      <c r="B43" s="96" t="s">
        <v>189</v>
      </c>
      <c r="C43" s="112"/>
      <c r="D43" s="112"/>
      <c r="E43" s="112"/>
      <c r="F43" s="112"/>
      <c r="G43" s="112"/>
      <c r="H43" s="112"/>
      <c r="I43" s="97"/>
      <c r="J43" s="50"/>
      <c r="K43" s="50"/>
    </row>
    <row r="44" spans="1:11" ht="12">
      <c r="A44" s="67"/>
      <c r="B44" s="113" t="s">
        <v>67</v>
      </c>
      <c r="C44" s="67"/>
      <c r="D44" s="73" t="s">
        <v>152</v>
      </c>
      <c r="E44" s="67"/>
      <c r="F44" s="50" t="s">
        <v>169</v>
      </c>
      <c r="G44" s="52"/>
      <c r="H44" s="73" t="s">
        <v>163</v>
      </c>
      <c r="I44" s="67"/>
      <c r="J44" s="50"/>
      <c r="K44" s="50"/>
    </row>
    <row r="45" spans="1:11" ht="12.75" thickBot="1">
      <c r="A45" s="55"/>
      <c r="B45" s="56" t="s">
        <v>161</v>
      </c>
      <c r="C45" s="57" t="s">
        <v>162</v>
      </c>
      <c r="D45" s="76" t="s">
        <v>161</v>
      </c>
      <c r="E45" s="57" t="s">
        <v>162</v>
      </c>
      <c r="F45" s="56" t="s">
        <v>161</v>
      </c>
      <c r="G45" s="57" t="s">
        <v>162</v>
      </c>
      <c r="H45" s="56" t="s">
        <v>161</v>
      </c>
      <c r="I45" s="57" t="s">
        <v>162</v>
      </c>
      <c r="J45" s="50"/>
      <c r="K45" s="50"/>
    </row>
    <row r="46" spans="1:11" ht="12.75" thickTop="1">
      <c r="A46" s="58" t="s">
        <v>153</v>
      </c>
      <c r="B46" s="59">
        <v>56</v>
      </c>
      <c r="C46" s="68">
        <v>33</v>
      </c>
      <c r="D46" s="114">
        <v>101</v>
      </c>
      <c r="E46" s="60">
        <v>59</v>
      </c>
      <c r="F46" s="59">
        <v>14</v>
      </c>
      <c r="G46" s="60">
        <v>8</v>
      </c>
      <c r="H46" s="68">
        <v>171</v>
      </c>
      <c r="I46" s="60">
        <v>100</v>
      </c>
      <c r="J46" s="50"/>
      <c r="K46" s="50"/>
    </row>
    <row r="47" spans="1:11" ht="12">
      <c r="A47" s="58" t="s">
        <v>63</v>
      </c>
      <c r="B47" s="59">
        <v>94</v>
      </c>
      <c r="C47" s="68">
        <v>71</v>
      </c>
      <c r="D47" s="69">
        <v>35</v>
      </c>
      <c r="E47" s="60">
        <v>27</v>
      </c>
      <c r="F47" s="59" t="s">
        <v>178</v>
      </c>
      <c r="G47" s="60">
        <v>2</v>
      </c>
      <c r="H47" s="68">
        <v>132</v>
      </c>
      <c r="I47" s="60">
        <v>100</v>
      </c>
      <c r="J47" s="50"/>
      <c r="K47" s="50"/>
    </row>
    <row r="48" spans="1:11" ht="12">
      <c r="A48" s="61" t="s">
        <v>64</v>
      </c>
      <c r="B48" s="62">
        <v>138</v>
      </c>
      <c r="C48" s="62">
        <v>72</v>
      </c>
      <c r="D48" s="116">
        <v>47</v>
      </c>
      <c r="E48" s="63">
        <v>25</v>
      </c>
      <c r="F48" s="62">
        <v>7</v>
      </c>
      <c r="G48" s="63">
        <v>4</v>
      </c>
      <c r="H48" s="62">
        <v>192</v>
      </c>
      <c r="I48" s="63">
        <v>100</v>
      </c>
      <c r="J48" s="50"/>
      <c r="K48" s="50"/>
    </row>
    <row r="49" spans="1:11" ht="12.75" thickBot="1">
      <c r="A49" s="64" t="s">
        <v>65</v>
      </c>
      <c r="B49" s="56">
        <v>288</v>
      </c>
      <c r="C49" s="65">
        <v>58</v>
      </c>
      <c r="D49" s="76">
        <v>183</v>
      </c>
      <c r="E49" s="55">
        <v>37</v>
      </c>
      <c r="F49" s="56">
        <v>24</v>
      </c>
      <c r="G49" s="55">
        <v>5</v>
      </c>
      <c r="H49" s="56">
        <v>495</v>
      </c>
      <c r="I49" s="55">
        <v>100</v>
      </c>
      <c r="J49" s="50"/>
      <c r="K49" s="50"/>
    </row>
    <row r="50" spans="1:11" ht="12.75" thickTop="1">
      <c r="A50" s="50"/>
      <c r="B50" s="50"/>
      <c r="C50" s="50"/>
      <c r="D50" s="50"/>
      <c r="E50" s="50"/>
      <c r="F50" s="50"/>
      <c r="G50" s="50"/>
      <c r="H50" s="50"/>
      <c r="I50" s="50"/>
      <c r="J50" s="50"/>
      <c r="K50" s="50"/>
    </row>
  </sheetData>
  <printOptions/>
  <pageMargins left="0.75" right="0.75" top="1" bottom="1" header="0.5" footer="0.5"/>
  <pageSetup horizontalDpi="600" verticalDpi="600" orientation="portrait" paperSize="9"/>
</worksheet>
</file>

<file path=xl/worksheets/sheet28.xml><?xml version="1.0" encoding="utf-8"?>
<worksheet xmlns="http://schemas.openxmlformats.org/spreadsheetml/2006/main" xmlns:r="http://schemas.openxmlformats.org/officeDocument/2006/relationships">
  <dimension ref="A1:O50"/>
  <sheetViews>
    <sheetView workbookViewId="0" topLeftCell="A21">
      <selection activeCell="A41" sqref="A41"/>
    </sheetView>
  </sheetViews>
  <sheetFormatPr defaultColWidth="11.421875" defaultRowHeight="12.75"/>
  <cols>
    <col min="1" max="1" width="26.421875" style="0" customWidth="1"/>
    <col min="2" max="16384" width="8.8515625" style="0" customWidth="1"/>
  </cols>
  <sheetData>
    <row r="1" spans="1:15" ht="12">
      <c r="A1" s="49" t="s">
        <v>41</v>
      </c>
      <c r="B1" s="49"/>
      <c r="C1" s="49"/>
      <c r="D1" s="49"/>
      <c r="E1" s="49"/>
      <c r="F1" s="49"/>
      <c r="G1" s="50"/>
      <c r="H1" s="50"/>
      <c r="I1" s="50"/>
      <c r="J1" s="50"/>
      <c r="K1" s="2"/>
      <c r="L1" s="2"/>
      <c r="M1" s="2"/>
      <c r="N1" s="2"/>
      <c r="O1" s="2"/>
    </row>
    <row r="2" spans="1:15" ht="12">
      <c r="A2" s="51"/>
      <c r="B2" s="51"/>
      <c r="C2" s="51"/>
      <c r="D2" s="73"/>
      <c r="E2" s="51"/>
      <c r="F2" s="73"/>
      <c r="G2" s="51"/>
      <c r="H2" s="73"/>
      <c r="I2" s="73"/>
      <c r="J2" s="73"/>
      <c r="K2" s="2"/>
      <c r="L2" s="2"/>
      <c r="M2" s="2"/>
      <c r="N2" s="2"/>
      <c r="O2" s="2"/>
    </row>
    <row r="3" spans="1:15" ht="12">
      <c r="A3" s="52"/>
      <c r="B3" s="96" t="s">
        <v>185</v>
      </c>
      <c r="C3" s="112"/>
      <c r="D3" s="112"/>
      <c r="E3" s="112"/>
      <c r="F3" s="112"/>
      <c r="G3" s="112"/>
      <c r="H3" s="112"/>
      <c r="I3" s="97"/>
      <c r="J3" s="53"/>
      <c r="K3" s="12"/>
      <c r="L3" s="12"/>
      <c r="M3" s="12"/>
      <c r="N3" s="2"/>
      <c r="O3" s="2"/>
    </row>
    <row r="4" spans="1:15" ht="12">
      <c r="A4" s="67"/>
      <c r="B4" s="113" t="s">
        <v>67</v>
      </c>
      <c r="C4" s="67"/>
      <c r="D4" s="73" t="s">
        <v>152</v>
      </c>
      <c r="E4" s="67"/>
      <c r="F4" s="50" t="s">
        <v>169</v>
      </c>
      <c r="G4" s="52"/>
      <c r="H4" s="73" t="s">
        <v>163</v>
      </c>
      <c r="I4" s="67"/>
      <c r="J4" s="73"/>
      <c r="K4" s="17"/>
      <c r="L4" s="17"/>
      <c r="M4" s="17"/>
      <c r="N4" s="2"/>
      <c r="O4" s="2"/>
    </row>
    <row r="5" spans="1:15" ht="12.75" thickBot="1">
      <c r="A5" s="55"/>
      <c r="B5" s="56" t="s">
        <v>161</v>
      </c>
      <c r="C5" s="57" t="s">
        <v>162</v>
      </c>
      <c r="D5" s="76" t="s">
        <v>161</v>
      </c>
      <c r="E5" s="57" t="s">
        <v>162</v>
      </c>
      <c r="F5" s="56" t="s">
        <v>161</v>
      </c>
      <c r="G5" s="57" t="s">
        <v>162</v>
      </c>
      <c r="H5" s="56" t="s">
        <v>161</v>
      </c>
      <c r="I5" s="57" t="s">
        <v>162</v>
      </c>
      <c r="J5" s="68"/>
      <c r="K5" s="38"/>
      <c r="L5" s="17"/>
      <c r="M5" s="17"/>
      <c r="N5" s="2"/>
      <c r="O5" s="2"/>
    </row>
    <row r="6" spans="1:15" ht="12.75" thickTop="1">
      <c r="A6" s="58" t="s">
        <v>153</v>
      </c>
      <c r="B6" s="59">
        <v>229</v>
      </c>
      <c r="C6" s="68">
        <v>41</v>
      </c>
      <c r="D6" s="114">
        <v>206</v>
      </c>
      <c r="E6" s="60">
        <v>37</v>
      </c>
      <c r="F6" s="59">
        <v>128</v>
      </c>
      <c r="G6" s="60">
        <v>23</v>
      </c>
      <c r="H6" s="68">
        <v>563</v>
      </c>
      <c r="I6" s="60">
        <v>100</v>
      </c>
      <c r="J6" s="68"/>
      <c r="K6" s="38"/>
      <c r="L6" s="17"/>
      <c r="M6" s="17"/>
      <c r="N6" s="2"/>
      <c r="O6" s="2"/>
    </row>
    <row r="7" spans="1:15" ht="12">
      <c r="A7" s="58" t="s">
        <v>63</v>
      </c>
      <c r="B7" s="59">
        <v>36</v>
      </c>
      <c r="C7" s="68">
        <v>55</v>
      </c>
      <c r="D7" s="69">
        <v>24</v>
      </c>
      <c r="E7" s="60">
        <v>37</v>
      </c>
      <c r="F7" s="59">
        <v>5</v>
      </c>
      <c r="G7" s="60">
        <v>8</v>
      </c>
      <c r="H7" s="68">
        <v>65</v>
      </c>
      <c r="I7" s="60">
        <v>100</v>
      </c>
      <c r="J7" s="68"/>
      <c r="K7" s="17"/>
      <c r="L7" s="17"/>
      <c r="M7" s="17"/>
      <c r="N7" s="2"/>
      <c r="O7" s="2"/>
    </row>
    <row r="8" spans="1:15" ht="12">
      <c r="A8" s="61" t="s">
        <v>64</v>
      </c>
      <c r="B8" s="62">
        <v>131</v>
      </c>
      <c r="C8" s="62">
        <v>52</v>
      </c>
      <c r="D8" s="116">
        <v>43</v>
      </c>
      <c r="E8" s="63">
        <v>17</v>
      </c>
      <c r="F8" s="62">
        <v>79</v>
      </c>
      <c r="G8" s="63">
        <v>31</v>
      </c>
      <c r="H8" s="62">
        <v>253</v>
      </c>
      <c r="I8" s="63">
        <v>100</v>
      </c>
      <c r="J8" s="68"/>
      <c r="K8" s="2"/>
      <c r="L8" s="17"/>
      <c r="M8" s="17"/>
      <c r="N8" s="2"/>
      <c r="O8" s="2"/>
    </row>
    <row r="9" spans="1:15" ht="12.75" thickBot="1">
      <c r="A9" s="64" t="s">
        <v>65</v>
      </c>
      <c r="B9" s="56">
        <v>396</v>
      </c>
      <c r="C9" s="65">
        <v>45</v>
      </c>
      <c r="D9" s="76">
        <v>273</v>
      </c>
      <c r="E9" s="55">
        <v>31</v>
      </c>
      <c r="F9" s="56">
        <v>212</v>
      </c>
      <c r="G9" s="55">
        <v>24</v>
      </c>
      <c r="H9" s="56">
        <v>881</v>
      </c>
      <c r="I9" s="55">
        <v>100</v>
      </c>
      <c r="J9" s="68"/>
      <c r="K9" s="17"/>
      <c r="L9" s="17"/>
      <c r="M9" s="17"/>
      <c r="N9" s="2"/>
      <c r="O9" s="2"/>
    </row>
    <row r="10" spans="1:15" ht="12.75" thickTop="1">
      <c r="A10" s="53"/>
      <c r="B10" s="68"/>
      <c r="C10" s="68"/>
      <c r="D10" s="68"/>
      <c r="E10" s="68"/>
      <c r="F10" s="68"/>
      <c r="G10" s="68"/>
      <c r="H10" s="68"/>
      <c r="I10" s="68"/>
      <c r="J10" s="68"/>
      <c r="K10" s="2"/>
      <c r="L10" s="2"/>
      <c r="M10" s="2"/>
      <c r="N10" s="2"/>
      <c r="O10" s="2"/>
    </row>
    <row r="11" spans="1:15" ht="12">
      <c r="A11" s="49" t="s">
        <v>42</v>
      </c>
      <c r="B11" s="49"/>
      <c r="C11" s="49"/>
      <c r="D11" s="49"/>
      <c r="E11" s="49"/>
      <c r="F11" s="49"/>
      <c r="G11" s="50"/>
      <c r="H11" s="50"/>
      <c r="I11" s="50"/>
      <c r="J11" s="50"/>
      <c r="K11" s="2"/>
      <c r="L11" s="2"/>
      <c r="M11" s="2"/>
      <c r="N11" s="2"/>
      <c r="O11" s="2"/>
    </row>
    <row r="12" spans="1:15" ht="12">
      <c r="A12" s="51"/>
      <c r="B12" s="51"/>
      <c r="C12" s="51"/>
      <c r="D12" s="73"/>
      <c r="E12" s="51"/>
      <c r="F12" s="73"/>
      <c r="G12" s="51"/>
      <c r="H12" s="73"/>
      <c r="I12" s="73"/>
      <c r="J12" s="73"/>
      <c r="K12" s="2"/>
      <c r="L12" s="2"/>
      <c r="M12" s="2"/>
      <c r="N12" s="2"/>
      <c r="O12" s="2"/>
    </row>
    <row r="13" spans="1:15" ht="12">
      <c r="A13" s="52"/>
      <c r="B13" s="96" t="s">
        <v>186</v>
      </c>
      <c r="C13" s="112"/>
      <c r="D13" s="112"/>
      <c r="E13" s="112"/>
      <c r="F13" s="112"/>
      <c r="G13" s="112"/>
      <c r="H13" s="112"/>
      <c r="I13" s="97"/>
      <c r="J13" s="53"/>
      <c r="K13" s="12"/>
      <c r="L13" s="12"/>
      <c r="M13" s="12"/>
      <c r="N13" s="2"/>
      <c r="O13" s="2"/>
    </row>
    <row r="14" spans="1:15" ht="12">
      <c r="A14" s="67"/>
      <c r="B14" s="113" t="s">
        <v>67</v>
      </c>
      <c r="C14" s="67"/>
      <c r="D14" s="73" t="s">
        <v>152</v>
      </c>
      <c r="E14" s="67"/>
      <c r="F14" s="50" t="s">
        <v>169</v>
      </c>
      <c r="G14" s="52"/>
      <c r="H14" s="73" t="s">
        <v>163</v>
      </c>
      <c r="I14" s="67"/>
      <c r="J14" s="73"/>
      <c r="K14" s="17"/>
      <c r="L14" s="17"/>
      <c r="M14" s="17"/>
      <c r="N14" s="2"/>
      <c r="O14" s="2"/>
    </row>
    <row r="15" spans="1:15" ht="12.75" thickBot="1">
      <c r="A15" s="55"/>
      <c r="B15" s="56" t="s">
        <v>161</v>
      </c>
      <c r="C15" s="57" t="s">
        <v>162</v>
      </c>
      <c r="D15" s="76" t="s">
        <v>161</v>
      </c>
      <c r="E15" s="57" t="s">
        <v>162</v>
      </c>
      <c r="F15" s="56" t="s">
        <v>161</v>
      </c>
      <c r="G15" s="57" t="s">
        <v>162</v>
      </c>
      <c r="H15" s="56" t="s">
        <v>161</v>
      </c>
      <c r="I15" s="57" t="s">
        <v>162</v>
      </c>
      <c r="J15" s="68"/>
      <c r="K15" s="2"/>
      <c r="L15" s="17"/>
      <c r="M15" s="17"/>
      <c r="N15" s="2"/>
      <c r="O15" s="2"/>
    </row>
    <row r="16" spans="1:15" ht="12.75" thickTop="1">
      <c r="A16" s="58" t="s">
        <v>153</v>
      </c>
      <c r="B16" s="59">
        <v>207</v>
      </c>
      <c r="C16" s="68">
        <v>37</v>
      </c>
      <c r="D16" s="114">
        <v>221</v>
      </c>
      <c r="E16" s="60">
        <v>39</v>
      </c>
      <c r="F16" s="59">
        <v>135</v>
      </c>
      <c r="G16" s="60">
        <v>24</v>
      </c>
      <c r="H16" s="68">
        <v>563</v>
      </c>
      <c r="I16" s="60">
        <v>100</v>
      </c>
      <c r="J16" s="68"/>
      <c r="K16" s="17"/>
      <c r="L16" s="17"/>
      <c r="M16" s="17"/>
      <c r="N16" s="2"/>
      <c r="O16" s="2"/>
    </row>
    <row r="17" spans="1:15" ht="12">
      <c r="A17" s="58" t="s">
        <v>63</v>
      </c>
      <c r="B17" s="59">
        <v>35</v>
      </c>
      <c r="C17" s="68">
        <v>54</v>
      </c>
      <c r="D17" s="69">
        <v>23</v>
      </c>
      <c r="E17" s="60">
        <v>35</v>
      </c>
      <c r="F17" s="59">
        <v>7</v>
      </c>
      <c r="G17" s="60">
        <v>11</v>
      </c>
      <c r="H17" s="68">
        <v>65</v>
      </c>
      <c r="I17" s="60">
        <v>100</v>
      </c>
      <c r="J17" s="68"/>
      <c r="K17" s="17"/>
      <c r="L17" s="17"/>
      <c r="M17" s="17"/>
      <c r="N17" s="2"/>
      <c r="O17" s="2"/>
    </row>
    <row r="18" spans="1:15" ht="12">
      <c r="A18" s="61" t="s">
        <v>64</v>
      </c>
      <c r="B18" s="62">
        <v>118</v>
      </c>
      <c r="C18" s="62">
        <v>47</v>
      </c>
      <c r="D18" s="116">
        <v>48</v>
      </c>
      <c r="E18" s="63">
        <v>19</v>
      </c>
      <c r="F18" s="62">
        <v>87</v>
      </c>
      <c r="G18" s="63">
        <v>34</v>
      </c>
      <c r="H18" s="62">
        <v>253</v>
      </c>
      <c r="I18" s="63">
        <v>100</v>
      </c>
      <c r="J18" s="68"/>
      <c r="K18" s="2"/>
      <c r="L18" s="17"/>
      <c r="M18" s="17"/>
      <c r="N18" s="2"/>
      <c r="O18" s="2"/>
    </row>
    <row r="19" spans="1:15" ht="12.75" thickBot="1">
      <c r="A19" s="64" t="s">
        <v>65</v>
      </c>
      <c r="B19" s="56">
        <v>360</v>
      </c>
      <c r="C19" s="65">
        <v>41</v>
      </c>
      <c r="D19" s="76">
        <v>292</v>
      </c>
      <c r="E19" s="55">
        <v>33</v>
      </c>
      <c r="F19" s="56">
        <v>229</v>
      </c>
      <c r="G19" s="55">
        <v>26</v>
      </c>
      <c r="H19" s="56">
        <v>881</v>
      </c>
      <c r="I19" s="55">
        <v>100</v>
      </c>
      <c r="J19" s="68"/>
      <c r="K19" s="17"/>
      <c r="L19" s="17"/>
      <c r="M19" s="17"/>
      <c r="N19" s="2"/>
      <c r="O19" s="2"/>
    </row>
    <row r="20" spans="1:15" ht="12.75" thickTop="1">
      <c r="A20" s="73"/>
      <c r="B20" s="73"/>
      <c r="C20" s="73"/>
      <c r="D20" s="73"/>
      <c r="E20" s="73"/>
      <c r="F20" s="73"/>
      <c r="G20" s="73"/>
      <c r="H20" s="73"/>
      <c r="I20" s="73"/>
      <c r="J20" s="73"/>
      <c r="K20" s="2"/>
      <c r="L20" s="2"/>
      <c r="M20" s="2"/>
      <c r="N20" s="2"/>
      <c r="O20" s="2"/>
    </row>
    <row r="21" spans="1:15" ht="12">
      <c r="A21" s="49" t="s">
        <v>43</v>
      </c>
      <c r="B21" s="49"/>
      <c r="C21" s="49"/>
      <c r="D21" s="49"/>
      <c r="E21" s="49"/>
      <c r="F21" s="49"/>
      <c r="G21" s="50"/>
      <c r="H21" s="50"/>
      <c r="I21" s="50"/>
      <c r="J21" s="50"/>
      <c r="K21" s="2"/>
      <c r="L21" s="2"/>
      <c r="M21" s="2"/>
      <c r="N21" s="2"/>
      <c r="O21" s="2"/>
    </row>
    <row r="22" spans="1:10" ht="12">
      <c r="A22" s="51"/>
      <c r="B22" s="51"/>
      <c r="C22" s="51"/>
      <c r="D22" s="73"/>
      <c r="E22" s="51"/>
      <c r="F22" s="73"/>
      <c r="G22" s="51"/>
      <c r="H22" s="73"/>
      <c r="I22" s="73"/>
      <c r="J22" s="73"/>
    </row>
    <row r="23" spans="1:10" ht="12">
      <c r="A23" s="52"/>
      <c r="B23" s="96" t="s">
        <v>66</v>
      </c>
      <c r="C23" s="112"/>
      <c r="D23" s="112"/>
      <c r="E23" s="112"/>
      <c r="F23" s="112"/>
      <c r="G23" s="112"/>
      <c r="H23" s="112"/>
      <c r="I23" s="97"/>
      <c r="J23" s="53"/>
    </row>
    <row r="24" spans="1:10" ht="12">
      <c r="A24" s="67"/>
      <c r="B24" s="113" t="s">
        <v>67</v>
      </c>
      <c r="C24" s="67"/>
      <c r="D24" s="73" t="s">
        <v>152</v>
      </c>
      <c r="E24" s="67"/>
      <c r="F24" s="50" t="s">
        <v>169</v>
      </c>
      <c r="G24" s="52"/>
      <c r="H24" s="73" t="s">
        <v>163</v>
      </c>
      <c r="I24" s="67"/>
      <c r="J24" s="73"/>
    </row>
    <row r="25" spans="1:10" ht="12.75" thickBot="1">
      <c r="A25" s="55"/>
      <c r="B25" s="56" t="s">
        <v>161</v>
      </c>
      <c r="C25" s="57" t="s">
        <v>162</v>
      </c>
      <c r="D25" s="76" t="s">
        <v>161</v>
      </c>
      <c r="E25" s="57" t="s">
        <v>162</v>
      </c>
      <c r="F25" s="56" t="s">
        <v>161</v>
      </c>
      <c r="G25" s="57" t="s">
        <v>162</v>
      </c>
      <c r="H25" s="56" t="s">
        <v>161</v>
      </c>
      <c r="I25" s="57" t="s">
        <v>162</v>
      </c>
      <c r="J25" s="68"/>
    </row>
    <row r="26" spans="1:10" ht="12.75" thickTop="1">
      <c r="A26" s="58" t="s">
        <v>153</v>
      </c>
      <c r="B26" s="50">
        <v>174</v>
      </c>
      <c r="C26" s="117">
        <v>31</v>
      </c>
      <c r="D26" s="50">
        <v>245</v>
      </c>
      <c r="E26" s="117">
        <v>44</v>
      </c>
      <c r="F26" s="50">
        <v>144</v>
      </c>
      <c r="G26" s="117">
        <v>26</v>
      </c>
      <c r="H26" s="50">
        <v>563</v>
      </c>
      <c r="I26" s="60">
        <v>100</v>
      </c>
      <c r="J26" s="68"/>
    </row>
    <row r="27" spans="1:10" ht="12">
      <c r="A27" s="58" t="s">
        <v>63</v>
      </c>
      <c r="B27" s="50">
        <v>27</v>
      </c>
      <c r="C27" s="67">
        <v>42</v>
      </c>
      <c r="D27" s="50">
        <v>29</v>
      </c>
      <c r="E27" s="67">
        <v>45</v>
      </c>
      <c r="F27" s="50">
        <v>9</v>
      </c>
      <c r="G27" s="67">
        <v>14</v>
      </c>
      <c r="H27" s="50">
        <v>65</v>
      </c>
      <c r="I27" s="60">
        <v>100</v>
      </c>
      <c r="J27" s="68"/>
    </row>
    <row r="28" spans="1:10" ht="12">
      <c r="A28" s="61" t="s">
        <v>64</v>
      </c>
      <c r="B28" s="50">
        <v>103</v>
      </c>
      <c r="C28" s="67">
        <v>41</v>
      </c>
      <c r="D28" s="50">
        <v>60</v>
      </c>
      <c r="E28" s="67">
        <v>24</v>
      </c>
      <c r="F28" s="50">
        <v>90</v>
      </c>
      <c r="G28" s="67">
        <v>36</v>
      </c>
      <c r="H28" s="50">
        <v>253</v>
      </c>
      <c r="I28" s="63">
        <v>100</v>
      </c>
      <c r="J28" s="68"/>
    </row>
    <row r="29" spans="1:10" ht="12.75" thickBot="1">
      <c r="A29" s="64" t="s">
        <v>65</v>
      </c>
      <c r="B29" s="118">
        <v>304</v>
      </c>
      <c r="C29" s="88">
        <v>35</v>
      </c>
      <c r="D29" s="87">
        <v>334</v>
      </c>
      <c r="E29" s="88">
        <v>38</v>
      </c>
      <c r="F29" s="87">
        <v>243</v>
      </c>
      <c r="G29" s="88">
        <v>28</v>
      </c>
      <c r="H29" s="87">
        <v>881</v>
      </c>
      <c r="I29" s="55">
        <v>100</v>
      </c>
      <c r="J29" s="68"/>
    </row>
    <row r="30" spans="1:10" ht="12.75" thickTop="1">
      <c r="A30" s="50"/>
      <c r="B30" s="50"/>
      <c r="C30" s="50"/>
      <c r="D30" s="50"/>
      <c r="E30" s="50"/>
      <c r="F30" s="50"/>
      <c r="G30" s="50"/>
      <c r="H30" s="50"/>
      <c r="I30" s="50"/>
      <c r="J30" s="50"/>
    </row>
    <row r="31" spans="1:10" ht="12">
      <c r="A31" s="49" t="s">
        <v>44</v>
      </c>
      <c r="B31" s="49"/>
      <c r="C31" s="49"/>
      <c r="D31" s="49"/>
      <c r="E31" s="49"/>
      <c r="F31" s="49"/>
      <c r="G31" s="50"/>
      <c r="H31" s="50"/>
      <c r="I31" s="50"/>
      <c r="J31" s="50"/>
    </row>
    <row r="32" spans="1:10" ht="12">
      <c r="A32" s="51"/>
      <c r="B32" s="51"/>
      <c r="C32" s="51"/>
      <c r="D32" s="73"/>
      <c r="E32" s="51"/>
      <c r="F32" s="73"/>
      <c r="G32" s="51"/>
      <c r="H32" s="73"/>
      <c r="I32" s="73"/>
      <c r="J32" s="73"/>
    </row>
    <row r="33" spans="1:10" ht="12">
      <c r="A33" s="52"/>
      <c r="B33" s="96" t="s">
        <v>188</v>
      </c>
      <c r="C33" s="112"/>
      <c r="D33" s="112"/>
      <c r="E33" s="112"/>
      <c r="F33" s="112"/>
      <c r="G33" s="112"/>
      <c r="H33" s="112"/>
      <c r="I33" s="97"/>
      <c r="J33" s="53"/>
    </row>
    <row r="34" spans="1:10" ht="12">
      <c r="A34" s="67"/>
      <c r="B34" s="113" t="s">
        <v>67</v>
      </c>
      <c r="C34" s="67"/>
      <c r="D34" s="73" t="s">
        <v>152</v>
      </c>
      <c r="E34" s="67"/>
      <c r="F34" s="50" t="s">
        <v>169</v>
      </c>
      <c r="G34" s="52"/>
      <c r="H34" s="73" t="s">
        <v>163</v>
      </c>
      <c r="I34" s="67"/>
      <c r="J34" s="73"/>
    </row>
    <row r="35" spans="1:10" ht="12.75" thickBot="1">
      <c r="A35" s="55"/>
      <c r="B35" s="56" t="s">
        <v>161</v>
      </c>
      <c r="C35" s="57" t="s">
        <v>162</v>
      </c>
      <c r="D35" s="76" t="s">
        <v>161</v>
      </c>
      <c r="E35" s="57" t="s">
        <v>162</v>
      </c>
      <c r="F35" s="56" t="s">
        <v>161</v>
      </c>
      <c r="G35" s="57" t="s">
        <v>162</v>
      </c>
      <c r="H35" s="56" t="s">
        <v>161</v>
      </c>
      <c r="I35" s="57" t="s">
        <v>162</v>
      </c>
      <c r="J35" s="68"/>
    </row>
    <row r="36" spans="1:10" ht="12.75" thickTop="1">
      <c r="A36" s="58" t="s">
        <v>153</v>
      </c>
      <c r="B36" s="59">
        <v>88</v>
      </c>
      <c r="C36" s="68">
        <v>16</v>
      </c>
      <c r="D36" s="114">
        <v>339</v>
      </c>
      <c r="E36" s="60">
        <v>60</v>
      </c>
      <c r="F36" s="59">
        <v>136</v>
      </c>
      <c r="G36" s="60">
        <v>24</v>
      </c>
      <c r="H36" s="68">
        <v>563</v>
      </c>
      <c r="I36" s="60">
        <v>100</v>
      </c>
      <c r="J36" s="68"/>
    </row>
    <row r="37" spans="1:10" ht="12">
      <c r="A37" s="58" t="s">
        <v>63</v>
      </c>
      <c r="B37" s="59">
        <v>26</v>
      </c>
      <c r="C37" s="68">
        <v>40</v>
      </c>
      <c r="D37" s="69">
        <v>28</v>
      </c>
      <c r="E37" s="60">
        <v>43</v>
      </c>
      <c r="F37" s="59">
        <v>11</v>
      </c>
      <c r="G37" s="60">
        <v>17</v>
      </c>
      <c r="H37" s="68">
        <v>65</v>
      </c>
      <c r="I37" s="60">
        <v>100</v>
      </c>
      <c r="J37" s="68"/>
    </row>
    <row r="38" spans="1:10" ht="12">
      <c r="A38" s="61" t="s">
        <v>64</v>
      </c>
      <c r="B38" s="62">
        <v>78</v>
      </c>
      <c r="C38" s="62">
        <v>31</v>
      </c>
      <c r="D38" s="116">
        <v>92</v>
      </c>
      <c r="E38" s="63">
        <v>36</v>
      </c>
      <c r="F38" s="62">
        <v>83</v>
      </c>
      <c r="G38" s="63">
        <v>33</v>
      </c>
      <c r="H38" s="62">
        <v>253</v>
      </c>
      <c r="I38" s="63">
        <v>100</v>
      </c>
      <c r="J38" s="68"/>
    </row>
    <row r="39" spans="1:10" ht="12.75" thickBot="1">
      <c r="A39" s="64" t="s">
        <v>65</v>
      </c>
      <c r="B39" s="56">
        <v>192</v>
      </c>
      <c r="C39" s="65">
        <v>22</v>
      </c>
      <c r="D39" s="76">
        <v>459</v>
      </c>
      <c r="E39" s="55">
        <v>52</v>
      </c>
      <c r="F39" s="56">
        <v>230</v>
      </c>
      <c r="G39" s="55">
        <v>26</v>
      </c>
      <c r="H39" s="56">
        <v>881</v>
      </c>
      <c r="I39" s="55">
        <v>100</v>
      </c>
      <c r="J39" s="68"/>
    </row>
    <row r="40" spans="1:10" ht="12.75" thickTop="1">
      <c r="A40" s="50"/>
      <c r="B40" s="50"/>
      <c r="C40" s="50"/>
      <c r="D40" s="50"/>
      <c r="E40" s="50"/>
      <c r="F40" s="50"/>
      <c r="G40" s="50"/>
      <c r="H40" s="50"/>
      <c r="I40" s="50"/>
      <c r="J40" s="50"/>
    </row>
    <row r="41" spans="1:10" ht="12">
      <c r="A41" s="49" t="s">
        <v>45</v>
      </c>
      <c r="B41" s="49"/>
      <c r="C41" s="49"/>
      <c r="D41" s="49"/>
      <c r="E41" s="49"/>
      <c r="F41" s="49"/>
      <c r="G41" s="50"/>
      <c r="H41" s="50"/>
      <c r="I41" s="50"/>
      <c r="J41" s="50"/>
    </row>
    <row r="42" spans="1:10" ht="12">
      <c r="A42" s="51"/>
      <c r="B42" s="51"/>
      <c r="C42" s="51"/>
      <c r="D42" s="73"/>
      <c r="E42" s="51"/>
      <c r="F42" s="73"/>
      <c r="G42" s="51"/>
      <c r="H42" s="73"/>
      <c r="I42" s="73"/>
      <c r="J42" s="50"/>
    </row>
    <row r="43" spans="1:10" ht="12">
      <c r="A43" s="52"/>
      <c r="B43" s="96" t="s">
        <v>189</v>
      </c>
      <c r="C43" s="112"/>
      <c r="D43" s="112"/>
      <c r="E43" s="112"/>
      <c r="F43" s="112"/>
      <c r="G43" s="112"/>
      <c r="H43" s="112"/>
      <c r="I43" s="97"/>
      <c r="J43" s="50"/>
    </row>
    <row r="44" spans="1:10" ht="12">
      <c r="A44" s="67"/>
      <c r="B44" s="113" t="s">
        <v>67</v>
      </c>
      <c r="C44" s="67"/>
      <c r="D44" s="73" t="s">
        <v>152</v>
      </c>
      <c r="E44" s="67"/>
      <c r="F44" s="50" t="s">
        <v>169</v>
      </c>
      <c r="G44" s="52"/>
      <c r="H44" s="73" t="s">
        <v>163</v>
      </c>
      <c r="I44" s="67"/>
      <c r="J44" s="50"/>
    </row>
    <row r="45" spans="1:10" ht="12.75" thickBot="1">
      <c r="A45" s="55"/>
      <c r="B45" s="56" t="s">
        <v>161</v>
      </c>
      <c r="C45" s="57" t="s">
        <v>162</v>
      </c>
      <c r="D45" s="76" t="s">
        <v>161</v>
      </c>
      <c r="E45" s="57" t="s">
        <v>162</v>
      </c>
      <c r="F45" s="56" t="s">
        <v>161</v>
      </c>
      <c r="G45" s="57" t="s">
        <v>162</v>
      </c>
      <c r="H45" s="56" t="s">
        <v>161</v>
      </c>
      <c r="I45" s="57" t="s">
        <v>162</v>
      </c>
      <c r="J45" s="50"/>
    </row>
    <row r="46" spans="1:10" ht="12.75" thickTop="1">
      <c r="A46" s="58" t="s">
        <v>153</v>
      </c>
      <c r="B46" s="59">
        <v>111</v>
      </c>
      <c r="C46" s="68">
        <v>20</v>
      </c>
      <c r="D46" s="114">
        <v>293</v>
      </c>
      <c r="E46" s="60">
        <v>52</v>
      </c>
      <c r="F46" s="59">
        <v>159</v>
      </c>
      <c r="G46" s="60">
        <v>28</v>
      </c>
      <c r="H46" s="68">
        <v>563</v>
      </c>
      <c r="I46" s="60">
        <v>100</v>
      </c>
      <c r="J46" s="50"/>
    </row>
    <row r="47" spans="1:10" ht="12">
      <c r="A47" s="58" t="s">
        <v>63</v>
      </c>
      <c r="B47" s="59">
        <v>35</v>
      </c>
      <c r="C47" s="68">
        <v>54</v>
      </c>
      <c r="D47" s="69">
        <v>23</v>
      </c>
      <c r="E47" s="60">
        <v>35</v>
      </c>
      <c r="F47" s="59">
        <v>7</v>
      </c>
      <c r="G47" s="60">
        <v>11</v>
      </c>
      <c r="H47" s="68">
        <v>65</v>
      </c>
      <c r="I47" s="60">
        <v>100</v>
      </c>
      <c r="J47" s="50"/>
    </row>
    <row r="48" spans="1:10" ht="12">
      <c r="A48" s="61" t="s">
        <v>64</v>
      </c>
      <c r="B48" s="62">
        <v>94</v>
      </c>
      <c r="C48" s="62">
        <v>37</v>
      </c>
      <c r="D48" s="116">
        <v>71</v>
      </c>
      <c r="E48" s="63">
        <v>28</v>
      </c>
      <c r="F48" s="62">
        <v>88</v>
      </c>
      <c r="G48" s="63">
        <v>35</v>
      </c>
      <c r="H48" s="62">
        <v>253</v>
      </c>
      <c r="I48" s="63">
        <v>100</v>
      </c>
      <c r="J48" s="50"/>
    </row>
    <row r="49" spans="1:10" ht="12.75" thickBot="1">
      <c r="A49" s="64" t="s">
        <v>65</v>
      </c>
      <c r="B49" s="56">
        <v>240</v>
      </c>
      <c r="C49" s="65">
        <v>27</v>
      </c>
      <c r="D49" s="76">
        <v>387</v>
      </c>
      <c r="E49" s="55">
        <v>44</v>
      </c>
      <c r="F49" s="56">
        <v>254</v>
      </c>
      <c r="G49" s="55">
        <v>29</v>
      </c>
      <c r="H49" s="56">
        <v>881</v>
      </c>
      <c r="I49" s="55">
        <v>100</v>
      </c>
      <c r="J49" s="50"/>
    </row>
    <row r="50" spans="1:10" ht="12.75" thickTop="1">
      <c r="A50" s="50"/>
      <c r="B50" s="50"/>
      <c r="C50" s="50"/>
      <c r="D50" s="50"/>
      <c r="E50" s="50"/>
      <c r="F50" s="50"/>
      <c r="G50" s="50"/>
      <c r="H50" s="50"/>
      <c r="I50" s="50"/>
      <c r="J50" s="50"/>
    </row>
  </sheetData>
  <printOptions/>
  <pageMargins left="0.75" right="0.75" top="1" bottom="1" header="0.5" footer="0.5"/>
  <pageSetup horizontalDpi="600" verticalDpi="600" orientation="portrait" paperSize="9"/>
</worksheet>
</file>

<file path=xl/worksheets/sheet29.xml><?xml version="1.0" encoding="utf-8"?>
<worksheet xmlns="http://schemas.openxmlformats.org/spreadsheetml/2006/main" xmlns:r="http://schemas.openxmlformats.org/officeDocument/2006/relationships">
  <dimension ref="A1:M11"/>
  <sheetViews>
    <sheetView workbookViewId="0" topLeftCell="B1">
      <selection activeCell="I13" sqref="I13"/>
    </sheetView>
  </sheetViews>
  <sheetFormatPr defaultColWidth="11.421875" defaultRowHeight="12.75"/>
  <cols>
    <col min="1" max="1" width="56.8515625" style="0" customWidth="1"/>
    <col min="2" max="16384" width="8.8515625" style="0" customWidth="1"/>
  </cols>
  <sheetData>
    <row r="1" spans="1:12" ht="12">
      <c r="A1" s="49" t="s">
        <v>15</v>
      </c>
      <c r="B1" s="49"/>
      <c r="C1" s="49"/>
      <c r="D1" s="49"/>
      <c r="E1" s="49"/>
      <c r="F1" s="49"/>
      <c r="G1" s="50"/>
      <c r="H1" s="50"/>
      <c r="I1" s="50"/>
      <c r="J1" s="50"/>
      <c r="K1" s="50"/>
      <c r="L1" s="50"/>
    </row>
    <row r="2" spans="1:12" ht="12">
      <c r="A2" s="51"/>
      <c r="B2" s="51"/>
      <c r="C2" s="51"/>
      <c r="D2" s="51"/>
      <c r="E2" s="51"/>
      <c r="F2" s="51"/>
      <c r="G2" s="51"/>
      <c r="H2" s="51"/>
      <c r="I2" s="51"/>
      <c r="J2" s="51"/>
      <c r="K2" s="50"/>
      <c r="L2" s="73"/>
    </row>
    <row r="3" spans="1:12" ht="12">
      <c r="A3" s="52"/>
      <c r="B3" s="53" t="s">
        <v>133</v>
      </c>
      <c r="C3" s="54"/>
      <c r="D3" s="53" t="s">
        <v>134</v>
      </c>
      <c r="E3" s="54"/>
      <c r="F3" s="53" t="s">
        <v>135</v>
      </c>
      <c r="G3" s="54"/>
      <c r="H3" s="53" t="s">
        <v>136</v>
      </c>
      <c r="I3" s="78"/>
      <c r="J3" s="79" t="s">
        <v>163</v>
      </c>
      <c r="K3" s="54"/>
      <c r="L3" s="50"/>
    </row>
    <row r="4" spans="1:12" ht="12.75" thickBot="1">
      <c r="A4" s="55"/>
      <c r="B4" s="56" t="s">
        <v>161</v>
      </c>
      <c r="C4" s="57" t="s">
        <v>162</v>
      </c>
      <c r="D4" s="56" t="s">
        <v>161</v>
      </c>
      <c r="E4" s="57" t="s">
        <v>162</v>
      </c>
      <c r="F4" s="56" t="s">
        <v>161</v>
      </c>
      <c r="G4" s="57" t="s">
        <v>162</v>
      </c>
      <c r="H4" s="56" t="s">
        <v>161</v>
      </c>
      <c r="I4" s="56" t="s">
        <v>162</v>
      </c>
      <c r="J4" s="76" t="s">
        <v>161</v>
      </c>
      <c r="K4" s="57" t="s">
        <v>162</v>
      </c>
      <c r="L4" s="50"/>
    </row>
    <row r="5" spans="1:12" ht="12.75" thickTop="1">
      <c r="A5" s="58" t="s">
        <v>68</v>
      </c>
      <c r="B5" s="59">
        <v>105</v>
      </c>
      <c r="C5" s="104">
        <f>B5/249*100</f>
        <v>42.168674698795186</v>
      </c>
      <c r="D5" s="119">
        <v>113</v>
      </c>
      <c r="E5" s="104">
        <f>D5/249*100</f>
        <v>45.38152610441767</v>
      </c>
      <c r="F5" s="119">
        <v>24</v>
      </c>
      <c r="G5" s="104">
        <f>F5/249*100</f>
        <v>9.63855421686747</v>
      </c>
      <c r="H5" s="119">
        <v>7</v>
      </c>
      <c r="I5" s="104">
        <f>H5/249*100</f>
        <v>2.8112449799196786</v>
      </c>
      <c r="J5" s="108">
        <v>249</v>
      </c>
      <c r="K5" s="60">
        <v>100</v>
      </c>
      <c r="L5" s="50"/>
    </row>
    <row r="6" spans="1:12" ht="12">
      <c r="A6" s="58" t="s">
        <v>69</v>
      </c>
      <c r="B6" s="59">
        <v>128</v>
      </c>
      <c r="C6" s="104">
        <f>B6/397*100</f>
        <v>32.241813602015114</v>
      </c>
      <c r="D6" s="119">
        <v>197</v>
      </c>
      <c r="E6" s="104">
        <f>D6/397*100</f>
        <v>49.622166246851386</v>
      </c>
      <c r="F6" s="119">
        <v>61</v>
      </c>
      <c r="G6" s="104">
        <f>F6/397*100</f>
        <v>15.365239294710328</v>
      </c>
      <c r="H6" s="119">
        <v>11</v>
      </c>
      <c r="I6" s="104">
        <f>H6/397*100</f>
        <v>2.770780856423174</v>
      </c>
      <c r="J6" s="108">
        <v>397</v>
      </c>
      <c r="K6" s="60">
        <v>100</v>
      </c>
      <c r="L6" s="50"/>
    </row>
    <row r="7" spans="1:12" ht="12">
      <c r="A7" s="120" t="s">
        <v>70</v>
      </c>
      <c r="B7" s="50">
        <v>28</v>
      </c>
      <c r="C7" s="104">
        <f>B7/84*100</f>
        <v>33.33333333333333</v>
      </c>
      <c r="D7" s="121">
        <v>40</v>
      </c>
      <c r="E7" s="104">
        <f>D7/84*100</f>
        <v>47.61904761904761</v>
      </c>
      <c r="F7" s="121">
        <v>12</v>
      </c>
      <c r="G7" s="104">
        <f>F7/84*100</f>
        <v>14.285714285714285</v>
      </c>
      <c r="H7" s="119" t="s">
        <v>178</v>
      </c>
      <c r="I7" s="107" t="s">
        <v>131</v>
      </c>
      <c r="J7" s="50">
        <v>84</v>
      </c>
      <c r="K7" s="60">
        <v>100</v>
      </c>
      <c r="L7" s="50"/>
    </row>
    <row r="8" spans="1:12" ht="12">
      <c r="A8" s="58" t="s">
        <v>71</v>
      </c>
      <c r="B8" s="59">
        <v>34</v>
      </c>
      <c r="C8" s="104">
        <f>B8/156*100</f>
        <v>21.794871794871796</v>
      </c>
      <c r="D8" s="119">
        <v>74</v>
      </c>
      <c r="E8" s="104">
        <f>D8/156*100</f>
        <v>47.43589743589743</v>
      </c>
      <c r="F8" s="119">
        <v>36</v>
      </c>
      <c r="G8" s="104">
        <f>F8/156*100</f>
        <v>23.076923076923077</v>
      </c>
      <c r="H8" s="119">
        <v>12</v>
      </c>
      <c r="I8" s="104">
        <f>H8/156*100</f>
        <v>7.6923076923076925</v>
      </c>
      <c r="J8" s="108">
        <v>156</v>
      </c>
      <c r="K8" s="67">
        <v>100</v>
      </c>
      <c r="L8" s="50"/>
    </row>
    <row r="9" spans="1:12" ht="12">
      <c r="A9" s="58" t="s">
        <v>72</v>
      </c>
      <c r="B9" s="70">
        <v>38</v>
      </c>
      <c r="C9" s="104">
        <f>B9/386*100</f>
        <v>9.844559585492227</v>
      </c>
      <c r="D9" s="122">
        <v>205</v>
      </c>
      <c r="E9" s="104">
        <f>D9/386*100</f>
        <v>53.10880829015544</v>
      </c>
      <c r="F9" s="122">
        <v>105</v>
      </c>
      <c r="G9" s="104">
        <f>F9/386*100</f>
        <v>27.202072538860104</v>
      </c>
      <c r="H9" s="122">
        <v>38</v>
      </c>
      <c r="I9" s="104">
        <f>H9/386*100</f>
        <v>9.844559585492227</v>
      </c>
      <c r="J9" s="108">
        <v>386</v>
      </c>
      <c r="K9" s="67">
        <v>100</v>
      </c>
      <c r="L9" s="50"/>
    </row>
    <row r="10" spans="1:13" ht="12.75" thickBot="1">
      <c r="A10" s="64" t="s">
        <v>73</v>
      </c>
      <c r="B10" s="76">
        <v>15</v>
      </c>
      <c r="C10" s="123">
        <f>B10/246*100</f>
        <v>6.097560975609756</v>
      </c>
      <c r="D10" s="124">
        <v>89</v>
      </c>
      <c r="E10" s="123">
        <f>D10/246*100</f>
        <v>36.17886178861789</v>
      </c>
      <c r="F10" s="124">
        <v>91</v>
      </c>
      <c r="G10" s="123">
        <f>F10/246*100</f>
        <v>36.99186991869919</v>
      </c>
      <c r="H10" s="124">
        <v>51</v>
      </c>
      <c r="I10" s="123">
        <f>H10/246*100</f>
        <v>20.73170731707317</v>
      </c>
      <c r="J10" s="109">
        <v>246</v>
      </c>
      <c r="K10" s="57">
        <v>100</v>
      </c>
      <c r="L10" s="73"/>
      <c r="M10" s="2"/>
    </row>
    <row r="11" spans="1:12" ht="12.75" thickTop="1">
      <c r="A11" s="50"/>
      <c r="B11" s="50"/>
      <c r="C11" s="50"/>
      <c r="D11" s="50"/>
      <c r="E11" s="50"/>
      <c r="F11" s="50"/>
      <c r="G11" s="50"/>
      <c r="H11" s="50"/>
      <c r="I11" s="50"/>
      <c r="J11" s="50"/>
      <c r="K11" s="50"/>
      <c r="L11" s="50"/>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55"/>
  <sheetViews>
    <sheetView workbookViewId="0" topLeftCell="A35">
      <selection activeCell="L9" sqref="L9"/>
    </sheetView>
  </sheetViews>
  <sheetFormatPr defaultColWidth="11.421875" defaultRowHeight="12.75"/>
  <cols>
    <col min="1" max="1" width="17.7109375" style="0" customWidth="1"/>
    <col min="2" max="8" width="8.8515625" style="0" customWidth="1"/>
    <col min="9" max="9" width="10.7109375" style="0" customWidth="1"/>
    <col min="10" max="16384" width="8.8515625" style="0" customWidth="1"/>
  </cols>
  <sheetData>
    <row r="1" spans="1:9" ht="12">
      <c r="A1" s="49" t="s">
        <v>165</v>
      </c>
      <c r="B1" s="49"/>
      <c r="C1" s="49"/>
      <c r="D1" s="49"/>
      <c r="E1" s="49"/>
      <c r="F1" s="49"/>
      <c r="G1" s="50"/>
      <c r="H1" s="50"/>
      <c r="I1" s="50"/>
    </row>
    <row r="2" spans="1:9" ht="12">
      <c r="A2" s="51"/>
      <c r="B2" s="51"/>
      <c r="C2" s="51"/>
      <c r="D2" s="51"/>
      <c r="E2" s="51"/>
      <c r="F2" s="51"/>
      <c r="G2" s="51"/>
      <c r="H2" s="51"/>
      <c r="I2" s="51"/>
    </row>
    <row r="3" spans="1:9" ht="12">
      <c r="A3" s="52"/>
      <c r="B3" s="53" t="s">
        <v>154</v>
      </c>
      <c r="C3" s="54"/>
      <c r="D3" s="53" t="s">
        <v>155</v>
      </c>
      <c r="E3" s="54"/>
      <c r="F3" s="53" t="s">
        <v>156</v>
      </c>
      <c r="G3" s="54"/>
      <c r="H3" s="53" t="s">
        <v>157</v>
      </c>
      <c r="I3" s="54"/>
    </row>
    <row r="4" spans="1:9" ht="12.75" thickBot="1">
      <c r="A4" s="55"/>
      <c r="B4" s="56" t="s">
        <v>161</v>
      </c>
      <c r="C4" s="57" t="s">
        <v>162</v>
      </c>
      <c r="D4" s="56" t="s">
        <v>161</v>
      </c>
      <c r="E4" s="57" t="s">
        <v>162</v>
      </c>
      <c r="F4" s="56" t="s">
        <v>161</v>
      </c>
      <c r="G4" s="57" t="s">
        <v>162</v>
      </c>
      <c r="H4" s="56" t="s">
        <v>161</v>
      </c>
      <c r="I4" s="57" t="s">
        <v>162</v>
      </c>
    </row>
    <row r="5" spans="1:9" ht="12.75" thickTop="1">
      <c r="A5" s="58" t="s">
        <v>166</v>
      </c>
      <c r="B5" s="59">
        <v>542</v>
      </c>
      <c r="C5" s="60">
        <v>35</v>
      </c>
      <c r="D5" s="59">
        <v>267</v>
      </c>
      <c r="E5" s="60">
        <v>24</v>
      </c>
      <c r="F5" s="59">
        <v>189</v>
      </c>
      <c r="G5" s="60">
        <v>24</v>
      </c>
      <c r="H5" s="59">
        <v>186</v>
      </c>
      <c r="I5" s="60">
        <v>12</v>
      </c>
    </row>
    <row r="6" spans="1:9" ht="12">
      <c r="A6" s="58" t="s">
        <v>183</v>
      </c>
      <c r="B6" s="59">
        <v>727</v>
      </c>
      <c r="C6" s="60">
        <v>47</v>
      </c>
      <c r="D6" s="59">
        <v>522</v>
      </c>
      <c r="E6" s="60">
        <v>47</v>
      </c>
      <c r="F6" s="59">
        <v>328</v>
      </c>
      <c r="G6" s="60">
        <v>42</v>
      </c>
      <c r="H6" s="59">
        <v>829</v>
      </c>
      <c r="I6" s="60">
        <v>54</v>
      </c>
    </row>
    <row r="7" spans="1:9" ht="12">
      <c r="A7" s="58" t="s">
        <v>167</v>
      </c>
      <c r="B7" s="59">
        <v>208</v>
      </c>
      <c r="C7" s="60">
        <v>13</v>
      </c>
      <c r="D7" s="59">
        <v>199</v>
      </c>
      <c r="E7" s="60">
        <v>18</v>
      </c>
      <c r="F7" s="59">
        <v>166</v>
      </c>
      <c r="G7" s="60">
        <v>21</v>
      </c>
      <c r="H7" s="59">
        <v>338</v>
      </c>
      <c r="I7" s="60">
        <v>22</v>
      </c>
    </row>
    <row r="8" spans="1:9" ht="12">
      <c r="A8" s="58" t="s">
        <v>168</v>
      </c>
      <c r="B8" s="59">
        <v>78</v>
      </c>
      <c r="C8" s="67">
        <v>5</v>
      </c>
      <c r="D8" s="59">
        <v>111</v>
      </c>
      <c r="E8" s="67">
        <v>10</v>
      </c>
      <c r="F8" s="59">
        <v>99</v>
      </c>
      <c r="G8" s="67">
        <v>13</v>
      </c>
      <c r="H8" s="59">
        <v>165</v>
      </c>
      <c r="I8" s="67">
        <v>11</v>
      </c>
    </row>
    <row r="9" spans="1:9" ht="12">
      <c r="A9" s="61" t="s">
        <v>169</v>
      </c>
      <c r="B9" s="62">
        <v>6</v>
      </c>
      <c r="C9" s="94" t="s">
        <v>131</v>
      </c>
      <c r="D9" s="62" t="s">
        <v>178</v>
      </c>
      <c r="E9" s="63">
        <v>4</v>
      </c>
      <c r="F9" s="62" t="s">
        <v>178</v>
      </c>
      <c r="G9" s="94" t="s">
        <v>131</v>
      </c>
      <c r="H9" s="62" t="s">
        <v>178</v>
      </c>
      <c r="I9" s="94" t="s">
        <v>131</v>
      </c>
    </row>
    <row r="10" spans="1:9" ht="12.75" thickBot="1">
      <c r="A10" s="64" t="s">
        <v>163</v>
      </c>
      <c r="B10" s="65">
        <v>1564</v>
      </c>
      <c r="C10" s="55">
        <v>100</v>
      </c>
      <c r="D10" s="66">
        <v>1103</v>
      </c>
      <c r="E10" s="57">
        <v>100</v>
      </c>
      <c r="F10" s="56">
        <v>785</v>
      </c>
      <c r="G10" s="57">
        <v>100</v>
      </c>
      <c r="H10" s="65">
        <v>1521</v>
      </c>
      <c r="I10" s="55">
        <v>100</v>
      </c>
    </row>
    <row r="11" spans="1:9" ht="12.75" thickTop="1">
      <c r="A11" s="50"/>
      <c r="B11" s="50"/>
      <c r="C11" s="50"/>
      <c r="D11" s="50"/>
      <c r="E11" s="50"/>
      <c r="F11" s="50"/>
      <c r="G11" s="50"/>
      <c r="H11" s="50"/>
      <c r="I11" s="50"/>
    </row>
    <row r="12" spans="1:9" ht="12">
      <c r="A12" s="49" t="s">
        <v>170</v>
      </c>
      <c r="B12" s="49"/>
      <c r="C12" s="49"/>
      <c r="D12" s="49"/>
      <c r="E12" s="49"/>
      <c r="F12" s="49"/>
      <c r="G12" s="50"/>
      <c r="H12" s="50"/>
      <c r="I12" s="50"/>
    </row>
    <row r="13" spans="1:9" ht="12">
      <c r="A13" s="51"/>
      <c r="B13" s="51"/>
      <c r="C13" s="51"/>
      <c r="D13" s="51"/>
      <c r="E13" s="51"/>
      <c r="F13" s="51"/>
      <c r="G13" s="51"/>
      <c r="H13" s="51"/>
      <c r="I13" s="51"/>
    </row>
    <row r="14" spans="1:9" ht="12">
      <c r="A14" s="52"/>
      <c r="B14" s="53" t="s">
        <v>154</v>
      </c>
      <c r="C14" s="54"/>
      <c r="D14" s="53" t="s">
        <v>155</v>
      </c>
      <c r="E14" s="54"/>
      <c r="F14" s="53" t="s">
        <v>156</v>
      </c>
      <c r="G14" s="54"/>
      <c r="H14" s="53" t="s">
        <v>157</v>
      </c>
      <c r="I14" s="54"/>
    </row>
    <row r="15" spans="1:9" ht="12.75" thickBot="1">
      <c r="A15" s="55"/>
      <c r="B15" s="56" t="s">
        <v>161</v>
      </c>
      <c r="C15" s="57" t="s">
        <v>162</v>
      </c>
      <c r="D15" s="56" t="s">
        <v>161</v>
      </c>
      <c r="E15" s="57" t="s">
        <v>162</v>
      </c>
      <c r="F15" s="56" t="s">
        <v>161</v>
      </c>
      <c r="G15" s="57" t="s">
        <v>162</v>
      </c>
      <c r="H15" s="56" t="s">
        <v>161</v>
      </c>
      <c r="I15" s="57" t="s">
        <v>162</v>
      </c>
    </row>
    <row r="16" spans="1:9" ht="12.75" thickTop="1">
      <c r="A16" s="58" t="s">
        <v>166</v>
      </c>
      <c r="B16" s="59">
        <v>543</v>
      </c>
      <c r="C16" s="60">
        <v>35</v>
      </c>
      <c r="D16" s="59">
        <v>307</v>
      </c>
      <c r="E16" s="60">
        <v>28</v>
      </c>
      <c r="F16" s="59">
        <v>244</v>
      </c>
      <c r="G16" s="60">
        <v>31</v>
      </c>
      <c r="H16" s="59">
        <v>293</v>
      </c>
      <c r="I16" s="60">
        <v>19</v>
      </c>
    </row>
    <row r="17" spans="1:9" ht="12">
      <c r="A17" s="58" t="s">
        <v>183</v>
      </c>
      <c r="B17" s="59">
        <v>566</v>
      </c>
      <c r="C17" s="60">
        <v>36</v>
      </c>
      <c r="D17" s="59">
        <v>440</v>
      </c>
      <c r="E17" s="60">
        <v>40</v>
      </c>
      <c r="F17" s="59">
        <v>263</v>
      </c>
      <c r="G17" s="60">
        <v>34</v>
      </c>
      <c r="H17" s="59">
        <v>718</v>
      </c>
      <c r="I17" s="60">
        <v>47</v>
      </c>
    </row>
    <row r="18" spans="1:9" ht="12">
      <c r="A18" s="58" t="s">
        <v>167</v>
      </c>
      <c r="B18" s="59">
        <v>267</v>
      </c>
      <c r="C18" s="60">
        <v>17</v>
      </c>
      <c r="D18" s="59">
        <v>220</v>
      </c>
      <c r="E18" s="60">
        <v>20</v>
      </c>
      <c r="F18" s="59">
        <v>149</v>
      </c>
      <c r="G18" s="60">
        <v>19</v>
      </c>
      <c r="H18" s="59">
        <v>310</v>
      </c>
      <c r="I18" s="60">
        <v>20</v>
      </c>
    </row>
    <row r="19" spans="1:9" ht="12">
      <c r="A19" s="58" t="s">
        <v>168</v>
      </c>
      <c r="B19" s="59">
        <v>131</v>
      </c>
      <c r="C19" s="67">
        <v>8</v>
      </c>
      <c r="D19" s="59">
        <v>97</v>
      </c>
      <c r="E19" s="67">
        <v>9</v>
      </c>
      <c r="F19" s="59">
        <v>95</v>
      </c>
      <c r="G19" s="67">
        <v>12</v>
      </c>
      <c r="H19" s="59">
        <v>121</v>
      </c>
      <c r="I19" s="67">
        <v>8</v>
      </c>
    </row>
    <row r="20" spans="1:9" ht="12">
      <c r="A20" s="61" t="s">
        <v>169</v>
      </c>
      <c r="B20" s="62">
        <v>55</v>
      </c>
      <c r="C20" s="63">
        <v>4</v>
      </c>
      <c r="D20" s="62">
        <v>34</v>
      </c>
      <c r="E20" s="63">
        <v>3</v>
      </c>
      <c r="F20" s="62">
        <v>27</v>
      </c>
      <c r="G20" s="63">
        <v>4</v>
      </c>
      <c r="H20" s="62">
        <v>74</v>
      </c>
      <c r="I20" s="63">
        <v>5</v>
      </c>
    </row>
    <row r="21" spans="1:9" ht="12.75" thickBot="1">
      <c r="A21" s="64" t="s">
        <v>163</v>
      </c>
      <c r="B21" s="65">
        <v>1564</v>
      </c>
      <c r="C21" s="55">
        <v>100</v>
      </c>
      <c r="D21" s="66">
        <v>1098</v>
      </c>
      <c r="E21" s="57">
        <v>100</v>
      </c>
      <c r="F21" s="56">
        <v>778</v>
      </c>
      <c r="G21" s="57">
        <v>100</v>
      </c>
      <c r="H21" s="65">
        <v>1516</v>
      </c>
      <c r="I21" s="55">
        <v>100</v>
      </c>
    </row>
    <row r="22" spans="1:9" ht="12.75" thickTop="1">
      <c r="A22" s="50"/>
      <c r="B22" s="50"/>
      <c r="C22" s="50"/>
      <c r="D22" s="50"/>
      <c r="E22" s="50"/>
      <c r="F22" s="50"/>
      <c r="G22" s="50"/>
      <c r="H22" s="50"/>
      <c r="I22" s="50"/>
    </row>
    <row r="23" spans="1:9" ht="12">
      <c r="A23" s="49" t="s">
        <v>171</v>
      </c>
      <c r="B23" s="49"/>
      <c r="C23" s="49"/>
      <c r="D23" s="49"/>
      <c r="E23" s="49"/>
      <c r="F23" s="49"/>
      <c r="G23" s="50"/>
      <c r="H23" s="50"/>
      <c r="I23" s="50"/>
    </row>
    <row r="24" spans="1:9" ht="12">
      <c r="A24" s="51"/>
      <c r="B24" s="51"/>
      <c r="C24" s="51"/>
      <c r="D24" s="51"/>
      <c r="E24" s="51"/>
      <c r="F24" s="51"/>
      <c r="G24" s="51"/>
      <c r="H24" s="51"/>
      <c r="I24" s="51"/>
    </row>
    <row r="25" spans="1:9" ht="12">
      <c r="A25" s="52"/>
      <c r="B25" s="53" t="s">
        <v>154</v>
      </c>
      <c r="C25" s="54"/>
      <c r="D25" s="53" t="s">
        <v>155</v>
      </c>
      <c r="E25" s="54"/>
      <c r="F25" s="53" t="s">
        <v>156</v>
      </c>
      <c r="G25" s="54"/>
      <c r="H25" s="53" t="s">
        <v>157</v>
      </c>
      <c r="I25" s="54"/>
    </row>
    <row r="26" spans="1:9" ht="12.75" thickBot="1">
      <c r="A26" s="55"/>
      <c r="B26" s="56" t="s">
        <v>161</v>
      </c>
      <c r="C26" s="57" t="s">
        <v>162</v>
      </c>
      <c r="D26" s="56" t="s">
        <v>161</v>
      </c>
      <c r="E26" s="57" t="s">
        <v>162</v>
      </c>
      <c r="F26" s="56" t="s">
        <v>161</v>
      </c>
      <c r="G26" s="57" t="s">
        <v>162</v>
      </c>
      <c r="H26" s="56" t="s">
        <v>161</v>
      </c>
      <c r="I26" s="57" t="s">
        <v>162</v>
      </c>
    </row>
    <row r="27" spans="1:9" ht="12.75" thickTop="1">
      <c r="A27" s="58" t="s">
        <v>166</v>
      </c>
      <c r="B27" s="59">
        <v>410</v>
      </c>
      <c r="C27" s="60">
        <v>26</v>
      </c>
      <c r="D27" s="59">
        <v>226</v>
      </c>
      <c r="E27" s="60">
        <v>21</v>
      </c>
      <c r="F27" s="59">
        <v>175</v>
      </c>
      <c r="G27" s="60">
        <v>23</v>
      </c>
      <c r="H27" s="59">
        <v>210</v>
      </c>
      <c r="I27" s="60">
        <v>14</v>
      </c>
    </row>
    <row r="28" spans="1:9" ht="12">
      <c r="A28" s="58" t="s">
        <v>183</v>
      </c>
      <c r="B28" s="59">
        <v>651</v>
      </c>
      <c r="C28" s="60">
        <v>42</v>
      </c>
      <c r="D28" s="59">
        <v>441</v>
      </c>
      <c r="E28" s="60">
        <v>40</v>
      </c>
      <c r="F28" s="59">
        <v>299</v>
      </c>
      <c r="G28" s="60">
        <v>39</v>
      </c>
      <c r="H28" s="59">
        <v>684</v>
      </c>
      <c r="I28" s="60">
        <v>45</v>
      </c>
    </row>
    <row r="29" spans="1:9" ht="12">
      <c r="A29" s="58" t="s">
        <v>167</v>
      </c>
      <c r="B29" s="59">
        <v>331</v>
      </c>
      <c r="C29" s="60">
        <v>21</v>
      </c>
      <c r="D29" s="59">
        <v>263</v>
      </c>
      <c r="E29" s="60">
        <v>24</v>
      </c>
      <c r="F29" s="59">
        <v>178</v>
      </c>
      <c r="G29" s="60">
        <v>23</v>
      </c>
      <c r="H29" s="59">
        <v>392</v>
      </c>
      <c r="I29" s="60">
        <v>26</v>
      </c>
    </row>
    <row r="30" spans="1:9" ht="12">
      <c r="A30" s="58" t="s">
        <v>168</v>
      </c>
      <c r="B30" s="59">
        <v>149</v>
      </c>
      <c r="C30" s="67">
        <v>10</v>
      </c>
      <c r="D30" s="59">
        <v>155</v>
      </c>
      <c r="E30" s="67">
        <v>14</v>
      </c>
      <c r="F30" s="59">
        <v>117</v>
      </c>
      <c r="G30" s="67">
        <v>15</v>
      </c>
      <c r="H30" s="59">
        <v>218</v>
      </c>
      <c r="I30" s="67">
        <v>14</v>
      </c>
    </row>
    <row r="31" spans="1:9" ht="12">
      <c r="A31" s="61" t="s">
        <v>169</v>
      </c>
      <c r="B31" s="62">
        <v>20</v>
      </c>
      <c r="C31" s="63">
        <v>1</v>
      </c>
      <c r="D31" s="62">
        <v>14</v>
      </c>
      <c r="E31" s="63">
        <v>1</v>
      </c>
      <c r="F31" s="62">
        <v>8</v>
      </c>
      <c r="G31" s="63">
        <v>1</v>
      </c>
      <c r="H31" s="62">
        <v>14</v>
      </c>
      <c r="I31" s="63">
        <v>1</v>
      </c>
    </row>
    <row r="32" spans="1:9" ht="12.75" thickBot="1">
      <c r="A32" s="64" t="s">
        <v>163</v>
      </c>
      <c r="B32" s="65">
        <v>1564</v>
      </c>
      <c r="C32" s="55">
        <v>100</v>
      </c>
      <c r="D32" s="66">
        <v>1099</v>
      </c>
      <c r="E32" s="57">
        <v>100</v>
      </c>
      <c r="F32" s="56">
        <v>777</v>
      </c>
      <c r="G32" s="57">
        <v>100</v>
      </c>
      <c r="H32" s="65">
        <v>1518</v>
      </c>
      <c r="I32" s="55">
        <v>100</v>
      </c>
    </row>
    <row r="33" spans="1:9" ht="12.75" thickTop="1">
      <c r="A33" s="50"/>
      <c r="B33" s="50"/>
      <c r="C33" s="50"/>
      <c r="D33" s="50"/>
      <c r="E33" s="50"/>
      <c r="F33" s="50"/>
      <c r="G33" s="50"/>
      <c r="H33" s="50"/>
      <c r="I33" s="50"/>
    </row>
    <row r="34" spans="1:9" ht="12">
      <c r="A34" s="49" t="s">
        <v>172</v>
      </c>
      <c r="B34" s="49"/>
      <c r="C34" s="49"/>
      <c r="D34" s="49"/>
      <c r="E34" s="49"/>
      <c r="F34" s="49"/>
      <c r="G34" s="50"/>
      <c r="H34" s="50"/>
      <c r="I34" s="50"/>
    </row>
    <row r="35" spans="1:9" ht="12">
      <c r="A35" s="51"/>
      <c r="B35" s="51"/>
      <c r="C35" s="51"/>
      <c r="D35" s="51"/>
      <c r="E35" s="51"/>
      <c r="F35" s="51"/>
      <c r="G35" s="51"/>
      <c r="H35" s="51"/>
      <c r="I35" s="51"/>
    </row>
    <row r="36" spans="1:9" ht="12">
      <c r="A36" s="52"/>
      <c r="B36" s="53" t="s">
        <v>154</v>
      </c>
      <c r="C36" s="54"/>
      <c r="D36" s="53" t="s">
        <v>155</v>
      </c>
      <c r="E36" s="54"/>
      <c r="F36" s="53" t="s">
        <v>156</v>
      </c>
      <c r="G36" s="54"/>
      <c r="H36" s="53" t="s">
        <v>157</v>
      </c>
      <c r="I36" s="54"/>
    </row>
    <row r="37" spans="1:9" ht="12.75" thickBot="1">
      <c r="A37" s="55"/>
      <c r="B37" s="56" t="s">
        <v>161</v>
      </c>
      <c r="C37" s="57" t="s">
        <v>162</v>
      </c>
      <c r="D37" s="56" t="s">
        <v>161</v>
      </c>
      <c r="E37" s="57" t="s">
        <v>162</v>
      </c>
      <c r="F37" s="56" t="s">
        <v>161</v>
      </c>
      <c r="G37" s="57" t="s">
        <v>162</v>
      </c>
      <c r="H37" s="56" t="s">
        <v>161</v>
      </c>
      <c r="I37" s="57" t="s">
        <v>162</v>
      </c>
    </row>
    <row r="38" spans="1:9" ht="12.75" thickTop="1">
      <c r="A38" s="58" t="s">
        <v>166</v>
      </c>
      <c r="B38" s="59">
        <v>392</v>
      </c>
      <c r="C38" s="60">
        <v>25</v>
      </c>
      <c r="D38" s="59">
        <v>268</v>
      </c>
      <c r="E38" s="60">
        <v>24</v>
      </c>
      <c r="F38" s="59">
        <v>230</v>
      </c>
      <c r="G38" s="60">
        <v>29</v>
      </c>
      <c r="H38" s="59">
        <v>251</v>
      </c>
      <c r="I38" s="60">
        <v>16</v>
      </c>
    </row>
    <row r="39" spans="1:9" ht="12">
      <c r="A39" s="58" t="s">
        <v>183</v>
      </c>
      <c r="B39" s="59">
        <v>581</v>
      </c>
      <c r="C39" s="60">
        <v>37</v>
      </c>
      <c r="D39" s="59">
        <v>432</v>
      </c>
      <c r="E39" s="60">
        <v>39</v>
      </c>
      <c r="F39" s="59">
        <v>299</v>
      </c>
      <c r="G39" s="60">
        <v>38</v>
      </c>
      <c r="H39" s="59">
        <v>697</v>
      </c>
      <c r="I39" s="60">
        <v>46</v>
      </c>
    </row>
    <row r="40" spans="1:9" ht="12">
      <c r="A40" s="58" t="s">
        <v>167</v>
      </c>
      <c r="B40" s="59">
        <v>346</v>
      </c>
      <c r="C40" s="60">
        <v>22</v>
      </c>
      <c r="D40" s="59">
        <v>237</v>
      </c>
      <c r="E40" s="60">
        <v>22</v>
      </c>
      <c r="F40" s="59">
        <v>147</v>
      </c>
      <c r="G40" s="60">
        <v>19</v>
      </c>
      <c r="H40" s="59">
        <v>321</v>
      </c>
      <c r="I40" s="60">
        <v>21</v>
      </c>
    </row>
    <row r="41" spans="1:9" ht="12">
      <c r="A41" s="58" t="s">
        <v>168</v>
      </c>
      <c r="B41" s="59">
        <v>203</v>
      </c>
      <c r="C41" s="67">
        <v>13</v>
      </c>
      <c r="D41" s="59">
        <v>133</v>
      </c>
      <c r="E41" s="67">
        <v>12</v>
      </c>
      <c r="F41" s="59">
        <v>92</v>
      </c>
      <c r="G41" s="67">
        <v>12</v>
      </c>
      <c r="H41" s="59">
        <v>149</v>
      </c>
      <c r="I41" s="67">
        <v>10</v>
      </c>
    </row>
    <row r="42" spans="1:9" ht="12">
      <c r="A42" s="61" t="s">
        <v>169</v>
      </c>
      <c r="B42" s="62">
        <v>40</v>
      </c>
      <c r="C42" s="63">
        <v>3</v>
      </c>
      <c r="D42" s="62">
        <v>28</v>
      </c>
      <c r="E42" s="63">
        <v>3</v>
      </c>
      <c r="F42" s="62">
        <v>13</v>
      </c>
      <c r="G42" s="63">
        <v>2</v>
      </c>
      <c r="H42" s="62">
        <v>96</v>
      </c>
      <c r="I42" s="63">
        <v>6</v>
      </c>
    </row>
    <row r="43" spans="1:9" ht="12.75" thickBot="1">
      <c r="A43" s="64" t="s">
        <v>163</v>
      </c>
      <c r="B43" s="65">
        <v>1564</v>
      </c>
      <c r="C43" s="55">
        <v>100</v>
      </c>
      <c r="D43" s="66">
        <v>1098</v>
      </c>
      <c r="E43" s="57">
        <v>100</v>
      </c>
      <c r="F43" s="56">
        <v>781</v>
      </c>
      <c r="G43" s="57">
        <v>100</v>
      </c>
      <c r="H43" s="65">
        <v>1514</v>
      </c>
      <c r="I43" s="55">
        <v>100</v>
      </c>
    </row>
    <row r="44" spans="1:9" ht="12.75" thickTop="1">
      <c r="A44" s="50"/>
      <c r="B44" s="50"/>
      <c r="C44" s="50"/>
      <c r="D44" s="50"/>
      <c r="E44" s="50"/>
      <c r="F44" s="50"/>
      <c r="G44" s="50"/>
      <c r="H44" s="50"/>
      <c r="I44" s="50"/>
    </row>
    <row r="45" spans="1:9" ht="12">
      <c r="A45" s="49" t="s">
        <v>173</v>
      </c>
      <c r="B45" s="49"/>
      <c r="C45" s="49"/>
      <c r="D45" s="49"/>
      <c r="E45" s="49"/>
      <c r="F45" s="49"/>
      <c r="G45" s="50"/>
      <c r="H45" s="50"/>
      <c r="I45" s="50"/>
    </row>
    <row r="46" spans="1:9" ht="12">
      <c r="A46" s="51"/>
      <c r="B46" s="51"/>
      <c r="C46" s="51"/>
      <c r="D46" s="51"/>
      <c r="E46" s="51"/>
      <c r="F46" s="51"/>
      <c r="G46" s="51"/>
      <c r="H46" s="51"/>
      <c r="I46" s="51"/>
    </row>
    <row r="47" spans="1:9" ht="12">
      <c r="A47" s="52"/>
      <c r="B47" s="53" t="s">
        <v>154</v>
      </c>
      <c r="C47" s="54"/>
      <c r="D47" s="53" t="s">
        <v>155</v>
      </c>
      <c r="E47" s="54"/>
      <c r="F47" s="53" t="s">
        <v>156</v>
      </c>
      <c r="G47" s="54"/>
      <c r="H47" s="53" t="s">
        <v>157</v>
      </c>
      <c r="I47" s="54"/>
    </row>
    <row r="48" spans="1:9" ht="12.75" thickBot="1">
      <c r="A48" s="55"/>
      <c r="B48" s="56" t="s">
        <v>161</v>
      </c>
      <c r="C48" s="57" t="s">
        <v>162</v>
      </c>
      <c r="D48" s="56" t="s">
        <v>161</v>
      </c>
      <c r="E48" s="57" t="s">
        <v>162</v>
      </c>
      <c r="F48" s="56" t="s">
        <v>161</v>
      </c>
      <c r="G48" s="57" t="s">
        <v>162</v>
      </c>
      <c r="H48" s="56" t="s">
        <v>161</v>
      </c>
      <c r="I48" s="57" t="s">
        <v>162</v>
      </c>
    </row>
    <row r="49" spans="1:9" ht="12.75" thickTop="1">
      <c r="A49" s="58" t="s">
        <v>166</v>
      </c>
      <c r="B49" s="59">
        <v>583</v>
      </c>
      <c r="C49" s="60">
        <v>37</v>
      </c>
      <c r="D49" s="59">
        <v>334</v>
      </c>
      <c r="E49" s="60">
        <v>31</v>
      </c>
      <c r="F49" s="59">
        <v>284</v>
      </c>
      <c r="G49" s="60">
        <v>37</v>
      </c>
      <c r="H49" s="59">
        <v>321</v>
      </c>
      <c r="I49" s="60">
        <v>21</v>
      </c>
    </row>
    <row r="50" spans="1:9" ht="12">
      <c r="A50" s="58" t="s">
        <v>183</v>
      </c>
      <c r="B50" s="59">
        <v>563</v>
      </c>
      <c r="C50" s="60">
        <v>36</v>
      </c>
      <c r="D50" s="59">
        <v>440</v>
      </c>
      <c r="E50" s="60">
        <v>40</v>
      </c>
      <c r="F50" s="59">
        <v>284</v>
      </c>
      <c r="G50" s="60">
        <v>37</v>
      </c>
      <c r="H50" s="59">
        <v>711</v>
      </c>
      <c r="I50" s="60">
        <v>47</v>
      </c>
    </row>
    <row r="51" spans="1:9" ht="12">
      <c r="A51" s="58" t="s">
        <v>167</v>
      </c>
      <c r="B51" s="59">
        <v>199</v>
      </c>
      <c r="C51" s="60">
        <v>13</v>
      </c>
      <c r="D51" s="59">
        <v>179</v>
      </c>
      <c r="E51" s="60">
        <v>16</v>
      </c>
      <c r="F51" s="59">
        <v>97</v>
      </c>
      <c r="G51" s="60">
        <v>13</v>
      </c>
      <c r="H51" s="59">
        <v>199</v>
      </c>
      <c r="I51" s="60">
        <v>13</v>
      </c>
    </row>
    <row r="52" spans="1:9" ht="12">
      <c r="A52" s="58" t="s">
        <v>168</v>
      </c>
      <c r="B52" s="59">
        <v>113</v>
      </c>
      <c r="C52" s="67">
        <v>7</v>
      </c>
      <c r="D52" s="59">
        <v>64</v>
      </c>
      <c r="E52" s="67">
        <v>6</v>
      </c>
      <c r="F52" s="59">
        <v>53</v>
      </c>
      <c r="G52" s="67">
        <v>7</v>
      </c>
      <c r="H52" s="59">
        <v>70</v>
      </c>
      <c r="I52" s="67">
        <v>5</v>
      </c>
    </row>
    <row r="53" spans="1:9" ht="12">
      <c r="A53" s="61" t="s">
        <v>169</v>
      </c>
      <c r="B53" s="62">
        <v>102</v>
      </c>
      <c r="C53" s="63">
        <v>7</v>
      </c>
      <c r="D53" s="62">
        <v>77</v>
      </c>
      <c r="E53" s="63">
        <v>7</v>
      </c>
      <c r="F53" s="62">
        <v>56</v>
      </c>
      <c r="G53" s="63">
        <v>7</v>
      </c>
      <c r="H53" s="62">
        <v>213</v>
      </c>
      <c r="I53" s="63">
        <v>14</v>
      </c>
    </row>
    <row r="54" spans="1:9" ht="12.75" thickBot="1">
      <c r="A54" s="64" t="s">
        <v>163</v>
      </c>
      <c r="B54" s="65">
        <v>1564</v>
      </c>
      <c r="C54" s="55">
        <v>100</v>
      </c>
      <c r="D54" s="66">
        <v>1094</v>
      </c>
      <c r="E54" s="57">
        <v>100</v>
      </c>
      <c r="F54" s="56">
        <v>774</v>
      </c>
      <c r="G54" s="57">
        <v>100</v>
      </c>
      <c r="H54" s="65">
        <v>1514</v>
      </c>
      <c r="I54" s="55">
        <v>100</v>
      </c>
    </row>
    <row r="55" spans="1:9" ht="12.75" thickTop="1">
      <c r="A55" s="50"/>
      <c r="B55" s="50"/>
      <c r="C55" s="50"/>
      <c r="D55" s="50"/>
      <c r="E55" s="50"/>
      <c r="F55" s="50"/>
      <c r="G55" s="50"/>
      <c r="H55" s="50"/>
      <c r="I55" s="50"/>
    </row>
  </sheetData>
  <printOptions/>
  <pageMargins left="0.75" right="0.75" top="1" bottom="1" header="0.5" footer="0.5"/>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M13"/>
  <sheetViews>
    <sheetView workbookViewId="0" topLeftCell="B1">
      <selection activeCell="A1" sqref="A1:IV1"/>
    </sheetView>
  </sheetViews>
  <sheetFormatPr defaultColWidth="11.421875" defaultRowHeight="12.75"/>
  <cols>
    <col min="1" max="1" width="90.8515625" style="0" customWidth="1"/>
    <col min="2" max="6" width="8.8515625" style="0" customWidth="1"/>
    <col min="7" max="7" width="10.140625" style="0" customWidth="1"/>
    <col min="8" max="16384" width="8.8515625" style="0" customWidth="1"/>
  </cols>
  <sheetData>
    <row r="1" spans="1:6" ht="12">
      <c r="A1" s="16" t="s">
        <v>88</v>
      </c>
      <c r="B1" s="16"/>
      <c r="C1" s="16"/>
      <c r="D1" s="16"/>
      <c r="E1" s="16"/>
      <c r="F1" s="16"/>
    </row>
    <row r="2" spans="1:12" ht="12">
      <c r="A2" s="3"/>
      <c r="B2" s="3"/>
      <c r="C2" s="3"/>
      <c r="D2" s="3"/>
      <c r="E2" s="3"/>
      <c r="F2" s="3"/>
      <c r="G2" s="3"/>
      <c r="H2" s="3"/>
      <c r="I2" s="3"/>
      <c r="J2" s="3"/>
      <c r="L2" s="2"/>
    </row>
    <row r="3" spans="1:11" ht="12">
      <c r="A3" s="6"/>
      <c r="B3" s="12" t="s">
        <v>74</v>
      </c>
      <c r="C3" s="13"/>
      <c r="D3" s="12" t="s">
        <v>75</v>
      </c>
      <c r="E3" s="13"/>
      <c r="F3" s="12" t="s">
        <v>76</v>
      </c>
      <c r="G3" s="13"/>
      <c r="H3" s="12" t="s">
        <v>77</v>
      </c>
      <c r="I3" s="22"/>
      <c r="J3" s="23" t="s">
        <v>163</v>
      </c>
      <c r="K3" s="13"/>
    </row>
    <row r="4" spans="1:11" ht="12.75" thickBot="1">
      <c r="A4" s="7"/>
      <c r="B4" s="5" t="s">
        <v>161</v>
      </c>
      <c r="C4" s="10" t="s">
        <v>162</v>
      </c>
      <c r="D4" s="5" t="s">
        <v>161</v>
      </c>
      <c r="E4" s="10" t="s">
        <v>162</v>
      </c>
      <c r="F4" s="5" t="s">
        <v>161</v>
      </c>
      <c r="G4" s="10" t="s">
        <v>162</v>
      </c>
      <c r="H4" s="5" t="s">
        <v>161</v>
      </c>
      <c r="I4" s="10" t="s">
        <v>162</v>
      </c>
      <c r="J4" s="21" t="s">
        <v>161</v>
      </c>
      <c r="K4" s="10" t="s">
        <v>162</v>
      </c>
    </row>
    <row r="5" spans="1:11" ht="12.75" thickTop="1">
      <c r="A5" s="14" t="s">
        <v>93</v>
      </c>
      <c r="B5" s="1">
        <v>319</v>
      </c>
      <c r="C5" s="45">
        <f>B5/756*100</f>
        <v>42.195767195767196</v>
      </c>
      <c r="D5" s="40">
        <v>373</v>
      </c>
      <c r="E5" s="45">
        <f>D5/756*100</f>
        <v>49.338624338624335</v>
      </c>
      <c r="F5" s="40">
        <v>48</v>
      </c>
      <c r="G5" s="45">
        <f>F5/756*100</f>
        <v>6.349206349206349</v>
      </c>
      <c r="H5" s="40">
        <v>16</v>
      </c>
      <c r="I5" s="45">
        <f>H5/756*100</f>
        <v>2.1164021164021163</v>
      </c>
      <c r="J5" s="36">
        <v>756</v>
      </c>
      <c r="K5" s="11">
        <v>100</v>
      </c>
    </row>
    <row r="6" spans="1:11" ht="12">
      <c r="A6" s="14" t="s">
        <v>78</v>
      </c>
      <c r="B6" s="1">
        <v>324</v>
      </c>
      <c r="C6" s="31">
        <f>B6/663*100</f>
        <v>48.86877828054298</v>
      </c>
      <c r="D6" s="40">
        <v>272</v>
      </c>
      <c r="E6" s="31">
        <f>D6/663*100</f>
        <v>41.02564102564102</v>
      </c>
      <c r="F6" s="40">
        <v>44</v>
      </c>
      <c r="G6" s="31">
        <f>F6/663*100</f>
        <v>6.636500754147813</v>
      </c>
      <c r="H6" s="40">
        <v>23</v>
      </c>
      <c r="I6" s="31">
        <f>H6/663*100</f>
        <v>3.469079939668175</v>
      </c>
      <c r="J6" s="32">
        <v>663</v>
      </c>
      <c r="K6" s="11">
        <v>100</v>
      </c>
    </row>
    <row r="7" spans="1:11" ht="12">
      <c r="A7" s="14" t="s">
        <v>79</v>
      </c>
      <c r="B7">
        <v>257</v>
      </c>
      <c r="C7" s="31">
        <f>B7/1004*100</f>
        <v>25.59760956175299</v>
      </c>
      <c r="D7" s="41">
        <v>565</v>
      </c>
      <c r="E7" s="31">
        <f>D7/1004*100</f>
        <v>56.27490039840638</v>
      </c>
      <c r="F7" s="41">
        <v>136</v>
      </c>
      <c r="G7" s="31">
        <f>F7/1004*100</f>
        <v>13.545816733067728</v>
      </c>
      <c r="H7" s="41">
        <v>46</v>
      </c>
      <c r="I7" s="31">
        <f>H7/1004*100</f>
        <v>4.581673306772909</v>
      </c>
      <c r="J7">
        <v>1004</v>
      </c>
      <c r="K7" s="11">
        <v>100</v>
      </c>
    </row>
    <row r="8" spans="1:11" ht="12">
      <c r="A8" s="14" t="s">
        <v>92</v>
      </c>
      <c r="B8" s="1">
        <v>314</v>
      </c>
      <c r="C8" s="31">
        <f>B8/840*100</f>
        <v>37.38095238095238</v>
      </c>
      <c r="D8" s="40">
        <v>377</v>
      </c>
      <c r="E8" s="31">
        <f>D8/840*100</f>
        <v>44.88095238095238</v>
      </c>
      <c r="F8" s="40">
        <v>108</v>
      </c>
      <c r="G8" s="31">
        <f>F8/840*100</f>
        <v>12.857142857142856</v>
      </c>
      <c r="H8" s="40">
        <v>41</v>
      </c>
      <c r="I8" s="31">
        <f>H8/840*100</f>
        <v>4.880952380952381</v>
      </c>
      <c r="J8" s="32">
        <v>840</v>
      </c>
      <c r="K8" s="8">
        <v>100</v>
      </c>
    </row>
    <row r="9" spans="1:11" ht="12">
      <c r="A9" s="34" t="s">
        <v>91</v>
      </c>
      <c r="B9">
        <v>173</v>
      </c>
      <c r="C9" s="31">
        <f>B9/504*100</f>
        <v>34.32539682539682</v>
      </c>
      <c r="D9">
        <v>239</v>
      </c>
      <c r="E9" s="31">
        <f>D9/504*100</f>
        <v>47.42063492063492</v>
      </c>
      <c r="F9">
        <v>55</v>
      </c>
      <c r="G9" s="31">
        <f>F9/504*100</f>
        <v>10.912698412698413</v>
      </c>
      <c r="H9">
        <v>37</v>
      </c>
      <c r="I9" s="31">
        <f>H9/504*100</f>
        <v>7.341269841269842</v>
      </c>
      <c r="J9" s="35">
        <v>504</v>
      </c>
      <c r="K9" s="8">
        <v>100</v>
      </c>
    </row>
    <row r="10" spans="1:13" ht="12">
      <c r="A10" s="34" t="s">
        <v>80</v>
      </c>
      <c r="B10" s="19">
        <v>116</v>
      </c>
      <c r="C10" s="31">
        <f>B10/362*100</f>
        <v>32.04419889502763</v>
      </c>
      <c r="D10" s="42">
        <v>175</v>
      </c>
      <c r="E10" s="31">
        <f>D10/362*100</f>
        <v>48.34254143646409</v>
      </c>
      <c r="F10" s="42">
        <v>47</v>
      </c>
      <c r="G10" s="31">
        <f>F10/362*100</f>
        <v>12.98342541436464</v>
      </c>
      <c r="H10" s="42">
        <v>24</v>
      </c>
      <c r="I10" s="31">
        <f>H10/362*100</f>
        <v>6.629834254143646</v>
      </c>
      <c r="J10" s="37">
        <v>362</v>
      </c>
      <c r="K10" s="8">
        <v>100</v>
      </c>
      <c r="L10" s="2"/>
      <c r="M10" s="2"/>
    </row>
    <row r="11" spans="1:11" ht="12">
      <c r="A11" s="34" t="s">
        <v>90</v>
      </c>
      <c r="B11" s="46">
        <v>89</v>
      </c>
      <c r="C11" s="31">
        <f>B11/366*100</f>
        <v>24.316939890710383</v>
      </c>
      <c r="D11" s="47">
        <v>199</v>
      </c>
      <c r="E11" s="31">
        <f>D11/366*100</f>
        <v>54.37158469945356</v>
      </c>
      <c r="F11" s="47">
        <v>54</v>
      </c>
      <c r="G11" s="31">
        <f>F11/366*100</f>
        <v>14.754098360655737</v>
      </c>
      <c r="H11" s="47">
        <v>24</v>
      </c>
      <c r="I11" s="31">
        <f>H11/366*100</f>
        <v>6.557377049180328</v>
      </c>
      <c r="J11" s="37">
        <v>366</v>
      </c>
      <c r="K11" s="8">
        <v>100</v>
      </c>
    </row>
    <row r="12" spans="1:11" ht="12">
      <c r="A12" s="34" t="s">
        <v>81</v>
      </c>
      <c r="B12">
        <v>51</v>
      </c>
      <c r="C12" s="31">
        <f>B12/158*100</f>
        <v>32.278481012658226</v>
      </c>
      <c r="D12">
        <v>72</v>
      </c>
      <c r="E12" s="31">
        <f>D12/158*100</f>
        <v>45.56962025316456</v>
      </c>
      <c r="F12">
        <v>24</v>
      </c>
      <c r="G12" s="31">
        <f>F12/158*100</f>
        <v>15.18987341772152</v>
      </c>
      <c r="H12">
        <v>11</v>
      </c>
      <c r="I12" s="31">
        <f>H12/158*100</f>
        <v>6.962025316455696</v>
      </c>
      <c r="J12" s="37">
        <v>158</v>
      </c>
      <c r="K12" s="8">
        <v>100</v>
      </c>
    </row>
    <row r="13" spans="1:11" ht="12.75" thickBot="1">
      <c r="A13" s="15" t="s">
        <v>89</v>
      </c>
      <c r="B13" s="21">
        <v>18</v>
      </c>
      <c r="C13" s="44">
        <f>B13/174*100</f>
        <v>10.344827586206897</v>
      </c>
      <c r="D13" s="43">
        <v>57</v>
      </c>
      <c r="E13" s="44">
        <f>D13/174*100</f>
        <v>32.758620689655174</v>
      </c>
      <c r="F13" s="43">
        <v>40</v>
      </c>
      <c r="G13" s="44">
        <f>F13/174*100</f>
        <v>22.988505747126435</v>
      </c>
      <c r="H13" s="43">
        <v>59</v>
      </c>
      <c r="I13" s="44">
        <f>H13/174*100</f>
        <v>33.90804597701149</v>
      </c>
      <c r="J13" s="33">
        <v>174</v>
      </c>
      <c r="K13" s="10">
        <v>100</v>
      </c>
    </row>
    <row r="14" ht="12.75" thickTop="1"/>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H11"/>
  <sheetViews>
    <sheetView workbookViewId="0" topLeftCell="A1">
      <selection activeCell="A1" sqref="A1:IV1"/>
    </sheetView>
  </sheetViews>
  <sheetFormatPr defaultColWidth="11.421875" defaultRowHeight="12.75"/>
  <cols>
    <col min="1" max="1" width="18.00390625" style="0" customWidth="1"/>
    <col min="2" max="16384" width="8.8515625" style="0" customWidth="1"/>
  </cols>
  <sheetData>
    <row r="1" spans="1:6" ht="12">
      <c r="A1" s="16" t="s">
        <v>16</v>
      </c>
      <c r="B1" s="16"/>
      <c r="C1" s="16"/>
      <c r="D1" s="16"/>
      <c r="E1" s="16"/>
      <c r="F1" s="16"/>
    </row>
    <row r="2" spans="1:7" ht="12">
      <c r="A2" s="3"/>
      <c r="B2" s="3"/>
      <c r="C2" s="3"/>
      <c r="D2" s="2"/>
      <c r="E2" s="2"/>
      <c r="F2" s="2"/>
      <c r="G2" s="2"/>
    </row>
    <row r="3" spans="1:7" ht="12">
      <c r="A3" s="6"/>
      <c r="B3" s="12" t="s">
        <v>82</v>
      </c>
      <c r="C3" s="13"/>
      <c r="D3" s="12"/>
      <c r="E3" s="12"/>
      <c r="F3" s="12"/>
      <c r="G3" s="12"/>
    </row>
    <row r="4" spans="1:7" ht="12.75" thickBot="1">
      <c r="A4" s="7"/>
      <c r="B4" s="5" t="s">
        <v>161</v>
      </c>
      <c r="C4" s="10" t="s">
        <v>162</v>
      </c>
      <c r="D4" s="17"/>
      <c r="E4" s="17"/>
      <c r="F4" s="17"/>
      <c r="G4" s="17"/>
    </row>
    <row r="5" spans="1:7" ht="12.75" thickTop="1">
      <c r="A5" s="14" t="s">
        <v>175</v>
      </c>
      <c r="B5" s="1">
        <v>163</v>
      </c>
      <c r="C5" s="11">
        <v>17</v>
      </c>
      <c r="D5" s="17"/>
      <c r="E5" s="17"/>
      <c r="F5" s="17"/>
      <c r="G5" s="17"/>
    </row>
    <row r="6" spans="1:7" ht="12">
      <c r="A6" s="14" t="s">
        <v>176</v>
      </c>
      <c r="B6" s="1">
        <v>329</v>
      </c>
      <c r="C6" s="11">
        <v>35</v>
      </c>
      <c r="D6" s="17"/>
      <c r="E6" s="17"/>
      <c r="F6" s="17"/>
      <c r="G6" s="17"/>
    </row>
    <row r="7" spans="1:7" ht="12">
      <c r="A7" s="14" t="s">
        <v>177</v>
      </c>
      <c r="B7" s="1">
        <v>171</v>
      </c>
      <c r="C7" s="11">
        <v>18</v>
      </c>
      <c r="D7" s="17"/>
      <c r="E7" s="17"/>
      <c r="F7" s="17"/>
      <c r="G7" s="17"/>
    </row>
    <row r="8" spans="1:8" ht="12">
      <c r="A8" s="12" t="s">
        <v>169</v>
      </c>
      <c r="B8" s="18">
        <v>291</v>
      </c>
      <c r="C8" s="11">
        <v>31</v>
      </c>
      <c r="D8" s="17"/>
      <c r="E8" s="17"/>
      <c r="F8" s="17"/>
      <c r="G8" s="17"/>
      <c r="H8" s="2"/>
    </row>
    <row r="9" spans="1:8" ht="12.75" thickBot="1">
      <c r="A9" s="48" t="s">
        <v>163</v>
      </c>
      <c r="B9" s="39">
        <v>954</v>
      </c>
      <c r="C9" s="25">
        <v>100</v>
      </c>
      <c r="D9" s="2"/>
      <c r="E9" s="2"/>
      <c r="F9" s="2"/>
      <c r="G9" s="2"/>
      <c r="H9" s="2"/>
    </row>
    <row r="10" spans="4:7" ht="12.75" thickTop="1">
      <c r="D10" s="20"/>
      <c r="E10" s="17"/>
      <c r="F10" s="17"/>
      <c r="G10" s="17"/>
    </row>
    <row r="11" ht="12">
      <c r="A11" s="27" t="s">
        <v>83</v>
      </c>
    </row>
  </sheetData>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5"/>
  <sheetViews>
    <sheetView workbookViewId="0" topLeftCell="A4">
      <selection activeCell="D13" sqref="D13"/>
    </sheetView>
  </sheetViews>
  <sheetFormatPr defaultColWidth="11.421875" defaultRowHeight="12.75"/>
  <cols>
    <col min="1" max="1" width="18.00390625" style="0" customWidth="1"/>
    <col min="2" max="16384" width="8.8515625" style="0" customWidth="1"/>
  </cols>
  <sheetData>
    <row r="1" spans="1:6" ht="12">
      <c r="A1" s="16" t="s">
        <v>174</v>
      </c>
      <c r="B1" s="16"/>
      <c r="C1" s="16"/>
      <c r="D1" s="16"/>
      <c r="E1" s="16"/>
      <c r="F1" s="16"/>
    </row>
    <row r="2" spans="1:11" ht="12">
      <c r="A2" s="51"/>
      <c r="B2" s="51"/>
      <c r="C2" s="51"/>
      <c r="D2" s="51"/>
      <c r="E2" s="51"/>
      <c r="F2" s="51"/>
      <c r="G2" s="51"/>
      <c r="H2" s="50"/>
      <c r="I2" s="50"/>
      <c r="J2" s="50"/>
      <c r="K2" s="50"/>
    </row>
    <row r="3" spans="1:11" ht="12">
      <c r="A3" s="52"/>
      <c r="B3" s="53" t="s">
        <v>154</v>
      </c>
      <c r="C3" s="54"/>
      <c r="D3" s="53" t="s">
        <v>155</v>
      </c>
      <c r="E3" s="54"/>
      <c r="F3" s="53" t="s">
        <v>156</v>
      </c>
      <c r="G3" s="54"/>
      <c r="H3" s="50"/>
      <c r="I3" s="50"/>
      <c r="J3" s="50"/>
      <c r="K3" s="50"/>
    </row>
    <row r="4" spans="1:11" ht="12.75" thickBot="1">
      <c r="A4" s="55"/>
      <c r="B4" s="56" t="s">
        <v>161</v>
      </c>
      <c r="C4" s="57" t="s">
        <v>162</v>
      </c>
      <c r="D4" s="56" t="s">
        <v>161</v>
      </c>
      <c r="E4" s="57" t="s">
        <v>162</v>
      </c>
      <c r="F4" s="56" t="s">
        <v>161</v>
      </c>
      <c r="G4" s="57" t="s">
        <v>162</v>
      </c>
      <c r="H4" s="50"/>
      <c r="I4" s="50"/>
      <c r="J4" s="50"/>
      <c r="K4" s="50"/>
    </row>
    <row r="5" spans="1:11" ht="12.75" thickTop="1">
      <c r="A5" s="58" t="s">
        <v>175</v>
      </c>
      <c r="B5" s="59">
        <v>270</v>
      </c>
      <c r="C5" s="60">
        <v>23</v>
      </c>
      <c r="D5" s="59">
        <v>206</v>
      </c>
      <c r="E5" s="60">
        <v>31</v>
      </c>
      <c r="F5" s="59">
        <v>57</v>
      </c>
      <c r="G5" s="60">
        <v>30</v>
      </c>
      <c r="H5" s="50"/>
      <c r="I5" s="50"/>
      <c r="J5" s="50"/>
      <c r="K5" s="50"/>
    </row>
    <row r="6" spans="1:11" ht="12">
      <c r="A6" s="58" t="s">
        <v>176</v>
      </c>
      <c r="B6" s="59">
        <v>432</v>
      </c>
      <c r="C6" s="60">
        <v>36</v>
      </c>
      <c r="D6" s="59">
        <v>169</v>
      </c>
      <c r="E6" s="60">
        <v>25</v>
      </c>
      <c r="F6" s="59">
        <v>54</v>
      </c>
      <c r="G6" s="60">
        <v>48</v>
      </c>
      <c r="H6" s="50"/>
      <c r="I6" s="50"/>
      <c r="J6" s="50"/>
      <c r="K6" s="50"/>
    </row>
    <row r="7" spans="1:11" ht="12">
      <c r="A7" s="58" t="s">
        <v>177</v>
      </c>
      <c r="B7" s="59">
        <v>354</v>
      </c>
      <c r="C7" s="60">
        <v>30</v>
      </c>
      <c r="D7" s="59">
        <v>212</v>
      </c>
      <c r="E7" s="60">
        <v>31</v>
      </c>
      <c r="F7" s="59">
        <v>48</v>
      </c>
      <c r="G7" s="60">
        <v>25</v>
      </c>
      <c r="H7" s="50"/>
      <c r="I7" s="50"/>
      <c r="J7" s="50"/>
      <c r="K7" s="50"/>
    </row>
    <row r="8" spans="1:11" ht="12">
      <c r="A8" s="53" t="s">
        <v>169</v>
      </c>
      <c r="B8" s="69">
        <v>135</v>
      </c>
      <c r="C8" s="60">
        <v>11</v>
      </c>
      <c r="D8" s="68">
        <v>88</v>
      </c>
      <c r="E8" s="68">
        <v>13</v>
      </c>
      <c r="F8" s="69">
        <v>31</v>
      </c>
      <c r="G8" s="68">
        <v>16</v>
      </c>
      <c r="H8" s="70"/>
      <c r="I8" s="50"/>
      <c r="J8" s="50"/>
      <c r="K8" s="50"/>
    </row>
    <row r="9" spans="1:11" ht="12">
      <c r="A9" s="71" t="s">
        <v>179</v>
      </c>
      <c r="B9" s="72">
        <v>6</v>
      </c>
      <c r="C9" s="94" t="s">
        <v>131</v>
      </c>
      <c r="D9" s="93" t="s">
        <v>130</v>
      </c>
      <c r="E9" s="94" t="s">
        <v>130</v>
      </c>
      <c r="F9" s="93" t="s">
        <v>130</v>
      </c>
      <c r="G9" s="93" t="s">
        <v>130</v>
      </c>
      <c r="H9" s="70"/>
      <c r="I9" s="50"/>
      <c r="J9" s="50"/>
      <c r="K9" s="50"/>
    </row>
    <row r="10" spans="1:11" ht="12.75" thickBot="1">
      <c r="A10" s="64" t="s">
        <v>163</v>
      </c>
      <c r="B10" s="65">
        <v>1197</v>
      </c>
      <c r="C10" s="55">
        <v>100</v>
      </c>
      <c r="D10" s="66">
        <v>675</v>
      </c>
      <c r="E10" s="57">
        <v>100</v>
      </c>
      <c r="F10" s="56">
        <v>190</v>
      </c>
      <c r="G10" s="57">
        <v>100</v>
      </c>
      <c r="H10" s="50"/>
      <c r="I10" s="50"/>
      <c r="J10" s="50"/>
      <c r="K10" s="50"/>
    </row>
    <row r="11" spans="1:11" ht="12.75" thickTop="1">
      <c r="A11" s="50"/>
      <c r="B11" s="50"/>
      <c r="C11" s="50"/>
      <c r="D11" s="50"/>
      <c r="E11" s="50"/>
      <c r="F11" s="50"/>
      <c r="G11" s="50"/>
      <c r="H11" s="50"/>
      <c r="I11" s="50"/>
      <c r="J11" s="50"/>
      <c r="K11" s="50"/>
    </row>
    <row r="13" ht="12">
      <c r="D13" s="130"/>
    </row>
    <row r="15" ht="12">
      <c r="B15" s="129"/>
    </row>
  </sheetData>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K11"/>
  <sheetViews>
    <sheetView workbookViewId="0" topLeftCell="A1">
      <selection activeCell="A1" sqref="A1:I2"/>
    </sheetView>
  </sheetViews>
  <sheetFormatPr defaultColWidth="11.421875" defaultRowHeight="12.75"/>
  <cols>
    <col min="1" max="1" width="18.7109375" style="0" customWidth="1"/>
    <col min="2" max="8" width="8.8515625" style="0" customWidth="1"/>
    <col min="9" max="9" width="10.7109375" style="0" customWidth="1"/>
    <col min="10" max="16384" width="8.8515625" style="0" customWidth="1"/>
  </cols>
  <sheetData>
    <row r="1" spans="1:9" ht="12">
      <c r="A1" s="49" t="s">
        <v>180</v>
      </c>
      <c r="B1" s="49"/>
      <c r="C1" s="49"/>
      <c r="D1" s="49"/>
      <c r="E1" s="49"/>
      <c r="F1" s="49"/>
      <c r="G1" s="50"/>
      <c r="H1" s="50"/>
      <c r="I1" s="50"/>
    </row>
    <row r="2" spans="1:9" ht="12">
      <c r="A2" s="51"/>
      <c r="B2" s="51"/>
      <c r="C2" s="51"/>
      <c r="D2" s="51"/>
      <c r="E2" s="51"/>
      <c r="F2" s="73"/>
      <c r="G2" s="73"/>
      <c r="H2" s="73"/>
      <c r="I2" s="73"/>
    </row>
    <row r="3" spans="1:11" ht="12">
      <c r="A3" s="52"/>
      <c r="B3" s="53" t="s">
        <v>181</v>
      </c>
      <c r="C3" s="54"/>
      <c r="D3" s="53" t="s">
        <v>182</v>
      </c>
      <c r="E3" s="54"/>
      <c r="F3" s="53"/>
      <c r="G3" s="53"/>
      <c r="H3" s="53"/>
      <c r="I3" s="53"/>
      <c r="J3" s="1"/>
      <c r="K3" s="1"/>
    </row>
    <row r="4" spans="1:9" ht="12.75" thickBot="1">
      <c r="A4" s="55"/>
      <c r="B4" s="56" t="s">
        <v>161</v>
      </c>
      <c r="C4" s="57" t="s">
        <v>162</v>
      </c>
      <c r="D4" s="56" t="s">
        <v>161</v>
      </c>
      <c r="E4" s="57" t="s">
        <v>162</v>
      </c>
      <c r="F4" s="68"/>
      <c r="G4" s="68"/>
      <c r="H4" s="68"/>
      <c r="I4" s="68"/>
    </row>
    <row r="5" spans="1:9" ht="12.75" thickTop="1">
      <c r="A5" s="58" t="s">
        <v>158</v>
      </c>
      <c r="B5" s="59">
        <v>377</v>
      </c>
      <c r="C5" s="60">
        <v>34</v>
      </c>
      <c r="D5" s="59">
        <v>119</v>
      </c>
      <c r="E5" s="60">
        <v>26</v>
      </c>
      <c r="F5" s="68"/>
      <c r="G5" s="68"/>
      <c r="H5" s="68"/>
      <c r="I5" s="68"/>
    </row>
    <row r="6" spans="1:9" ht="12">
      <c r="A6" s="58" t="s">
        <v>164</v>
      </c>
      <c r="B6" s="59">
        <v>562</v>
      </c>
      <c r="C6" s="60">
        <v>51</v>
      </c>
      <c r="D6" s="59">
        <v>210</v>
      </c>
      <c r="E6" s="60">
        <v>45</v>
      </c>
      <c r="F6" s="68"/>
      <c r="G6" s="68"/>
      <c r="H6" s="68"/>
      <c r="I6" s="68"/>
    </row>
    <row r="7" spans="1:9" ht="12">
      <c r="A7" s="58" t="s">
        <v>159</v>
      </c>
      <c r="B7" s="59">
        <v>79</v>
      </c>
      <c r="C7" s="60">
        <v>7</v>
      </c>
      <c r="D7" s="59">
        <v>74</v>
      </c>
      <c r="E7" s="60">
        <v>16</v>
      </c>
      <c r="F7" s="68"/>
      <c r="G7" s="68"/>
      <c r="H7" s="68"/>
      <c r="I7" s="68"/>
    </row>
    <row r="8" spans="1:9" ht="12">
      <c r="A8" s="58" t="s">
        <v>160</v>
      </c>
      <c r="B8" s="68">
        <v>74</v>
      </c>
      <c r="C8" s="60">
        <v>7</v>
      </c>
      <c r="D8" s="68">
        <v>60</v>
      </c>
      <c r="E8" s="60">
        <v>13</v>
      </c>
      <c r="F8" s="68"/>
      <c r="G8" s="68"/>
      <c r="H8" s="68"/>
      <c r="I8" s="68"/>
    </row>
    <row r="9" spans="1:9" ht="12">
      <c r="A9" s="61" t="s">
        <v>179</v>
      </c>
      <c r="B9" s="51">
        <v>9</v>
      </c>
      <c r="C9" s="74">
        <v>1</v>
      </c>
      <c r="D9" s="93" t="s">
        <v>130</v>
      </c>
      <c r="E9" s="94" t="s">
        <v>130</v>
      </c>
      <c r="F9" s="68"/>
      <c r="G9" s="68"/>
      <c r="H9" s="73"/>
      <c r="I9" s="73"/>
    </row>
    <row r="10" spans="1:9" ht="12.75" thickBot="1">
      <c r="A10" s="64" t="s">
        <v>163</v>
      </c>
      <c r="B10" s="75">
        <v>1101</v>
      </c>
      <c r="C10" s="55">
        <v>100</v>
      </c>
      <c r="D10" s="66">
        <v>463</v>
      </c>
      <c r="E10" s="57">
        <v>100</v>
      </c>
      <c r="F10" s="73"/>
      <c r="G10" s="73"/>
      <c r="H10" s="73"/>
      <c r="I10" s="73"/>
    </row>
    <row r="11" spans="1:9" ht="12.75" thickTop="1">
      <c r="A11" s="50"/>
      <c r="B11" s="50"/>
      <c r="C11" s="50"/>
      <c r="D11" s="50"/>
      <c r="E11" s="50"/>
      <c r="F11" s="50"/>
      <c r="G11" s="50"/>
      <c r="H11" s="50"/>
      <c r="I11" s="50"/>
    </row>
  </sheetData>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M11"/>
  <sheetViews>
    <sheetView workbookViewId="0" topLeftCell="A1">
      <selection activeCell="E21" sqref="E21"/>
    </sheetView>
  </sheetViews>
  <sheetFormatPr defaultColWidth="11.421875" defaultRowHeight="12.75"/>
  <cols>
    <col min="1" max="1" width="20.28125" style="0" customWidth="1"/>
    <col min="2" max="16384" width="8.8515625" style="0" customWidth="1"/>
  </cols>
  <sheetData>
    <row r="1" spans="1:13" ht="12">
      <c r="A1" s="49" t="s">
        <v>184</v>
      </c>
      <c r="B1" s="49"/>
      <c r="C1" s="49"/>
      <c r="D1" s="49"/>
      <c r="E1" s="49"/>
      <c r="F1" s="49"/>
      <c r="G1" s="50"/>
      <c r="H1" s="50"/>
      <c r="I1" s="50"/>
      <c r="J1" s="50"/>
      <c r="K1" s="50"/>
      <c r="L1" s="50"/>
      <c r="M1" s="50"/>
    </row>
    <row r="2" spans="1:13" ht="12">
      <c r="A2" s="51"/>
      <c r="B2" s="51"/>
      <c r="C2" s="51"/>
      <c r="D2" s="51"/>
      <c r="E2" s="51"/>
      <c r="F2" s="51"/>
      <c r="G2" s="51"/>
      <c r="H2" s="51"/>
      <c r="I2" s="51"/>
      <c r="J2" s="51"/>
      <c r="K2" s="50"/>
      <c r="L2" s="51"/>
      <c r="M2" s="50"/>
    </row>
    <row r="3" spans="1:13" ht="12">
      <c r="A3" s="52"/>
      <c r="B3" s="53" t="s">
        <v>166</v>
      </c>
      <c r="C3" s="54"/>
      <c r="D3" s="53" t="s">
        <v>183</v>
      </c>
      <c r="E3" s="54"/>
      <c r="F3" s="53" t="s">
        <v>167</v>
      </c>
      <c r="G3" s="54"/>
      <c r="H3" s="53" t="s">
        <v>168</v>
      </c>
      <c r="I3" s="54"/>
      <c r="J3" s="53" t="s">
        <v>169</v>
      </c>
      <c r="K3" s="54"/>
      <c r="L3" s="53" t="s">
        <v>163</v>
      </c>
      <c r="M3" s="54"/>
    </row>
    <row r="4" spans="1:13" ht="12.75" thickBot="1">
      <c r="A4" s="55"/>
      <c r="B4" s="56" t="s">
        <v>161</v>
      </c>
      <c r="C4" s="57" t="s">
        <v>162</v>
      </c>
      <c r="D4" s="56" t="s">
        <v>161</v>
      </c>
      <c r="E4" s="57" t="s">
        <v>162</v>
      </c>
      <c r="F4" s="56" t="s">
        <v>161</v>
      </c>
      <c r="G4" s="57" t="s">
        <v>162</v>
      </c>
      <c r="H4" s="56" t="s">
        <v>161</v>
      </c>
      <c r="I4" s="57" t="s">
        <v>162</v>
      </c>
      <c r="J4" s="56" t="s">
        <v>161</v>
      </c>
      <c r="K4" s="57" t="s">
        <v>162</v>
      </c>
      <c r="L4" s="56" t="s">
        <v>161</v>
      </c>
      <c r="M4" s="57" t="s">
        <v>162</v>
      </c>
    </row>
    <row r="5" spans="1:13" ht="12.75" thickTop="1">
      <c r="A5" s="58" t="s">
        <v>185</v>
      </c>
      <c r="B5" s="59">
        <v>542</v>
      </c>
      <c r="C5" s="60">
        <v>35</v>
      </c>
      <c r="D5" s="59">
        <v>727</v>
      </c>
      <c r="E5" s="60">
        <v>47</v>
      </c>
      <c r="F5" s="59">
        <v>208</v>
      </c>
      <c r="G5" s="60">
        <v>13</v>
      </c>
      <c r="H5" s="59">
        <v>78</v>
      </c>
      <c r="I5" s="60">
        <v>5</v>
      </c>
      <c r="J5" s="59">
        <v>6</v>
      </c>
      <c r="K5" s="107" t="s">
        <v>131</v>
      </c>
      <c r="L5" s="59">
        <v>1564</v>
      </c>
      <c r="M5" s="60">
        <v>100</v>
      </c>
    </row>
    <row r="6" spans="1:13" ht="12">
      <c r="A6" s="58" t="s">
        <v>186</v>
      </c>
      <c r="B6" s="59">
        <v>543</v>
      </c>
      <c r="C6" s="60">
        <v>35</v>
      </c>
      <c r="D6" s="59">
        <v>566</v>
      </c>
      <c r="E6" s="60">
        <v>36</v>
      </c>
      <c r="F6" s="59">
        <v>267</v>
      </c>
      <c r="G6" s="60">
        <v>17</v>
      </c>
      <c r="H6" s="59">
        <v>131</v>
      </c>
      <c r="I6" s="60">
        <v>8</v>
      </c>
      <c r="J6" s="59">
        <v>55</v>
      </c>
      <c r="K6" s="60">
        <v>4</v>
      </c>
      <c r="L6" s="59">
        <v>1564</v>
      </c>
      <c r="M6" s="60">
        <v>100</v>
      </c>
    </row>
    <row r="7" spans="1:13" ht="12">
      <c r="A7" s="58" t="s">
        <v>187</v>
      </c>
      <c r="B7" s="59">
        <v>410</v>
      </c>
      <c r="C7" s="60">
        <v>26</v>
      </c>
      <c r="D7" s="59">
        <v>651</v>
      </c>
      <c r="E7" s="60">
        <v>42</v>
      </c>
      <c r="F7" s="59">
        <v>331</v>
      </c>
      <c r="G7" s="60">
        <v>21</v>
      </c>
      <c r="H7" s="59">
        <v>149</v>
      </c>
      <c r="I7" s="60">
        <v>10</v>
      </c>
      <c r="J7" s="59">
        <v>20</v>
      </c>
      <c r="K7" s="60">
        <v>1</v>
      </c>
      <c r="L7" s="59">
        <v>1564</v>
      </c>
      <c r="M7" s="60">
        <v>100</v>
      </c>
    </row>
    <row r="8" spans="1:13" ht="12">
      <c r="A8" s="58" t="s">
        <v>188</v>
      </c>
      <c r="B8" s="59">
        <v>392</v>
      </c>
      <c r="C8" s="67">
        <v>25</v>
      </c>
      <c r="D8" s="59">
        <v>581</v>
      </c>
      <c r="E8" s="67">
        <v>37</v>
      </c>
      <c r="F8" s="59">
        <v>346</v>
      </c>
      <c r="G8" s="67">
        <v>22</v>
      </c>
      <c r="H8" s="59">
        <v>203</v>
      </c>
      <c r="I8" s="67">
        <v>13</v>
      </c>
      <c r="J8" s="59">
        <v>40</v>
      </c>
      <c r="K8" s="67">
        <v>3</v>
      </c>
      <c r="L8" s="59">
        <v>1564</v>
      </c>
      <c r="M8" s="60">
        <v>100</v>
      </c>
    </row>
    <row r="9" spans="1:13" ht="12.75" thickBot="1">
      <c r="A9" s="64" t="s">
        <v>189</v>
      </c>
      <c r="B9" s="56">
        <v>583</v>
      </c>
      <c r="C9" s="57">
        <v>37</v>
      </c>
      <c r="D9" s="56">
        <v>563</v>
      </c>
      <c r="E9" s="57">
        <v>36</v>
      </c>
      <c r="F9" s="56" t="s">
        <v>190</v>
      </c>
      <c r="G9" s="57">
        <v>13</v>
      </c>
      <c r="H9" s="56">
        <v>113</v>
      </c>
      <c r="I9" s="57">
        <v>7</v>
      </c>
      <c r="J9" s="56">
        <v>102</v>
      </c>
      <c r="K9" s="57">
        <v>7</v>
      </c>
      <c r="L9" s="76">
        <v>1564</v>
      </c>
      <c r="M9" s="57">
        <v>100</v>
      </c>
    </row>
    <row r="10" spans="1:13" ht="12.75" thickTop="1">
      <c r="A10" s="53"/>
      <c r="B10" s="73"/>
      <c r="C10" s="73"/>
      <c r="D10" s="77"/>
      <c r="E10" s="68"/>
      <c r="F10" s="68"/>
      <c r="G10" s="68"/>
      <c r="H10" s="73"/>
      <c r="I10" s="73"/>
      <c r="J10" s="73"/>
      <c r="K10" s="73"/>
      <c r="L10" s="50"/>
      <c r="M10" s="50"/>
    </row>
    <row r="11" spans="1:13" ht="12">
      <c r="A11" s="50"/>
      <c r="B11" s="50"/>
      <c r="C11" s="50"/>
      <c r="D11" s="50"/>
      <c r="E11" s="50"/>
      <c r="F11" s="50"/>
      <c r="G11" s="50"/>
      <c r="H11" s="50"/>
      <c r="I11" s="50"/>
      <c r="J11" s="50"/>
      <c r="K11" s="50"/>
      <c r="L11" s="50"/>
      <c r="M11" s="50"/>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O10"/>
  <sheetViews>
    <sheetView workbookViewId="0" topLeftCell="A1">
      <selection activeCell="A1" sqref="A1"/>
    </sheetView>
  </sheetViews>
  <sheetFormatPr defaultColWidth="11.421875" defaultRowHeight="12.75"/>
  <cols>
    <col min="1" max="1" width="20.28125" style="0" customWidth="1"/>
    <col min="2" max="16384" width="8.8515625" style="0" customWidth="1"/>
  </cols>
  <sheetData>
    <row r="1" spans="1:15" ht="12">
      <c r="A1" s="49" t="s">
        <v>97</v>
      </c>
      <c r="B1" s="49"/>
      <c r="C1" s="49"/>
      <c r="D1" s="49"/>
      <c r="E1" s="49"/>
      <c r="F1" s="49"/>
      <c r="G1" s="50"/>
      <c r="H1" s="50"/>
      <c r="I1" s="50"/>
      <c r="J1" s="50"/>
      <c r="K1" s="50"/>
      <c r="L1" s="50"/>
      <c r="M1" s="50"/>
      <c r="N1" s="50"/>
      <c r="O1" s="50"/>
    </row>
    <row r="2" spans="1:15" ht="12">
      <c r="A2" s="51"/>
      <c r="B2" s="51"/>
      <c r="C2" s="51"/>
      <c r="D2" s="51"/>
      <c r="E2" s="51"/>
      <c r="F2" s="51"/>
      <c r="G2" s="51"/>
      <c r="H2" s="51"/>
      <c r="I2" s="51"/>
      <c r="J2" s="51"/>
      <c r="K2" s="50"/>
      <c r="L2" s="73"/>
      <c r="M2" s="50"/>
      <c r="N2" s="50"/>
      <c r="O2" s="50"/>
    </row>
    <row r="3" spans="1:15" ht="12">
      <c r="A3" s="52"/>
      <c r="B3" s="53" t="s">
        <v>191</v>
      </c>
      <c r="C3" s="54"/>
      <c r="D3" s="53" t="s">
        <v>192</v>
      </c>
      <c r="E3" s="54"/>
      <c r="F3" s="53" t="s">
        <v>177</v>
      </c>
      <c r="G3" s="54"/>
      <c r="H3" s="53" t="s">
        <v>169</v>
      </c>
      <c r="I3" s="78"/>
      <c r="J3" s="79" t="s">
        <v>179</v>
      </c>
      <c r="K3" s="54"/>
      <c r="L3" s="79" t="s">
        <v>163</v>
      </c>
      <c r="M3" s="54"/>
      <c r="N3" s="50"/>
      <c r="O3" s="50"/>
    </row>
    <row r="4" spans="1:15" ht="12.75" thickBot="1">
      <c r="A4" s="55"/>
      <c r="B4" s="56" t="s">
        <v>161</v>
      </c>
      <c r="C4" s="57" t="s">
        <v>162</v>
      </c>
      <c r="D4" s="56" t="s">
        <v>161</v>
      </c>
      <c r="E4" s="57" t="s">
        <v>162</v>
      </c>
      <c r="F4" s="56" t="s">
        <v>161</v>
      </c>
      <c r="G4" s="57" t="s">
        <v>162</v>
      </c>
      <c r="H4" s="56" t="s">
        <v>161</v>
      </c>
      <c r="I4" s="56" t="s">
        <v>162</v>
      </c>
      <c r="J4" s="76" t="s">
        <v>161</v>
      </c>
      <c r="K4" s="57" t="s">
        <v>162</v>
      </c>
      <c r="L4" s="76" t="s">
        <v>161</v>
      </c>
      <c r="M4" s="57" t="s">
        <v>162</v>
      </c>
      <c r="N4" s="50"/>
      <c r="O4" s="50"/>
    </row>
    <row r="5" spans="1:15" ht="12.75" thickTop="1">
      <c r="A5" s="58" t="s">
        <v>185</v>
      </c>
      <c r="B5" s="59">
        <v>602</v>
      </c>
      <c r="C5" s="60">
        <v>50</v>
      </c>
      <c r="D5" s="59">
        <v>174</v>
      </c>
      <c r="E5" s="60">
        <v>15</v>
      </c>
      <c r="F5" s="59">
        <v>323</v>
      </c>
      <c r="G5" s="60">
        <v>27</v>
      </c>
      <c r="H5" s="59">
        <v>85</v>
      </c>
      <c r="I5" s="68">
        <v>7</v>
      </c>
      <c r="J5" s="69">
        <v>13</v>
      </c>
      <c r="K5" s="60">
        <v>1</v>
      </c>
      <c r="L5" s="80">
        <v>1197</v>
      </c>
      <c r="M5" s="60">
        <v>100</v>
      </c>
      <c r="N5" s="50"/>
      <c r="O5" s="50"/>
    </row>
    <row r="6" spans="1:15" ht="12">
      <c r="A6" s="58" t="s">
        <v>186</v>
      </c>
      <c r="B6" s="59">
        <v>576</v>
      </c>
      <c r="C6" s="60">
        <v>48</v>
      </c>
      <c r="D6" s="59">
        <v>131</v>
      </c>
      <c r="E6" s="60">
        <v>11</v>
      </c>
      <c r="F6" s="59">
        <v>343</v>
      </c>
      <c r="G6" s="60">
        <v>29</v>
      </c>
      <c r="H6" s="59">
        <v>133</v>
      </c>
      <c r="I6" s="68">
        <v>11</v>
      </c>
      <c r="J6" s="69">
        <v>12</v>
      </c>
      <c r="K6" s="60">
        <v>1</v>
      </c>
      <c r="L6" s="80">
        <v>1197</v>
      </c>
      <c r="M6" s="60">
        <v>100</v>
      </c>
      <c r="N6" s="50"/>
      <c r="O6" s="50"/>
    </row>
    <row r="7" spans="1:15" ht="12">
      <c r="A7" s="58" t="s">
        <v>187</v>
      </c>
      <c r="B7" s="59">
        <v>532</v>
      </c>
      <c r="C7" s="60">
        <v>44</v>
      </c>
      <c r="D7" s="59">
        <v>222</v>
      </c>
      <c r="E7" s="60">
        <v>19</v>
      </c>
      <c r="F7" s="59">
        <v>328</v>
      </c>
      <c r="G7" s="60">
        <v>27</v>
      </c>
      <c r="H7" s="59">
        <v>102</v>
      </c>
      <c r="I7" s="68">
        <v>9</v>
      </c>
      <c r="J7" s="69">
        <v>13</v>
      </c>
      <c r="K7" s="60">
        <v>1</v>
      </c>
      <c r="L7" s="80">
        <v>1197</v>
      </c>
      <c r="M7" s="60">
        <v>100</v>
      </c>
      <c r="N7" s="50"/>
      <c r="O7" s="50"/>
    </row>
    <row r="8" spans="1:15" ht="12">
      <c r="A8" s="58" t="s">
        <v>188</v>
      </c>
      <c r="B8" s="59">
        <v>504</v>
      </c>
      <c r="C8" s="67">
        <v>42</v>
      </c>
      <c r="D8" s="59">
        <v>198</v>
      </c>
      <c r="E8" s="67">
        <v>17</v>
      </c>
      <c r="F8" s="59">
        <v>342</v>
      </c>
      <c r="G8" s="67">
        <v>29</v>
      </c>
      <c r="H8" s="59">
        <v>139</v>
      </c>
      <c r="I8" s="68">
        <v>12</v>
      </c>
      <c r="J8" s="69">
        <v>14</v>
      </c>
      <c r="K8" s="67">
        <v>1</v>
      </c>
      <c r="L8" s="80">
        <v>1197</v>
      </c>
      <c r="M8" s="67">
        <v>100</v>
      </c>
      <c r="N8" s="50"/>
      <c r="O8" s="50"/>
    </row>
    <row r="9" spans="1:15" ht="12.75" thickBot="1">
      <c r="A9" s="64" t="s">
        <v>189</v>
      </c>
      <c r="B9" s="56">
        <v>501</v>
      </c>
      <c r="C9" s="57">
        <v>42</v>
      </c>
      <c r="D9" s="56">
        <v>140</v>
      </c>
      <c r="E9" s="57">
        <v>12</v>
      </c>
      <c r="F9" s="56">
        <v>361</v>
      </c>
      <c r="G9" s="57">
        <v>30</v>
      </c>
      <c r="H9" s="56">
        <v>177</v>
      </c>
      <c r="I9" s="56">
        <v>15</v>
      </c>
      <c r="J9" s="76">
        <v>17</v>
      </c>
      <c r="K9" s="57">
        <v>1</v>
      </c>
      <c r="L9" s="81">
        <v>1197</v>
      </c>
      <c r="M9" s="57">
        <v>100</v>
      </c>
      <c r="N9" s="50"/>
      <c r="O9" s="50"/>
    </row>
    <row r="10" spans="11:13" ht="12.75" thickTop="1">
      <c r="K10" s="2"/>
      <c r="L10" s="2"/>
      <c r="M10" s="2"/>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O11"/>
  <sheetViews>
    <sheetView workbookViewId="0" topLeftCell="A1">
      <selection activeCell="I5" sqref="I5"/>
    </sheetView>
  </sheetViews>
  <sheetFormatPr defaultColWidth="11.421875" defaultRowHeight="12.75"/>
  <cols>
    <col min="1" max="1" width="47.00390625" style="0" customWidth="1"/>
    <col min="2" max="2" width="8.8515625" style="0" customWidth="1"/>
    <col min="3" max="3" width="10.7109375" style="0" customWidth="1"/>
    <col min="4" max="4" width="8.8515625" style="0" customWidth="1"/>
    <col min="5" max="5" width="14.140625" style="0" customWidth="1"/>
    <col min="6" max="16384" width="8.8515625" style="0" customWidth="1"/>
  </cols>
  <sheetData>
    <row r="1" spans="1:15" ht="12">
      <c r="A1" s="85" t="s">
        <v>53</v>
      </c>
      <c r="B1" s="50"/>
      <c r="C1" s="50"/>
      <c r="D1" s="50"/>
      <c r="E1" s="50"/>
      <c r="F1" s="50"/>
      <c r="G1" s="50"/>
      <c r="H1" s="50"/>
      <c r="I1" s="50"/>
      <c r="J1" s="50"/>
      <c r="K1" s="50"/>
      <c r="L1" s="50"/>
      <c r="M1" s="50"/>
      <c r="N1" s="50"/>
      <c r="O1" s="50"/>
    </row>
    <row r="2" spans="1:15" ht="12">
      <c r="A2" s="50"/>
      <c r="B2" s="51"/>
      <c r="C2" s="51"/>
      <c r="D2" s="51"/>
      <c r="E2" s="50"/>
      <c r="F2" s="50"/>
      <c r="G2" s="50"/>
      <c r="H2" s="50"/>
      <c r="I2" s="50"/>
      <c r="J2" s="50"/>
      <c r="K2" s="50"/>
      <c r="L2" s="50"/>
      <c r="M2" s="50"/>
      <c r="N2" s="50"/>
      <c r="O2" s="50"/>
    </row>
    <row r="3" spans="1:15" ht="12">
      <c r="A3" s="52"/>
      <c r="B3" s="53" t="s">
        <v>194</v>
      </c>
      <c r="C3" s="58"/>
      <c r="D3" s="53" t="s">
        <v>193</v>
      </c>
      <c r="E3" s="54"/>
      <c r="F3" s="50"/>
      <c r="G3" s="50"/>
      <c r="H3" s="50"/>
      <c r="I3" s="50"/>
      <c r="J3" s="50"/>
      <c r="K3" s="50"/>
      <c r="L3" s="50"/>
      <c r="M3" s="50"/>
      <c r="N3" s="50"/>
      <c r="O3" s="50"/>
    </row>
    <row r="4" spans="1:15" ht="12.75" thickBot="1">
      <c r="A4" s="55"/>
      <c r="B4" s="56" t="s">
        <v>161</v>
      </c>
      <c r="C4" s="57" t="s">
        <v>162</v>
      </c>
      <c r="D4" s="56" t="s">
        <v>161</v>
      </c>
      <c r="E4" s="57" t="s">
        <v>162</v>
      </c>
      <c r="F4" s="50"/>
      <c r="G4" s="50"/>
      <c r="H4" s="50"/>
      <c r="I4" s="50"/>
      <c r="J4" s="50"/>
      <c r="K4" s="50"/>
      <c r="L4" s="50"/>
      <c r="M4" s="50"/>
      <c r="N4" s="50"/>
      <c r="O4" s="50"/>
    </row>
    <row r="5" spans="1:15" ht="12.75" thickTop="1">
      <c r="A5" s="58" t="s">
        <v>196</v>
      </c>
      <c r="B5" s="59">
        <v>16</v>
      </c>
      <c r="C5" s="60">
        <v>1</v>
      </c>
      <c r="D5" s="59">
        <v>175</v>
      </c>
      <c r="E5" s="60">
        <v>58</v>
      </c>
      <c r="F5" s="50"/>
      <c r="G5" s="50"/>
      <c r="H5" s="50"/>
      <c r="I5" s="50"/>
      <c r="J5" s="50"/>
      <c r="K5" s="50"/>
      <c r="L5" s="50"/>
      <c r="M5" s="50"/>
      <c r="N5" s="50"/>
      <c r="O5" s="50"/>
    </row>
    <row r="6" spans="1:15" ht="12">
      <c r="A6" s="58" t="s">
        <v>197</v>
      </c>
      <c r="B6" s="59">
        <v>299</v>
      </c>
      <c r="C6" s="60">
        <v>24</v>
      </c>
      <c r="D6" s="59">
        <v>62</v>
      </c>
      <c r="E6" s="60">
        <v>21</v>
      </c>
      <c r="F6" s="50"/>
      <c r="G6" s="50"/>
      <c r="H6" s="50"/>
      <c r="I6" s="50"/>
      <c r="J6" s="50"/>
      <c r="K6" s="50"/>
      <c r="L6" s="50"/>
      <c r="M6" s="50"/>
      <c r="N6" s="50"/>
      <c r="O6" s="50"/>
    </row>
    <row r="7" spans="1:15" ht="12">
      <c r="A7" s="58" t="s">
        <v>195</v>
      </c>
      <c r="B7" s="59">
        <v>249</v>
      </c>
      <c r="C7" s="60">
        <v>20</v>
      </c>
      <c r="D7" s="59">
        <v>56</v>
      </c>
      <c r="E7" s="60">
        <v>19</v>
      </c>
      <c r="F7" s="50"/>
      <c r="G7" s="50"/>
      <c r="H7" s="50"/>
      <c r="I7" s="50"/>
      <c r="J7" s="50"/>
      <c r="K7" s="50"/>
      <c r="L7" s="50"/>
      <c r="M7" s="50"/>
      <c r="N7" s="50"/>
      <c r="O7" s="50"/>
    </row>
    <row r="8" spans="1:15" ht="12">
      <c r="A8" s="58" t="s">
        <v>198</v>
      </c>
      <c r="B8" s="68">
        <v>809</v>
      </c>
      <c r="C8" s="60">
        <v>64</v>
      </c>
      <c r="D8" s="68">
        <v>100</v>
      </c>
      <c r="E8" s="60">
        <v>33</v>
      </c>
      <c r="F8" s="50"/>
      <c r="G8" s="50"/>
      <c r="H8" s="50"/>
      <c r="I8" s="50"/>
      <c r="J8" s="50"/>
      <c r="K8" s="50"/>
      <c r="L8" s="50"/>
      <c r="M8" s="50"/>
      <c r="N8" s="50"/>
      <c r="O8" s="50"/>
    </row>
    <row r="9" spans="1:15" ht="12.75" thickBot="1">
      <c r="A9" s="86" t="s">
        <v>163</v>
      </c>
      <c r="B9" s="87">
        <v>1263</v>
      </c>
      <c r="C9" s="88">
        <v>100</v>
      </c>
      <c r="D9" s="89">
        <v>463</v>
      </c>
      <c r="E9" s="90">
        <v>100</v>
      </c>
      <c r="F9" s="50"/>
      <c r="G9" s="50"/>
      <c r="H9" s="50"/>
      <c r="I9" s="50"/>
      <c r="J9" s="50"/>
      <c r="K9" s="50"/>
      <c r="L9" s="50"/>
      <c r="M9" s="50"/>
      <c r="N9" s="50"/>
      <c r="O9" s="50"/>
    </row>
    <row r="10" spans="1:15" ht="12.75" thickTop="1">
      <c r="A10" s="50"/>
      <c r="B10" s="50"/>
      <c r="C10" s="50"/>
      <c r="D10" s="50"/>
      <c r="E10" s="50"/>
      <c r="F10" s="50"/>
      <c r="G10" s="50"/>
      <c r="H10" s="50"/>
      <c r="I10" s="50"/>
      <c r="J10" s="50"/>
      <c r="K10" s="50"/>
      <c r="L10" s="50"/>
      <c r="M10" s="50"/>
      <c r="N10" s="50"/>
      <c r="O10" s="50"/>
    </row>
    <row r="11" spans="1:15" ht="12">
      <c r="A11" s="91" t="s">
        <v>84</v>
      </c>
      <c r="B11" s="92"/>
      <c r="C11" s="92"/>
      <c r="D11" s="50"/>
      <c r="E11" s="50"/>
      <c r="F11" s="50"/>
      <c r="G11" s="50"/>
      <c r="H11" s="50"/>
      <c r="I11" s="50"/>
      <c r="J11" s="50"/>
      <c r="K11" s="50"/>
      <c r="L11" s="50"/>
      <c r="M11" s="50"/>
      <c r="N11" s="50"/>
      <c r="O11" s="50"/>
    </row>
  </sheetData>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11"/>
  <sheetViews>
    <sheetView workbookViewId="0" topLeftCell="A1">
      <selection activeCell="C10" sqref="C10"/>
    </sheetView>
  </sheetViews>
  <sheetFormatPr defaultColWidth="11.421875" defaultRowHeight="12.75"/>
  <cols>
    <col min="1" max="1" width="27.421875" style="0" customWidth="1"/>
    <col min="2" max="2" width="8.8515625" style="0" customWidth="1"/>
    <col min="3" max="3" width="13.7109375" style="0" customWidth="1"/>
    <col min="4" max="4" width="15.421875" style="0" customWidth="1"/>
    <col min="5" max="6" width="8.8515625" style="0" customWidth="1"/>
    <col min="7" max="7" width="11.8515625" style="0" customWidth="1"/>
    <col min="8" max="16384" width="8.8515625" style="0" customWidth="1"/>
  </cols>
  <sheetData>
    <row r="1" spans="1:6" ht="12">
      <c r="A1" s="16" t="s">
        <v>199</v>
      </c>
      <c r="B1" s="16"/>
      <c r="C1" s="16"/>
      <c r="D1" s="16"/>
      <c r="E1" s="16"/>
      <c r="F1" s="16"/>
    </row>
    <row r="2" spans="1:8" ht="12">
      <c r="A2" s="3"/>
      <c r="B2" s="3"/>
      <c r="C2" s="3"/>
      <c r="D2" s="3"/>
      <c r="E2" s="3"/>
      <c r="F2" s="3"/>
      <c r="G2" s="3"/>
      <c r="H2" s="3"/>
    </row>
    <row r="3" spans="1:9" ht="12">
      <c r="A3" s="6"/>
      <c r="B3" s="12" t="s">
        <v>200</v>
      </c>
      <c r="C3" s="13"/>
      <c r="D3" s="12" t="s">
        <v>201</v>
      </c>
      <c r="E3" s="13"/>
      <c r="F3" s="12" t="s">
        <v>202</v>
      </c>
      <c r="G3" s="13"/>
      <c r="H3" s="12" t="s">
        <v>163</v>
      </c>
      <c r="I3" s="13"/>
    </row>
    <row r="4" spans="1:9" ht="12.75" thickBot="1">
      <c r="A4" s="7"/>
      <c r="B4" s="5" t="s">
        <v>161</v>
      </c>
      <c r="C4" s="10" t="s">
        <v>162</v>
      </c>
      <c r="D4" s="5" t="s">
        <v>161</v>
      </c>
      <c r="E4" s="10" t="s">
        <v>162</v>
      </c>
      <c r="F4" s="5" t="s">
        <v>161</v>
      </c>
      <c r="G4" s="10" t="s">
        <v>162</v>
      </c>
      <c r="H4" s="5" t="s">
        <v>161</v>
      </c>
      <c r="I4" s="10" t="s">
        <v>162</v>
      </c>
    </row>
    <row r="5" spans="1:9" ht="12.75" thickTop="1">
      <c r="A5" s="14" t="s">
        <v>203</v>
      </c>
      <c r="B5" s="1">
        <v>131</v>
      </c>
      <c r="C5" s="11">
        <v>38</v>
      </c>
      <c r="D5" s="1">
        <v>156</v>
      </c>
      <c r="E5" s="11">
        <v>45</v>
      </c>
      <c r="F5" s="1">
        <v>59</v>
      </c>
      <c r="G5" s="11">
        <v>17</v>
      </c>
      <c r="H5" s="1">
        <v>346</v>
      </c>
      <c r="I5" s="11">
        <v>100</v>
      </c>
    </row>
    <row r="6" spans="1:9" ht="12">
      <c r="A6" s="14" t="s">
        <v>204</v>
      </c>
      <c r="B6" s="1">
        <v>27</v>
      </c>
      <c r="C6" s="11">
        <v>5</v>
      </c>
      <c r="D6" s="1">
        <v>178</v>
      </c>
      <c r="E6" s="11">
        <v>32</v>
      </c>
      <c r="F6" s="1">
        <v>344</v>
      </c>
      <c r="G6" s="11">
        <v>63</v>
      </c>
      <c r="H6" s="1">
        <v>549</v>
      </c>
      <c r="I6" s="11">
        <v>100</v>
      </c>
    </row>
    <row r="7" spans="1:9" ht="12">
      <c r="A7" s="14" t="s">
        <v>205</v>
      </c>
      <c r="B7" s="1">
        <v>5</v>
      </c>
      <c r="C7" s="11">
        <v>1</v>
      </c>
      <c r="D7" s="1">
        <v>33</v>
      </c>
      <c r="E7" s="11">
        <v>10</v>
      </c>
      <c r="F7" s="1">
        <v>295</v>
      </c>
      <c r="G7" s="11">
        <v>89</v>
      </c>
      <c r="H7" s="1">
        <v>333</v>
      </c>
      <c r="I7" s="11">
        <v>100</v>
      </c>
    </row>
    <row r="8" spans="1:9" ht="12">
      <c r="A8" s="14" t="s">
        <v>206</v>
      </c>
      <c r="B8" s="17" t="s">
        <v>178</v>
      </c>
      <c r="C8" s="11">
        <v>1</v>
      </c>
      <c r="D8" s="17">
        <v>7</v>
      </c>
      <c r="E8" s="11">
        <v>2</v>
      </c>
      <c r="F8" s="17">
        <v>327</v>
      </c>
      <c r="G8" s="11">
        <v>97</v>
      </c>
      <c r="H8" s="17">
        <v>337</v>
      </c>
      <c r="I8" s="11">
        <v>100</v>
      </c>
    </row>
    <row r="9" spans="1:9" ht="12.75" thickBot="1">
      <c r="A9" s="48" t="s">
        <v>163</v>
      </c>
      <c r="B9" s="39">
        <v>166</v>
      </c>
      <c r="C9" s="25">
        <v>11</v>
      </c>
      <c r="D9" s="82">
        <v>373</v>
      </c>
      <c r="E9" s="83">
        <v>24</v>
      </c>
      <c r="F9" s="84">
        <v>1025</v>
      </c>
      <c r="G9" s="83">
        <v>66</v>
      </c>
      <c r="H9" s="84">
        <v>1564</v>
      </c>
      <c r="I9" s="83">
        <v>100</v>
      </c>
    </row>
    <row r="10" ht="12.75" thickTop="1"/>
    <row r="11" spans="1:4" ht="12">
      <c r="A11" s="27" t="s">
        <v>127</v>
      </c>
      <c r="B11" s="28"/>
      <c r="C11" s="28"/>
      <c r="D11" s="28"/>
    </row>
  </sheetData>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Users' views of the Points-Based System</dc:title>
  <dc:subject>Migration</dc:subject>
  <dc:creator>Home Office</dc:creator>
  <cp:keywords>Points based system, Tier 1, Tier 2, Tier 5, UK Border Agency, staff Sponsors, Highly skilled migrants, Migrant workers</cp:keywords>
  <dc:description/>
  <cp:lastModifiedBy>Alan Cooke</cp:lastModifiedBy>
  <cp:lastPrinted>2011-01-10T12:46:48Z</cp:lastPrinted>
  <dcterms:created xsi:type="dcterms:W3CDTF">1996-10-14T23:33:28Z</dcterms:created>
  <dcterms:modified xsi:type="dcterms:W3CDTF">2011-02-02T12:18:59Z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269985991</vt:i4>
  </property>
  <property fmtid="{D5CDD505-2E9C-101B-9397-08002B2CF9AE}" pid="3" name="_EmailSubject">
    <vt:lpwstr>Users' views of the PBS - excel tables </vt:lpwstr>
  </property>
</Properties>
</file>