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15" windowHeight="11250" tabRatio="961" activeTab="0"/>
  </bookViews>
  <sheets>
    <sheet name="Title" sheetId="1" r:id="rId1"/>
    <sheet name="Guidance" sheetId="2" r:id="rId2"/>
    <sheet name="Flow chart" sheetId="3" r:id="rId3"/>
    <sheet name="Table 1" sheetId="4" r:id="rId4"/>
    <sheet name="Table1a" sheetId="5" r:id="rId5"/>
    <sheet name="Table 2" sheetId="6" r:id="rId6"/>
    <sheet name="Table 2.1" sheetId="7" r:id="rId7"/>
    <sheet name="Table 2.2" sheetId="8" r:id="rId8"/>
    <sheet name="Table 3 summary version" sheetId="9" r:id="rId9"/>
    <sheet name="Table 3" sheetId="10" r:id="rId10"/>
    <sheet name="Table 3.1" sheetId="11" r:id="rId11"/>
    <sheet name="Table 3.2" sheetId="12" r:id="rId12"/>
    <sheet name="Table 3.3" sheetId="13" r:id="rId13"/>
    <sheet name="Table 4" sheetId="14" r:id="rId14"/>
    <sheet name="Table 5" sheetId="15" r:id="rId15"/>
    <sheet name="Table 6" sheetId="16" r:id="rId16"/>
    <sheet name="Table 6a" sheetId="17" r:id="rId17"/>
    <sheet name="Table 6.1" sheetId="18" r:id="rId18"/>
    <sheet name="Table 6.2" sheetId="19" r:id="rId19"/>
    <sheet name="Table 7" sheetId="20" r:id="rId20"/>
    <sheet name="Table 8" sheetId="21" r:id="rId21"/>
    <sheet name="Table 9" sheetId="22" r:id="rId22"/>
    <sheet name="Table 9a" sheetId="23" r:id="rId23"/>
    <sheet name="Table10 summary version" sheetId="24" r:id="rId24"/>
    <sheet name="Table 10" sheetId="25" r:id="rId25"/>
    <sheet name="Table 11" sheetId="26" r:id="rId26"/>
    <sheet name="Table 12" sheetId="27" r:id="rId27"/>
    <sheet name="Table15" sheetId="28" r:id="rId28"/>
    <sheet name="Table 16" sheetId="29" r:id="rId29"/>
    <sheet name="Table 19 Appendix A" sheetId="30" r:id="rId30"/>
  </sheets>
  <definedNames>
    <definedName name="_xlnm.Print_Area" localSheetId="3">'Table 1'!$A$1:$K$66</definedName>
    <definedName name="_xlnm.Print_Area" localSheetId="24">'Table 10'!$A$1:$F$161</definedName>
    <definedName name="_xlnm.Print_Area" localSheetId="29">'Table 19 Appendix A'!$A$1:$O$22</definedName>
    <definedName name="_xlnm.Print_Area" localSheetId="5">'Table 2'!$A$1:$I$25</definedName>
    <definedName name="_xlnm.Print_Area" localSheetId="6">'Table 2.1'!$A$1:$I$23</definedName>
    <definedName name="_xlnm.Print_Area" localSheetId="9">'Table 3'!$A$1:$F$61</definedName>
    <definedName name="_xlnm.Print_Area" localSheetId="15">'Table 6'!$A$1:$O$136</definedName>
    <definedName name="_xlnm.Print_Area" localSheetId="16">'Table 6a'!$A$1:$O$124</definedName>
    <definedName name="_xlnm.Print_Area" localSheetId="19">'Table 7'!$A$1:$J$30</definedName>
    <definedName name="_xlnm.Print_Area" localSheetId="21">'Table 9'!$A$1:$T$70</definedName>
    <definedName name="_xlnm.Print_Area" localSheetId="4">'Table1a'!$A$1:$K$66</definedName>
  </definedNames>
  <calcPr fullCalcOnLoad="1"/>
</workbook>
</file>

<file path=xl/sharedStrings.xml><?xml version="1.0" encoding="utf-8"?>
<sst xmlns="http://schemas.openxmlformats.org/spreadsheetml/2006/main" count="7806" uniqueCount="539">
  <si>
    <t>Number of procedures</t>
  </si>
  <si>
    <t>Species of animal</t>
  </si>
  <si>
    <t>Primary purpose of the procedure</t>
  </si>
  <si>
    <t>Total</t>
  </si>
  <si>
    <t>Fundamental biological research</t>
  </si>
  <si>
    <t>Applied studies -human medicine or dentistry</t>
  </si>
  <si>
    <t>Applied studies -veterinary medicine</t>
  </si>
  <si>
    <t>Protection of man, animals or environment</t>
  </si>
  <si>
    <t>Education</t>
  </si>
  <si>
    <t>Training</t>
  </si>
  <si>
    <t>Forensic enquiries</t>
  </si>
  <si>
    <t>Direct diagnosis</t>
  </si>
  <si>
    <t>Mammal</t>
  </si>
  <si>
    <t xml:space="preserve">  Mouse</t>
  </si>
  <si>
    <t xml:space="preserve">  Rat</t>
  </si>
  <si>
    <t xml:space="preserve">  Hamster</t>
  </si>
  <si>
    <t xml:space="preserve">  Gerbil</t>
  </si>
  <si>
    <t xml:space="preserve">  Other rodent</t>
  </si>
  <si>
    <t xml:space="preserve">  Rabbit</t>
  </si>
  <si>
    <t xml:space="preserve">  Cat</t>
  </si>
  <si>
    <t xml:space="preserve">  Dog</t>
  </si>
  <si>
    <t xml:space="preserve">     Beagle</t>
  </si>
  <si>
    <t xml:space="preserve">     Other including cross-bred dogs</t>
  </si>
  <si>
    <t xml:space="preserve">  Ferret</t>
  </si>
  <si>
    <t xml:space="preserve">  Other carnivore</t>
  </si>
  <si>
    <t xml:space="preserve">  Pig</t>
  </si>
  <si>
    <t xml:space="preserve">  Goat</t>
  </si>
  <si>
    <t xml:space="preserve">  Sheep</t>
  </si>
  <si>
    <t xml:space="preserve">  Cattle</t>
  </si>
  <si>
    <t xml:space="preserve">  Deer</t>
  </si>
  <si>
    <t xml:space="preserve">  Camelid</t>
  </si>
  <si>
    <t xml:space="preserve">  Other ungulate</t>
  </si>
  <si>
    <t xml:space="preserve">  Primate</t>
  </si>
  <si>
    <t xml:space="preserve">   Prosimian</t>
  </si>
  <si>
    <t xml:space="preserve">      marmoset, tamarin</t>
  </si>
  <si>
    <t xml:space="preserve">      Squirrel, owl, spider monkey</t>
  </si>
  <si>
    <t xml:space="preserve">      Macaque</t>
  </si>
  <si>
    <t xml:space="preserve">      Baboon</t>
  </si>
  <si>
    <t xml:space="preserve">  Ape</t>
  </si>
  <si>
    <t xml:space="preserve">      Gibbon</t>
  </si>
  <si>
    <t xml:space="preserve">      Great ape</t>
  </si>
  <si>
    <t>Bird</t>
  </si>
  <si>
    <t xml:space="preserve">  Turkey</t>
  </si>
  <si>
    <t xml:space="preserve">  Other bird</t>
  </si>
  <si>
    <t>Reptile</t>
  </si>
  <si>
    <t>Amphibian</t>
  </si>
  <si>
    <t>Fish</t>
  </si>
  <si>
    <t>Cephalopod</t>
  </si>
  <si>
    <t>Number of animals</t>
  </si>
  <si>
    <t xml:space="preserve">  Other mammal</t>
  </si>
  <si>
    <t>Table 2 Scientific procedures by Schedule 2 listed species and source of animals</t>
  </si>
  <si>
    <t>Source</t>
  </si>
  <si>
    <t>Animals acquired from within own designated establishment</t>
  </si>
  <si>
    <t>Animals acquired from non-designated sources in the UK</t>
  </si>
  <si>
    <t xml:space="preserve">  Total</t>
  </si>
  <si>
    <t>Genetic status</t>
  </si>
  <si>
    <t>Normal animal</t>
  </si>
  <si>
    <t>Animal with harmful genetic defect</t>
  </si>
  <si>
    <t>Body systems</t>
  </si>
  <si>
    <t>Respiratory</t>
  </si>
  <si>
    <t>Cardiovascular</t>
  </si>
  <si>
    <t>Nervous</t>
  </si>
  <si>
    <t>Senses</t>
  </si>
  <si>
    <t>Alimentary</t>
  </si>
  <si>
    <t>Skin</t>
  </si>
  <si>
    <t>Musculo -skeletal</t>
  </si>
  <si>
    <t>Reproductive</t>
  </si>
  <si>
    <t>Immune and reticulo - endothelial</t>
  </si>
  <si>
    <t>Other system</t>
  </si>
  <si>
    <t>Multiple systems</t>
  </si>
  <si>
    <t>System not relevant</t>
  </si>
  <si>
    <t>Field of research</t>
  </si>
  <si>
    <t>Anatomy</t>
  </si>
  <si>
    <t>Physiology</t>
  </si>
  <si>
    <t>Biochemistry</t>
  </si>
  <si>
    <t>Psychology</t>
  </si>
  <si>
    <t>Pathology</t>
  </si>
  <si>
    <t>Immunology</t>
  </si>
  <si>
    <t>Microbiology</t>
  </si>
  <si>
    <t>Parasitology</t>
  </si>
  <si>
    <t>Pharmacology</t>
  </si>
  <si>
    <t>Pharmaceutical R&amp;D</t>
  </si>
  <si>
    <t>Therapeutics</t>
  </si>
  <si>
    <t>Clinical medicine</t>
  </si>
  <si>
    <t>Clinical surgery</t>
  </si>
  <si>
    <t xml:space="preserve">     Greyhound</t>
  </si>
  <si>
    <t>Dentistry</t>
  </si>
  <si>
    <t>Genetics</t>
  </si>
  <si>
    <t>Molecular biology</t>
  </si>
  <si>
    <t>Cancer research</t>
  </si>
  <si>
    <t>Nutrition</t>
  </si>
  <si>
    <t>Zoology</t>
  </si>
  <si>
    <t>Botany</t>
  </si>
  <si>
    <t>Animal science</t>
  </si>
  <si>
    <t>Ecology</t>
  </si>
  <si>
    <t>Animal welfare</t>
  </si>
  <si>
    <t>Other</t>
  </si>
  <si>
    <t>Alcohol</t>
  </si>
  <si>
    <t>Target body system</t>
  </si>
  <si>
    <t>Local anaesthesia</t>
  </si>
  <si>
    <t>Production</t>
  </si>
  <si>
    <t>Infectious agents</t>
  </si>
  <si>
    <t>Vectors</t>
  </si>
  <si>
    <t>Neoplasms</t>
  </si>
  <si>
    <t>Polyclonal antibodies</t>
  </si>
  <si>
    <t xml:space="preserve">  Horse and other equids</t>
  </si>
  <si>
    <t>Toxicology or other safety/efficacy evaluation</t>
  </si>
  <si>
    <t>General safety/efficacy evaluation</t>
  </si>
  <si>
    <t>Pharmaceutical safety/efficacy evaluation</t>
  </si>
  <si>
    <t>Other purposes</t>
  </si>
  <si>
    <t>Pollution</t>
  </si>
  <si>
    <t>Agriculture</t>
  </si>
  <si>
    <t>Industry</t>
  </si>
  <si>
    <t>Household</t>
  </si>
  <si>
    <t>Food additives</t>
  </si>
  <si>
    <t>Other foodstuffs</t>
  </si>
  <si>
    <t>Safety testing</t>
  </si>
  <si>
    <t>Efficacy testing</t>
  </si>
  <si>
    <t>Quality control</t>
  </si>
  <si>
    <t>ADME and residue</t>
  </si>
  <si>
    <t>Toxicology research</t>
  </si>
  <si>
    <t>Medical  device safety</t>
  </si>
  <si>
    <t>Method development</t>
  </si>
  <si>
    <t xml:space="preserve">  Domestic fowl (Gallus domesticus)</t>
  </si>
  <si>
    <t xml:space="preserve">  Quail (Coturnix coturnix)</t>
  </si>
  <si>
    <t xml:space="preserve">  Quail (spp,other than Coturnix coturnix)</t>
  </si>
  <si>
    <t>Legislative requirements</t>
  </si>
  <si>
    <t>Type of toxicological test or procedure</t>
  </si>
  <si>
    <t>Acute limit setting</t>
  </si>
  <si>
    <t>Subacute toxicity</t>
  </si>
  <si>
    <t>Subchronic and chronic</t>
  </si>
  <si>
    <t>Carcinogenicity</t>
  </si>
  <si>
    <t>Teratogenicity</t>
  </si>
  <si>
    <t>Other reproductive toxicity</t>
  </si>
  <si>
    <t>In eyes</t>
  </si>
  <si>
    <t>For skin Irritation</t>
  </si>
  <si>
    <t>For skin sensitisation</t>
  </si>
  <si>
    <t>Toxicokinetics</t>
  </si>
  <si>
    <t>Pyrogenicity</t>
  </si>
  <si>
    <t>Biocompatibility</t>
  </si>
  <si>
    <t>Other toxicology</t>
  </si>
  <si>
    <t>No anaesthesia</t>
  </si>
  <si>
    <t>Reptile / Amphibian</t>
  </si>
  <si>
    <t>Universities, medical schools</t>
  </si>
  <si>
    <t>NHS hospitals</t>
  </si>
  <si>
    <t>Other public bodies</t>
  </si>
  <si>
    <t>UK requirements only</t>
  </si>
  <si>
    <t>Non-legislative purposes</t>
  </si>
  <si>
    <t>TABLE 1</t>
  </si>
  <si>
    <t>TABLE 1a</t>
  </si>
  <si>
    <t>Species by purpose</t>
  </si>
  <si>
    <t>(procedures)</t>
  </si>
  <si>
    <t>(animals)</t>
  </si>
  <si>
    <t>TABLE 2</t>
  </si>
  <si>
    <t>Source of animals</t>
  </si>
  <si>
    <t>TABLE 3</t>
  </si>
  <si>
    <t>(Toxicology)</t>
  </si>
  <si>
    <t>(Non-toxicology)</t>
  </si>
  <si>
    <t>TABLE 10</t>
  </si>
  <si>
    <t>TABLE 5</t>
  </si>
  <si>
    <t>Field of toxicology</t>
  </si>
  <si>
    <t>TABLE 11</t>
  </si>
  <si>
    <t>TABLE 12</t>
  </si>
  <si>
    <t>Type of test - overall</t>
  </si>
  <si>
    <t>TABLE 8</t>
  </si>
  <si>
    <t>TABLE 9</t>
  </si>
  <si>
    <t>Techniques of interest</t>
  </si>
  <si>
    <t>Type of test - safety</t>
  </si>
  <si>
    <t>TABLE 15</t>
  </si>
  <si>
    <t>of pharmaceuticals</t>
  </si>
  <si>
    <t>TABLE 16</t>
  </si>
  <si>
    <t>number of procedures</t>
  </si>
  <si>
    <t>Anaesthesia</t>
  </si>
  <si>
    <t>TABLES 2.1, 2.2</t>
  </si>
  <si>
    <t>Genetically modified animal</t>
  </si>
  <si>
    <t>Source by genetic status:</t>
  </si>
  <si>
    <t>by genetic status:</t>
  </si>
  <si>
    <t xml:space="preserve">   New World monkey</t>
  </si>
  <si>
    <t xml:space="preserve">      Other New World monkey</t>
  </si>
  <si>
    <t xml:space="preserve">   Old World monkey</t>
  </si>
  <si>
    <t xml:space="preserve">      Other Old World monkey</t>
  </si>
  <si>
    <t xml:space="preserve">  Old World monkey</t>
  </si>
  <si>
    <t>One EU country only (not UK)</t>
  </si>
  <si>
    <t>EU requirements, incl. European Pharmacopoeia</t>
  </si>
  <si>
    <t xml:space="preserve">Requirements of (non-EU) Council of Europe </t>
  </si>
  <si>
    <t>Requirements of other countries</t>
  </si>
  <si>
    <t>Monoclonal antibodies (ascites model)</t>
  </si>
  <si>
    <t>Monoclonal antibodies (initial 
immunisation)</t>
  </si>
  <si>
    <t>Acute non - lethal clinical sign</t>
  </si>
  <si>
    <t>Subacute limit-setting or dose ranging</t>
  </si>
  <si>
    <t>Genetic toxicology (includes mutagenicity)</t>
  </si>
  <si>
    <t>Breeding procedures and</t>
  </si>
  <si>
    <t>research by genetic status</t>
  </si>
  <si>
    <t>TABLES 3.1, 3.2, 3.3</t>
  </si>
  <si>
    <t>Animals acquired from sources within the EU (outside the UK)</t>
  </si>
  <si>
    <t>Animals acquired from  Council of Europe countries who are signatories
to ETS123</t>
  </si>
  <si>
    <t>Animals acquired from  other sources</t>
  </si>
  <si>
    <t xml:space="preserve">    Prosimian</t>
  </si>
  <si>
    <t xml:space="preserve">    New World monkey</t>
  </si>
  <si>
    <t xml:space="preserve">    Old World monkey</t>
  </si>
  <si>
    <t xml:space="preserve">        Macaque</t>
  </si>
  <si>
    <t xml:space="preserve">        Baboon</t>
  </si>
  <si>
    <t xml:space="preserve">        Other Old World monkey</t>
  </si>
  <si>
    <t xml:space="preserve">    Ape</t>
  </si>
  <si>
    <t xml:space="preserve">       Gibbon</t>
  </si>
  <si>
    <t xml:space="preserve">       Great ape</t>
  </si>
  <si>
    <t xml:space="preserve">       Macaque</t>
  </si>
  <si>
    <t xml:space="preserve">       Baboon</t>
  </si>
  <si>
    <t xml:space="preserve">       Other Old World monkey</t>
  </si>
  <si>
    <t xml:space="preserve">   Ape</t>
  </si>
  <si>
    <t>Other biological materials</t>
  </si>
  <si>
    <t>Production of</t>
  </si>
  <si>
    <t>biological materials</t>
  </si>
  <si>
    <t>Animals acquired from another designated breeding or supplying establishment in the UK</t>
  </si>
  <si>
    <t xml:space="preserve">   Other mammal</t>
  </si>
  <si>
    <t xml:space="preserve">      Great Ape</t>
  </si>
  <si>
    <t>Type of anaesthesia</t>
  </si>
  <si>
    <t>General anaesthesia, with recovery</t>
  </si>
  <si>
    <t>General anaesthesia throughout, without recovery</t>
  </si>
  <si>
    <t xml:space="preserve">  Guinea pig</t>
  </si>
  <si>
    <t>General anaesthesia at end of procedure, without recovery</t>
  </si>
  <si>
    <t xml:space="preserve">    Other mammal</t>
  </si>
  <si>
    <t>Acute lethal
toxicity</t>
  </si>
  <si>
    <t>Acute lethal
concentration</t>
  </si>
  <si>
    <t xml:space="preserve">Immunotoxicology </t>
  </si>
  <si>
    <t>Notes</t>
  </si>
  <si>
    <t>GM = genetically modified</t>
  </si>
  <si>
    <t>HM = harmful mutant</t>
  </si>
  <si>
    <t>TABLE 4</t>
  </si>
  <si>
    <t>TABLE 6a</t>
  </si>
  <si>
    <t>TABLE 6</t>
  </si>
  <si>
    <t>TABLE 7</t>
  </si>
  <si>
    <t>TABLES 6.1, 6.2</t>
  </si>
  <si>
    <t>TABLE 9a</t>
  </si>
  <si>
    <t>Table 7 Scientific procedures (non-toxicology) by species of animal and production of biological materials</t>
  </si>
  <si>
    <t>Table 4 Scientific procedures by species of animal and target body system</t>
  </si>
  <si>
    <t>Table 5 Scientific procedures by species of animal and level of anaesthesia</t>
  </si>
  <si>
    <t>Enzyme induction for in vitro tests</t>
  </si>
  <si>
    <t>HM, GM</t>
  </si>
  <si>
    <r>
      <t xml:space="preserve">  Domestic fowl (</t>
    </r>
    <r>
      <rPr>
        <i/>
        <sz val="14"/>
        <rFont val="Arial"/>
        <family val="2"/>
      </rPr>
      <t>Gallus domesticus</t>
    </r>
    <r>
      <rPr>
        <sz val="14"/>
        <rFont val="Arial"/>
        <family val="2"/>
      </rPr>
      <t>)</t>
    </r>
  </si>
  <si>
    <r>
      <t xml:space="preserve">  Quail (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</si>
  <si>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r>
      <t xml:space="preserve">  Quail (spp,other than 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</si>
  <si>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r>
      <t xml:space="preserve">  Quail (not 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</si>
  <si>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r>
      <t xml:space="preserve">  Pig</t>
    </r>
    <r>
      <rPr>
        <sz val="14"/>
        <rFont val="Arial"/>
        <family val="2"/>
      </rPr>
      <t xml:space="preserve"> (genetically modified)</t>
    </r>
  </si>
  <si>
    <r>
      <t xml:space="preserve">  Sheep</t>
    </r>
    <r>
      <rPr>
        <sz val="14"/>
        <rFont val="Arial"/>
        <family val="2"/>
      </rPr>
      <t xml:space="preserve"> (genetically modified)</t>
    </r>
  </si>
  <si>
    <r>
      <t xml:space="preserve">  Quail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>(Coturnix coturnix)</t>
    </r>
  </si>
  <si>
    <r>
      <t xml:space="preserve">  Quail (spp. other than 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</si>
  <si>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t xml:space="preserve">(1) Includes breeding procedures which are now detailed in Tables 3.1 - 3.3 </t>
  </si>
  <si>
    <t>Table 1 Scientific procedures by species of animal and primary purpose of the procedure, page 1 of 2</t>
  </si>
  <si>
    <t>Table 1 Scientific procedures by species of animal and primary purpose of the procedure, page 2 of 2</t>
  </si>
  <si>
    <t>Table 6 Scientific procedures (non-toxicology) by species of animal and field of research, page 1 of 4</t>
  </si>
  <si>
    <t>Table 6 Scientific procedures (non-toxicology) by species of animal and field of research, page 2 of 4</t>
  </si>
  <si>
    <t>Table 6 Scientific procedures (non-toxicology) by species of animal and field of research, page 3 of 4</t>
  </si>
  <si>
    <t>Table 6 Scientific procedures (non-toxicology) by species of animal and field of research, page 4 of 4</t>
  </si>
  <si>
    <r>
      <t xml:space="preserve">Other </t>
    </r>
    <r>
      <rPr>
        <vertAlign val="superscript"/>
        <sz val="14"/>
        <rFont val="Arial"/>
        <family val="2"/>
      </rPr>
      <t>(1)</t>
    </r>
  </si>
  <si>
    <t>Table 9 Scientific procedures (toxicology) by species of animal and toxicological purpose, page 2 of 4</t>
  </si>
  <si>
    <t>Table 9 Scientific procedures (toxicology) by species of animal and toxicological purpose, page 3 of 4</t>
  </si>
  <si>
    <t>Table 9 Scientific procedures (toxicology) by species of animal and toxicological purpose, page 4 of 4</t>
  </si>
  <si>
    <t>Table 11 Scientific procedures (toxicology) by species of animal and type of toxicological test: all purposes, page 1 of 2</t>
  </si>
  <si>
    <t xml:space="preserve">Table 11 Scientific procedures (toxicology) by species of animal and type of toxicological test: all purposes, page 2 of 2 </t>
  </si>
  <si>
    <t xml:space="preserve">  Horse, donkey and cross-bred  equids</t>
  </si>
  <si>
    <t>N/A</t>
  </si>
  <si>
    <r>
      <t xml:space="preserve">  Domestic fowl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Gallus domesticus</t>
    </r>
    <r>
      <rPr>
        <sz val="12"/>
        <rFont val="Arial"/>
        <family val="2"/>
      </rPr>
      <t>)</t>
    </r>
  </si>
  <si>
    <r>
      <t xml:space="preserve">  Quail </t>
    </r>
    <r>
      <rPr>
        <sz val="12"/>
        <rFont val="Arial"/>
        <family val="2"/>
      </rPr>
      <t xml:space="preserve">(not </t>
    </r>
    <r>
      <rPr>
        <i/>
        <sz val="12"/>
        <rFont val="Arial"/>
        <family val="2"/>
      </rPr>
      <t>Coturnix coturnix</t>
    </r>
    <r>
      <rPr>
        <sz val="12"/>
        <rFont val="Arial"/>
        <family val="2"/>
      </rPr>
      <t>)</t>
    </r>
  </si>
  <si>
    <r>
      <t xml:space="preserve">Tobacco </t>
    </r>
    <r>
      <rPr>
        <vertAlign val="superscript"/>
        <sz val="12"/>
        <rFont val="Arial"/>
        <family val="2"/>
      </rPr>
      <t>(1)</t>
    </r>
  </si>
  <si>
    <t>Tobacco(1)</t>
  </si>
  <si>
    <t>(1)Following a decision in 1997, procedures using animals in research on tobacco have not been allowed.</t>
  </si>
  <si>
    <t>Tobacco safety(1)</t>
  </si>
  <si>
    <t>(2)Following a decision in 1998, procedures using animals in research on finished cosmetics and on cosmetic ingredients have not been allowed.</t>
  </si>
  <si>
    <t>Finished cosmetics(2)</t>
  </si>
  <si>
    <t>Cosmetics ingredients(2)</t>
  </si>
  <si>
    <t>Table 1a Animals used, by species of animal and primary purpose of the procedure, page 1 of 2</t>
  </si>
  <si>
    <t>Table 1a Animals used, by species of animal and primary purpose of the procedure, page 2 of 2</t>
  </si>
  <si>
    <t>Table 6a Animals used (non-toxicology), by species of animal and field of research, page 1 of 4</t>
  </si>
  <si>
    <t>Table 6a Animals used (non-toxicology), by species of animal and field of research, page 2 of 4</t>
  </si>
  <si>
    <t>Table 6a Animals used (non-toxicology), by species of animal and field of research, page 3 of 4</t>
  </si>
  <si>
    <t>Table 6a Animals used (non-toxicology), by species of animal and field of research, page 4 of 4</t>
  </si>
  <si>
    <t xml:space="preserve">Table 9a Animals used (toxicology), by species of animal and toxicological purpose, page 1 of 4 </t>
  </si>
  <si>
    <t xml:space="preserve">Table 9a Animals used (toxicology), by species of animal and toxicological purpose, page 2 of 4 </t>
  </si>
  <si>
    <t xml:space="preserve">Table 9a Animals used (toxicology), by species of animal and toxicological purpose, page 3 of 4 </t>
  </si>
  <si>
    <t xml:space="preserve">Table 9a Animals used (toxicology), by species of animal and toxicological purpose, page 4 of 4 </t>
  </si>
  <si>
    <t>Tobacco safety (1)</t>
  </si>
  <si>
    <t>N/A = Not applicable</t>
  </si>
  <si>
    <t>(1) Following a decision in 1997, procedures using animals in research on tobacco have not been allowed.</t>
  </si>
  <si>
    <t>(2) Following a decision in 1998, procedures using animals in research on finished cosmetics and on cosmetic ingredients have not been allowed.</t>
  </si>
  <si>
    <t xml:space="preserve">  Animals not listed in Schedule 2</t>
  </si>
  <si>
    <t>Animals not listed in Schedule 2</t>
  </si>
  <si>
    <t>Table 10 Scientific procedures (toxicology) by species of animal and type of legislation</t>
  </si>
  <si>
    <t>Summary version</t>
  </si>
  <si>
    <t>Note. For numbers of procedures by purpose, see full table available on the website</t>
  </si>
  <si>
    <t>Any combination of legislative requirements</t>
  </si>
  <si>
    <t xml:space="preserve">Total </t>
  </si>
  <si>
    <t>Table 9 Scientific procedures (toxicology) by species of animal and toxicological purpose, page 1 of 4</t>
  </si>
  <si>
    <t>Table 19 Project licences and scientific procedures by type of designated establishment</t>
  </si>
  <si>
    <t>Type of designated establishment</t>
  </si>
  <si>
    <t>Licensees</t>
  </si>
  <si>
    <t>Number of</t>
  </si>
  <si>
    <t>Procedures</t>
  </si>
  <si>
    <t>Number of procedures reported</t>
  </si>
  <si>
    <t>Percentage</t>
  </si>
  <si>
    <t>1 to     50</t>
  </si>
  <si>
    <t>51 to 100</t>
  </si>
  <si>
    <t>101 to 200</t>
  </si>
  <si>
    <t>201 to 400</t>
  </si>
  <si>
    <t>401 to 600</t>
  </si>
  <si>
    <t>601 to 800</t>
  </si>
  <si>
    <t>801 to 1,000</t>
  </si>
  <si>
    <t>More than 1,000</t>
  </si>
  <si>
    <t>reporting no procedures</t>
  </si>
  <si>
    <t>licensees</t>
  </si>
  <si>
    <t>Public health laboratories</t>
  </si>
  <si>
    <t>Government departments</t>
  </si>
  <si>
    <t>Non-profit-making organisations</t>
  </si>
  <si>
    <t>Commercial organisations</t>
  </si>
  <si>
    <t xml:space="preserve">(2) Only procedures on adult or free-living animals (including neonatal and juvenile mammals, and newly-hatched birds) are counted. </t>
  </si>
  <si>
    <t xml:space="preserve">      Details of procedures on immature forms (e.g. larvae, embryos, fish fry) are collected but not counted.</t>
  </si>
  <si>
    <t xml:space="preserve">     Animals in the wild involved in rodenticide trials are also not counted.  Details (if applicable) are given in the Commentary.</t>
  </si>
  <si>
    <r>
      <t xml:space="preserve"> licence holders</t>
    </r>
    <r>
      <rPr>
        <vertAlign val="superscript"/>
        <sz val="14"/>
        <rFont val="Times New Roman"/>
        <family val="1"/>
      </rPr>
      <t>(1)</t>
    </r>
  </si>
  <si>
    <r>
      <t>countable</t>
    </r>
    <r>
      <rPr>
        <vertAlign val="superscript"/>
        <sz val="14"/>
        <rFont val="Times New Roman"/>
        <family val="1"/>
      </rPr>
      <t xml:space="preserve">(2) </t>
    </r>
    <r>
      <rPr>
        <sz val="14"/>
        <rFont val="Times New Roman"/>
        <family val="1"/>
      </rPr>
      <t>procedures only</t>
    </r>
  </si>
  <si>
    <r>
      <t xml:space="preserve">(1)  Some licence-holders hold more than one licence; these figures are compiled </t>
    </r>
    <r>
      <rPr>
        <b/>
        <sz val="14"/>
        <rFont val="Times New Roman"/>
        <family val="1"/>
      </rPr>
      <t>by numbers of project licences,</t>
    </r>
    <r>
      <rPr>
        <sz val="14"/>
        <rFont val="Times New Roman"/>
        <family val="1"/>
      </rPr>
      <t xml:space="preserve"> not by numbers of actual licence-holders.</t>
    </r>
  </si>
  <si>
    <r>
      <t>Number of licence holders</t>
    </r>
    <r>
      <rPr>
        <vertAlign val="superscript"/>
        <sz val="14"/>
        <rFont val="Times New Roman"/>
        <family val="1"/>
      </rPr>
      <t>(1)</t>
    </r>
    <r>
      <rPr>
        <sz val="14"/>
        <rFont val="Times New Roman"/>
        <family val="1"/>
      </rPr>
      <t xml:space="preserve"> reporting countable</t>
    </r>
    <r>
      <rPr>
        <vertAlign val="superscript"/>
        <sz val="14"/>
        <rFont val="Times New Roman"/>
        <family val="1"/>
      </rPr>
      <t>(2)</t>
    </r>
    <r>
      <rPr>
        <sz val="14"/>
        <rFont val="Times New Roman"/>
        <family val="1"/>
      </rPr>
      <t xml:space="preserve"> procedures,                                                                   by number of procedures reported</t>
    </r>
  </si>
  <si>
    <t>reporting non-</t>
  </si>
  <si>
    <t>number of animals used</t>
  </si>
  <si>
    <t>procedures by genetic status</t>
  </si>
  <si>
    <t>w</t>
  </si>
  <si>
    <t>e</t>
  </si>
  <si>
    <t>w website only</t>
  </si>
  <si>
    <t>e extended version on website</t>
  </si>
  <si>
    <t>other than pharmaceut</t>
  </si>
  <si>
    <t>or toxicology testing</t>
  </si>
  <si>
    <t>Breeding of GM or HM animals</t>
  </si>
  <si>
    <r>
      <t xml:space="preserve">Reptile </t>
    </r>
    <r>
      <rPr>
        <sz val="14"/>
        <color indexed="8"/>
        <rFont val="Arial"/>
        <family val="2"/>
      </rPr>
      <t>- any reptilian species</t>
    </r>
  </si>
  <si>
    <r>
      <t>Amphibian</t>
    </r>
    <r>
      <rPr>
        <sz val="14"/>
        <rFont val="Arial"/>
        <family val="2"/>
      </rPr>
      <t xml:space="preserve"> - any amphibian species</t>
    </r>
  </si>
  <si>
    <r>
      <t>Cephalopod</t>
    </r>
    <r>
      <rPr>
        <sz val="14"/>
        <rFont val="Arial"/>
        <family val="2"/>
      </rPr>
      <t xml:space="preserve"> - </t>
    </r>
    <r>
      <rPr>
        <i/>
        <sz val="14"/>
        <rFont val="Arial"/>
        <family val="2"/>
      </rPr>
      <t>Octopus vulgaris</t>
    </r>
  </si>
  <si>
    <r>
      <t>Fish</t>
    </r>
    <r>
      <rPr>
        <sz val="14"/>
        <rFont val="Arial"/>
        <family val="2"/>
      </rPr>
      <t xml:space="preserve"> - any fish species</t>
    </r>
  </si>
  <si>
    <r>
      <t>Cephalopod</t>
    </r>
    <r>
      <rPr>
        <sz val="14"/>
        <rFont val="Arial"/>
        <family val="2"/>
      </rPr>
      <t xml:space="preserve"> - Octopus vulgaris</t>
    </r>
  </si>
  <si>
    <r>
      <t>Fish</t>
    </r>
    <r>
      <rPr>
        <sz val="14"/>
        <rFont val="Arial"/>
        <family val="2"/>
      </rPr>
      <t xml:space="preserve"> -any fish species</t>
    </r>
  </si>
  <si>
    <r>
      <t>Reptile</t>
    </r>
    <r>
      <rPr>
        <sz val="14"/>
        <rFont val="Arial"/>
        <family val="2"/>
      </rPr>
      <t xml:space="preserve"> - any reptilian species</t>
    </r>
  </si>
  <si>
    <t xml:space="preserve">  All other ungulates</t>
  </si>
  <si>
    <t xml:space="preserve">  Pigs, sheep &amp; all other ungulates</t>
  </si>
  <si>
    <t>Summary Version</t>
  </si>
  <si>
    <t xml:space="preserve">     Other inc cross-breds </t>
  </si>
  <si>
    <t xml:space="preserve">     Other New World monkey</t>
  </si>
  <si>
    <r>
      <t xml:space="preserve">  Domestic fowl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Gallus domesticus</t>
    </r>
    <r>
      <rPr>
        <sz val="10"/>
        <color indexed="8"/>
        <rFont val="Arial"/>
        <family val="2"/>
      </rPr>
      <t>)</t>
    </r>
  </si>
  <si>
    <r>
      <t xml:space="preserve">  Quail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</si>
  <si>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 xml:space="preserve">  Quail </t>
    </r>
    <r>
      <rPr>
        <sz val="10"/>
        <rFont val="Arial"/>
        <family val="2"/>
      </rPr>
      <t xml:space="preserve">(not 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</si>
  <si>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t xml:space="preserve">  All other rodents</t>
  </si>
  <si>
    <t xml:space="preserve">  All other mammals</t>
  </si>
  <si>
    <t>Increase on 2009</t>
  </si>
  <si>
    <t>Percentage change from 2009</t>
  </si>
  <si>
    <t>Percentage of total for 2010</t>
  </si>
  <si>
    <t>2009 Totals</t>
  </si>
  <si>
    <t>Great Britain 2010</t>
  </si>
  <si>
    <t>Sch2 total</t>
  </si>
  <si>
    <t>% of all procedures</t>
  </si>
  <si>
    <t>Organisation Chart:  Relationship between the tables, 2010</t>
  </si>
  <si>
    <t>Type of test -other safety</t>
  </si>
  <si>
    <t>Note. Neuromuscular blocking agents (NMBA) were used in 3,120 procedures in 2010.  All of these procedures involved the use of general anaesthesia.</t>
  </si>
  <si>
    <t>-</t>
  </si>
  <si>
    <t>Note. The total number of procedures using animals listed in schedule 2 was 3,019,879</t>
  </si>
  <si>
    <t>Table 3 Scientific procedures by species of animal and genetic status</t>
  </si>
  <si>
    <t>Statistics of</t>
  </si>
  <si>
    <t>Scientific Procedures</t>
  </si>
  <si>
    <t>on Living Animals</t>
  </si>
  <si>
    <t>Supplementary Tables</t>
  </si>
  <si>
    <t>published 13 July 2011</t>
  </si>
  <si>
    <t>Introduction</t>
  </si>
  <si>
    <t xml:space="preserve">The tables in this file accompany 'Statistics of Scientific Procedures on Living Animals Great Britain 2010', </t>
  </si>
  <si>
    <t>published by the Home Office on 13 July 2011.</t>
  </si>
  <si>
    <t>http://www.homeoffice.gov.uk/science-research/research-statistics/science/research-testing-using-animals/</t>
  </si>
  <si>
    <t>Contents</t>
  </si>
  <si>
    <t>The Tables contained in this file comprise:</t>
  </si>
  <si>
    <t>Table</t>
  </si>
  <si>
    <t>Table Title</t>
  </si>
  <si>
    <t>Scientific procedures by species of animal and primary purpose of the procedure</t>
  </si>
  <si>
    <t>1a</t>
  </si>
  <si>
    <t>Animals used by species of animal and primary purpose of the procedure</t>
  </si>
  <si>
    <t>Scientific procedures by Schedule 2 listed species and source of animals</t>
  </si>
  <si>
    <t>2.1</t>
  </si>
  <si>
    <t>Scientific procedures by Schedule 2 listed species and source of animals (animals with a harmful genetic defect)</t>
  </si>
  <si>
    <t>2.2</t>
  </si>
  <si>
    <t>Scientific procedures by Schedule 2 listed species and source of animals (genetically modified animals)</t>
  </si>
  <si>
    <t>Scientific procedures by species of animal and genetic status- Summary version</t>
  </si>
  <si>
    <t>Scientific procedures by species of animal, primary purpose and genetic status</t>
  </si>
  <si>
    <t>3.1</t>
  </si>
  <si>
    <t>Procedures using genetically normal animals for the production and breeding of genetically modified or harmful mutant animals</t>
  </si>
  <si>
    <t>3.2</t>
  </si>
  <si>
    <t>Procedures using harmful mutant animals in breeding procedures or research</t>
  </si>
  <si>
    <t>3.3</t>
  </si>
  <si>
    <t>Procedures using genetically modified animals in breeding procedures or research</t>
  </si>
  <si>
    <t>Scientific procedures by species of animal and target body system</t>
  </si>
  <si>
    <t>Scientific procedures by species of animal and level of anaesthesia</t>
  </si>
  <si>
    <t>Non-toxicology:</t>
  </si>
  <si>
    <t>Scientific procedures (non-toxicology) by species of animal and field of research</t>
  </si>
  <si>
    <t xml:space="preserve"> 6a</t>
  </si>
  <si>
    <t>Animals used (non-toxicology) by species of animal and field of research</t>
  </si>
  <si>
    <t>6.1</t>
  </si>
  <si>
    <t>Scientific procedures (non-toxicology) by species of animal and field of research (animals with a harmful genetic defect)</t>
  </si>
  <si>
    <t>6.2</t>
  </si>
  <si>
    <t>Scientific procedures (non-toxicology) by species of animal and field of research (genetically modified animals)</t>
  </si>
  <si>
    <t>Scientific procedures (non-toxicology) by species of animal and production and breeding</t>
  </si>
  <si>
    <t>Scientific procedures (non-toxicology) by species of animal and techniques of particular interest</t>
  </si>
  <si>
    <t>Toxicology:</t>
  </si>
  <si>
    <t>Scientific procedures (toxicology) by species of animal and toxicological purpose</t>
  </si>
  <si>
    <t>9a</t>
  </si>
  <si>
    <t>Animals used (toxicology) by species of animal and toxicological purpose</t>
  </si>
  <si>
    <t>Scientific procedures (toxicology) by species of animal and type of legislation - Summary version</t>
  </si>
  <si>
    <t>Scientific procedures (toxicology) by species of animal, type of legislation and toxicological purpose</t>
  </si>
  <si>
    <t>Scientific procedures (toxicology) by species of animal and type of toxicological test: All purposes</t>
  </si>
  <si>
    <t>Scientific procedures (toxicology) by species of animal and type of toxicological test: safety testing of substances other than pharmaceuticals</t>
  </si>
  <si>
    <t>Scientific procedures (toxicology) by species of animal and type of toxicological test: safety testing of pharmaceuticals</t>
  </si>
  <si>
    <t>Scientific procedures (toxicology) by species of animal and type of toxicological test: other safety or toxicology testing</t>
  </si>
  <si>
    <t xml:space="preserve">Appendix A    </t>
  </si>
  <si>
    <t>Table 19</t>
  </si>
  <si>
    <t>Project licences and scientific procedures by type of designated establishment</t>
  </si>
  <si>
    <t>The Tables contained in the separate file 'Time Series tables 2010' comprise:</t>
  </si>
  <si>
    <t>Table 20  Scientific procedures by species of animal, 1988-2010</t>
  </si>
  <si>
    <t>Table 21 Scientific procedures (toxicology) by type of legislation, 1995-2010</t>
  </si>
  <si>
    <t>Table 22 Scientific procedures by use of anaesthesia, 1988-2010</t>
  </si>
  <si>
    <t>Table 23  Scientific procedures by type of designated establishment, 1988-2010</t>
  </si>
  <si>
    <t>Table 24  Scientific procedures (non-toxicology) by field of research, 1995-2010</t>
  </si>
  <si>
    <t>Table 25  Scientific procedures (toxicology) for safety evaluation, 1992-2010</t>
  </si>
  <si>
    <t>Table 26   Scientific procedures by primary purpose, 1995-2010</t>
  </si>
  <si>
    <t>Table 27  Scientific procedures by primary purpose and genetic status, 1995-2010</t>
  </si>
  <si>
    <t>Definitions</t>
  </si>
  <si>
    <t xml:space="preserve">All tables refer to numbers of scientific procedures started on adult animals in 2010, unless indicated otherwise. </t>
  </si>
  <si>
    <t>Symbols used in tables</t>
  </si>
  <si>
    <t>..</t>
  </si>
  <si>
    <t>not available</t>
  </si>
  <si>
    <t xml:space="preserve">NA </t>
  </si>
  <si>
    <t>not applicable</t>
  </si>
  <si>
    <t>nil</t>
  </si>
  <si>
    <t>r</t>
  </si>
  <si>
    <t>revised</t>
  </si>
  <si>
    <t>About the data</t>
  </si>
  <si>
    <t xml:space="preserve">The statistics are compiled from returns, submitted by project licence holders at the end of each year, </t>
  </si>
  <si>
    <t>or on the termination of the licence when this occurs during the year.</t>
  </si>
  <si>
    <t>Table 2.1 Scientific procedures by Schedule 2 listed species and source of animals</t>
  </si>
  <si>
    <t>(animals with a harmful genetic defect)</t>
  </si>
  <si>
    <t>(1)  The "animals not listed in Schedule 2" with harmful genetic defects were 382 procedures using domestic fowl, 1,044 procedures using amphibia and 47,554 procedures using fish.</t>
  </si>
  <si>
    <t>Table 2.2 Scientific procedures by Schedule 2 listed species and source of animals</t>
  </si>
  <si>
    <t>(genetically modified animals)</t>
  </si>
  <si>
    <r>
      <t xml:space="preserve">  Pig </t>
    </r>
    <r>
      <rPr>
        <sz val="14"/>
        <rFont val="Arial"/>
        <family val="2"/>
      </rPr>
      <t>(genetically modified)</t>
    </r>
  </si>
  <si>
    <r>
      <t xml:space="preserve">  Sheep </t>
    </r>
    <r>
      <rPr>
        <sz val="14"/>
        <rFont val="Arial"/>
        <family val="2"/>
      </rPr>
      <t>(genetically modified)</t>
    </r>
  </si>
  <si>
    <t>(1)  The "animals not listed in Schedule 2" with genetic modification were 452 procedures using domestic fowl, 710 procedures using amphibia and 108,360 procedures using fish.</t>
  </si>
  <si>
    <r>
      <t>Animals not listed in schedule 2</t>
    </r>
    <r>
      <rPr>
        <vertAlign val="superscript"/>
        <sz val="14"/>
        <rFont val="Arial"/>
        <family val="2"/>
      </rPr>
      <t>(1)</t>
    </r>
  </si>
  <si>
    <r>
      <t xml:space="preserve">  Quail</t>
    </r>
    <r>
      <rPr>
        <i/>
        <sz val="14"/>
        <rFont val="Arial"/>
        <family val="2"/>
      </rPr>
      <t xml:space="preserve"> (Coturnix coturnix)</t>
    </r>
  </si>
  <si>
    <r>
      <t xml:space="preserve">Animals not listed in schedule 2 </t>
    </r>
    <r>
      <rPr>
        <vertAlign val="superscript"/>
        <sz val="14"/>
        <rFont val="Arial"/>
        <family val="2"/>
      </rPr>
      <t>(1)</t>
    </r>
  </si>
  <si>
    <t xml:space="preserve">Table 3 Scientific procedures by species of animal, primary purpose and genetic status </t>
  </si>
  <si>
    <t>Primary purpose of procedure</t>
  </si>
  <si>
    <t>Mouse</t>
  </si>
  <si>
    <t xml:space="preserve">Applied studies </t>
  </si>
  <si>
    <t>Safety</t>
  </si>
  <si>
    <t>Other  uses</t>
  </si>
  <si>
    <t>Breeding of GM or HM</t>
  </si>
  <si>
    <t>Rat</t>
  </si>
  <si>
    <t>Rabbit</t>
  </si>
  <si>
    <t>Sheep</t>
  </si>
  <si>
    <t>Domestic fowl</t>
  </si>
  <si>
    <t>All species</t>
  </si>
  <si>
    <t>TOTAL</t>
  </si>
  <si>
    <t>Note. Species not listed had no procedures or all procedures used genetically normal animals (for these species the</t>
  </si>
  <si>
    <t>breakdown by purpose is given at Table 1)</t>
  </si>
  <si>
    <t>Table 3.1 Procedures using genetically normal animals for the production and breeding of genetically modified or harmful mutant animals</t>
  </si>
  <si>
    <t xml:space="preserve"> Generation of founder genetically modified animals</t>
  </si>
  <si>
    <t>Normal animals within genetically modified breeding colonies</t>
  </si>
  <si>
    <t>Normal animals within harmful mutant breeding colonies</t>
  </si>
  <si>
    <t>Totals</t>
  </si>
  <si>
    <t xml:space="preserve">  New World monkey</t>
  </si>
  <si>
    <t xml:space="preserve">  Bird</t>
  </si>
  <si>
    <t xml:space="preserve">  Reptile </t>
  </si>
  <si>
    <t xml:space="preserve">  Amphibian</t>
  </si>
  <si>
    <t xml:space="preserve">  Fish </t>
  </si>
  <si>
    <t>Table 3.2  Procedures using harmful mutant animals in breeding procedures or research</t>
  </si>
  <si>
    <t>Generation of founder animals</t>
  </si>
  <si>
    <t>Maintenance of breeding colony</t>
  </si>
  <si>
    <t>Used in further regulated procedures</t>
  </si>
  <si>
    <t xml:space="preserve">  Reptile</t>
  </si>
  <si>
    <t xml:space="preserve">  Fish</t>
  </si>
  <si>
    <t>(1)   See Annex A of Form Notes</t>
  </si>
  <si>
    <t>(2)   Includes production of various biological materials (codes B50-B56 in Form Notes); also includes procedures not concerned with production (code B79)</t>
  </si>
  <si>
    <t>(3)   Reported using A codes in rows 10-12 (see Form Notes)</t>
  </si>
  <si>
    <t>Table 3.3 Procedures using genetically modified animals in breeding procedures or research</t>
  </si>
  <si>
    <r>
      <t xml:space="preserve">Used for further non-regulated scientific purpose </t>
    </r>
    <r>
      <rPr>
        <b/>
        <vertAlign val="superscript"/>
        <sz val="14"/>
        <rFont val="Arial"/>
        <family val="2"/>
      </rPr>
      <t>(1)</t>
    </r>
  </si>
  <si>
    <r>
      <t>Used in production and other procedures</t>
    </r>
    <r>
      <rPr>
        <b/>
        <vertAlign val="superscript"/>
        <sz val="14"/>
        <rFont val="Arial"/>
        <family val="2"/>
      </rPr>
      <t xml:space="preserve"> (2)</t>
    </r>
  </si>
  <si>
    <r>
      <t xml:space="preserve">Used in safety evaluation studies </t>
    </r>
    <r>
      <rPr>
        <b/>
        <vertAlign val="superscript"/>
        <sz val="14"/>
        <rFont val="Arial"/>
        <family val="2"/>
      </rPr>
      <t>(3)</t>
    </r>
  </si>
  <si>
    <t>Table 6.1 Scientific procedures (non-toxicology) by species of animal and field of research</t>
  </si>
  <si>
    <t xml:space="preserve">  Ferrets, other carnivores, ungulates, </t>
  </si>
  <si>
    <t xml:space="preserve">  primates and other mammals</t>
  </si>
  <si>
    <t xml:space="preserve">  Any amphibian species</t>
  </si>
  <si>
    <t xml:space="preserve">  Any fish species</t>
  </si>
  <si>
    <t>Table 6.2 Scientific procedures (non-toxicology) by species of animal and field of research</t>
  </si>
  <si>
    <r>
      <t xml:space="preserve">Table 6.1 </t>
    </r>
    <r>
      <rPr>
        <i/>
        <sz val="16"/>
        <rFont val="Arial"/>
        <family val="2"/>
      </rPr>
      <t>(Continued)</t>
    </r>
  </si>
  <si>
    <r>
      <t xml:space="preserve">  Domestic fowl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</t>
    </r>
    <r>
      <rPr>
        <i/>
        <sz val="14"/>
        <rFont val="Arial"/>
        <family val="2"/>
      </rPr>
      <t>Gallus domesticus</t>
    </r>
    <r>
      <rPr>
        <sz val="14"/>
        <rFont val="Arial"/>
        <family val="2"/>
      </rPr>
      <t>)</t>
    </r>
  </si>
  <si>
    <r>
      <t xml:space="preserve">Table 6.2 </t>
    </r>
    <r>
      <rPr>
        <i/>
        <sz val="20"/>
        <rFont val="Arial"/>
        <family val="0"/>
      </rPr>
      <t>(Continued)</t>
    </r>
  </si>
  <si>
    <t>Table 8 Scientific procedures (non-toxicology) by species of animal and techniques of particular interest</t>
  </si>
  <si>
    <t>Techniques of particular interest</t>
  </si>
  <si>
    <t>All other</t>
  </si>
  <si>
    <t>Interference with organs of special sense</t>
  </si>
  <si>
    <t>Injection into brain</t>
  </si>
  <si>
    <t>Interference with brain</t>
  </si>
  <si>
    <t>Psychological stress</t>
  </si>
  <si>
    <t>Aversive training</t>
  </si>
  <si>
    <t>Radiation</t>
  </si>
  <si>
    <t>Inhalation</t>
  </si>
  <si>
    <t>Thermal injury</t>
  </si>
  <si>
    <t>Physical trauma</t>
  </si>
  <si>
    <t>techniques</t>
  </si>
  <si>
    <t xml:space="preserve">  Pigs, sheep &amp; all other ungulate</t>
  </si>
  <si>
    <t xml:space="preserve">Table 10 Scientific procedures (toxicology) by species of animal, type of legislation and   toxicological purpose </t>
  </si>
  <si>
    <t>page 1 of 4</t>
  </si>
  <si>
    <t>Species</t>
  </si>
  <si>
    <t>Toxicological purpose</t>
  </si>
  <si>
    <t>Safety testing of substances other than pharmaceuticals</t>
  </si>
  <si>
    <t>Pharmaceutical safety</t>
  </si>
  <si>
    <t>Other safety / Toxicology</t>
  </si>
  <si>
    <t>Any combination of above</t>
  </si>
  <si>
    <t>Table 10 Scientific procedures (toxicology) by species of animal, type of legislation and toxicological purpose</t>
  </si>
  <si>
    <t>page 2 of 4</t>
  </si>
  <si>
    <t>page 3 of 4</t>
  </si>
  <si>
    <t xml:space="preserve">  Reptile / Amphibian</t>
  </si>
  <si>
    <t xml:space="preserve">             </t>
  </si>
  <si>
    <t>page 4 of 4</t>
  </si>
  <si>
    <t xml:space="preserve">  All species</t>
  </si>
  <si>
    <t xml:space="preserve">  TOTAL</t>
  </si>
  <si>
    <t>Table 12: Scientific procedures (toxicology) by species of animal and type of toxicological test: safety testing of substances other than pharmaceuticals</t>
  </si>
  <si>
    <t>All other mammals</t>
  </si>
  <si>
    <t xml:space="preserve">  Cephalopod</t>
  </si>
  <si>
    <t>Table 15: Scientific procedures (toxicology) by species of animal and type of toxicological test: safety testing of pharmaceuticals</t>
  </si>
  <si>
    <t xml:space="preserve">  New World Monkey</t>
  </si>
  <si>
    <t xml:space="preserve">  Old World Monkey</t>
  </si>
  <si>
    <t>Table 16 Scientific procedures (toxicology) by species of animal and type of toxicological test: other safety or toxicology testing</t>
  </si>
  <si>
    <t>For skin irritation</t>
  </si>
  <si>
    <t>Immunotoxicology</t>
  </si>
  <si>
    <r>
      <t xml:space="preserve">Table 12: Scientific procedures (toxicology) by species of animal and type of toxicological test: safety testing of substances other than pharmaceuticals </t>
    </r>
    <r>
      <rPr>
        <i/>
        <sz val="16"/>
        <rFont val="Arial"/>
        <family val="2"/>
      </rPr>
      <t>(Continued)</t>
    </r>
  </si>
  <si>
    <r>
      <t xml:space="preserve">Table 15: Scientific procedures (toxicology) by species of animal and type of toxicological test: safety testing of pharmaceuticals </t>
    </r>
    <r>
      <rPr>
        <i/>
        <sz val="16"/>
        <rFont val="Arial"/>
        <family val="2"/>
      </rPr>
      <t>(continued)</t>
    </r>
  </si>
  <si>
    <r>
      <t>Table 16 Scientific procedures (toxicology) by species of animal and type of toxicological test: other safety or toxicology testing</t>
    </r>
    <r>
      <rPr>
        <b/>
        <i/>
        <sz val="16"/>
        <rFont val="Arial"/>
        <family val="2"/>
      </rPr>
      <t xml:space="preserve"> </t>
    </r>
    <r>
      <rPr>
        <sz val="16"/>
        <rFont val="Arial"/>
        <family val="2"/>
      </rPr>
      <t>(Continued)</t>
    </r>
  </si>
  <si>
    <t>see the 'User Guide to Home Office Statistics of Scientific Procedures on Living Animals'</t>
  </si>
  <si>
    <t xml:space="preserve">For more information on these data, including Explanatory Notes for tables, and Form Notes, 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</si>
</sst>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0.0"/>
    <numFmt numFmtId="180" formatCode="#,##0.000"/>
    <numFmt numFmtId="181" formatCode="\(0000.0\)"/>
    <numFmt numFmtId="182" formatCode="\(0\)"/>
    <numFmt numFmtId="183" formatCode="\(\5\)"/>
    <numFmt numFmtId="184" formatCode="_-* #,##0.0_-;\-* #,##0.0_-;_-* &quot;-&quot;??_-;_-@_-"/>
    <numFmt numFmtId="185" formatCode="_-* #,##0_-;\-* #,##0_-;_-* &quot;-&quot;??_-;_-@_-"/>
    <numFmt numFmtId="186" formatCode="0,&quot;-&quot;"/>
    <numFmt numFmtId="187" formatCode="0;&quot;-&quot;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00000%"/>
    <numFmt numFmtId="195" formatCode="_-* #,##0.0_-;\-* #,##0.0_-;_-* &quot;-&quot;_-;_-@_-"/>
    <numFmt numFmtId="196" formatCode="_-* #,##0.00_-;\-* #,##0.00_-;_-* &quot;-&quot;_-;_-@_-"/>
    <numFmt numFmtId="197" formatCode="#,##0.0\ \ "/>
    <numFmt numFmtId="198" formatCode="0.0000"/>
    <numFmt numFmtId="199" formatCode="0.00000"/>
    <numFmt numFmtId="200" formatCode="0.000"/>
    <numFmt numFmtId="201" formatCode="#,##0.0\ "/>
    <numFmt numFmtId="202" formatCode="#,##0.0_ "/>
    <numFmt numFmtId="203" formatCode="_-* #,##0.000_-;\-* #,##0.000_-;_-* &quot;-&quot;_-;_-@_-"/>
    <numFmt numFmtId="204" formatCode="_-* #,##0.0000_-;\-* #,##0.0000_-;_-* &quot;-&quot;_-;_-@_-"/>
    <numFmt numFmtId="205" formatCode="_-* #,##0.00000_-;\-* #,##0.00000_-;_-* &quot;-&quot;_-;_-@_-"/>
    <numFmt numFmtId="206" formatCode="_-* #,##0.000000_-;\-* #,##0.000000_-;_-* &quot;-&quot;_-;_-@_-"/>
    <numFmt numFmtId="207" formatCode="_-* #,##0.0000000_-;\-* #,##0.0000000_-;_-* &quot;-&quot;_-;_-@_-"/>
    <numFmt numFmtId="208" formatCode="0_ ;\-0\ "/>
    <numFmt numFmtId="209" formatCode="_-* #,##0.0_-;\-* #,##0.0_-;_-* &quot;-&quot;?_-;_-@_-"/>
    <numFmt numFmtId="210" formatCode="#,##0_ ;\-#,##0\ "/>
    <numFmt numFmtId="211" formatCode="[$-809]dd\ mmmm\ yyyy"/>
    <numFmt numFmtId="212" formatCode="[$-409]h:mm:ss\ AM/PM"/>
    <numFmt numFmtId="213" formatCode="#,##0_ ;[Red]\-#,##0\ "/>
    <numFmt numFmtId="214" formatCode="#,##0.0_ ;[Red]\-#,##0.0\ "/>
    <numFmt numFmtId="215" formatCode="#,##0.000_ ;[Red]\-#,##0.000\ "/>
    <numFmt numFmtId="216" formatCode="#,##0.00_ ;[Red]\-#,##0.00\ "/>
    <numFmt numFmtId="217" formatCode="#,##0.0_ ;\-#,##0.0\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%;[Red]\-0%"/>
    <numFmt numFmtId="223" formatCode="0.0%;[Red]\-0.0%"/>
    <numFmt numFmtId="224" formatCode="#,##0.0000"/>
    <numFmt numFmtId="225" formatCode="#,##0.00000"/>
    <numFmt numFmtId="226" formatCode="General_)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2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color indexed="17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color indexed="50"/>
      <name val="Arial"/>
      <family val="2"/>
    </font>
    <font>
      <vertAlign val="superscript"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Helvetica"/>
      <family val="0"/>
    </font>
    <font>
      <b/>
      <sz val="1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i/>
      <sz val="10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u val="single"/>
      <sz val="10"/>
      <color indexed="30"/>
      <name val="Arial"/>
      <family val="0"/>
    </font>
    <font>
      <sz val="36"/>
      <name val="Times New Roman"/>
      <family val="1"/>
    </font>
    <font>
      <sz val="24"/>
      <name val="Times New Roman"/>
      <family val="1"/>
    </font>
    <font>
      <sz val="18"/>
      <name val="Arial"/>
      <family val="2"/>
    </font>
    <font>
      <sz val="12"/>
      <color indexed="51"/>
      <name val="Arial"/>
      <family val="2"/>
    </font>
    <font>
      <sz val="14"/>
      <color indexed="51"/>
      <name val="Arial"/>
      <family val="2"/>
    </font>
    <font>
      <b/>
      <vertAlign val="superscript"/>
      <sz val="14"/>
      <name val="Arial"/>
      <family val="2"/>
    </font>
    <font>
      <i/>
      <sz val="16"/>
      <name val="Arial"/>
      <family val="2"/>
    </font>
    <font>
      <i/>
      <sz val="20"/>
      <name val="Arial"/>
      <family val="0"/>
    </font>
    <font>
      <b/>
      <i/>
      <sz val="16"/>
      <name val="Arial"/>
      <family val="2"/>
    </font>
    <font>
      <b/>
      <sz val="36"/>
      <name val="Arial"/>
      <family val="2"/>
    </font>
    <font>
      <u val="single"/>
      <sz val="12"/>
      <color indexed="30"/>
      <name val="Arial"/>
      <family val="0"/>
    </font>
    <font>
      <b/>
      <sz val="12"/>
      <name val="Times New Roman"/>
      <family val="1"/>
    </font>
    <font>
      <u val="single"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8" fillId="20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41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10" xfId="0" applyFont="1" applyBorder="1" applyAlignment="1">
      <alignment/>
    </xf>
    <xf numFmtId="41" fontId="0" fillId="0" borderId="0" xfId="0" applyNumberFormat="1" applyFill="1" applyAlignment="1">
      <alignment/>
    </xf>
    <xf numFmtId="41" fontId="5" fillId="0" borderId="0" xfId="0" applyNumberFormat="1" applyFont="1" applyFill="1" applyAlignment="1">
      <alignment/>
    </xf>
    <xf numFmtId="41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41" fontId="0" fillId="0" borderId="0" xfId="0" applyNumberFormat="1" applyFill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9" fontId="5" fillId="0" borderId="0" xfId="63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60" applyFont="1" applyFill="1">
      <alignment/>
      <protection/>
    </xf>
    <xf numFmtId="0" fontId="5" fillId="22" borderId="11" xfId="0" applyFont="1" applyFill="1" applyBorder="1" applyAlignment="1">
      <alignment horizontal="centerContinuous"/>
    </xf>
    <xf numFmtId="0" fontId="5" fillId="22" borderId="12" xfId="0" applyFont="1" applyFill="1" applyBorder="1" applyAlignment="1">
      <alignment vertical="top"/>
    </xf>
    <xf numFmtId="41" fontId="0" fillId="22" borderId="12" xfId="0" applyNumberFormat="1" applyFill="1" applyBorder="1" applyAlignment="1">
      <alignment/>
    </xf>
    <xf numFmtId="0" fontId="5" fillId="4" borderId="11" xfId="0" applyFont="1" applyFill="1" applyBorder="1" applyAlignment="1">
      <alignment horizontal="centerContinuous"/>
    </xf>
    <xf numFmtId="0" fontId="5" fillId="4" borderId="12" xfId="0" applyFont="1" applyFill="1" applyBorder="1" applyAlignment="1">
      <alignment vertical="top"/>
    </xf>
    <xf numFmtId="41" fontId="0" fillId="4" borderId="12" xfId="0" applyNumberFormat="1" applyFill="1" applyBorder="1" applyAlignment="1">
      <alignment/>
    </xf>
    <xf numFmtId="41" fontId="5" fillId="4" borderId="12" xfId="0" applyNumberFormat="1" applyFont="1" applyFill="1" applyBorder="1" applyAlignment="1">
      <alignment horizontal="center" vertical="top" wrapText="1"/>
    </xf>
    <xf numFmtId="0" fontId="9" fillId="22" borderId="11" xfId="0" applyFont="1" applyFill="1" applyBorder="1" applyAlignment="1">
      <alignment horizontal="centerContinuous"/>
    </xf>
    <xf numFmtId="41" fontId="1" fillId="22" borderId="12" xfId="0" applyNumberFormat="1" applyFont="1" applyFill="1" applyBorder="1" applyAlignment="1">
      <alignment/>
    </xf>
    <xf numFmtId="0" fontId="20" fillId="22" borderId="13" xfId="0" applyFont="1" applyFill="1" applyBorder="1" applyAlignment="1">
      <alignment/>
    </xf>
    <xf numFmtId="0" fontId="0" fillId="22" borderId="11" xfId="0" applyFont="1" applyFill="1" applyBorder="1" applyAlignment="1">
      <alignment horizontal="centerContinuous"/>
    </xf>
    <xf numFmtId="0" fontId="0" fillId="22" borderId="14" xfId="0" applyFont="1" applyFill="1" applyBorder="1" applyAlignment="1">
      <alignment/>
    </xf>
    <xf numFmtId="0" fontId="20" fillId="22" borderId="15" xfId="0" applyFont="1" applyFill="1" applyBorder="1" applyAlignment="1">
      <alignment horizontal="centerContinuous"/>
    </xf>
    <xf numFmtId="0" fontId="20" fillId="22" borderId="16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20" fillId="0" borderId="0" xfId="60" applyFont="1" applyFill="1">
      <alignment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1" fillId="22" borderId="14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4" fillId="22" borderId="15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9" fillId="22" borderId="12" xfId="0" applyFont="1" applyFill="1" applyBorder="1" applyAlignment="1">
      <alignment vertical="top"/>
    </xf>
    <xf numFmtId="0" fontId="9" fillId="22" borderId="12" xfId="0" applyFont="1" applyFill="1" applyBorder="1" applyAlignment="1">
      <alignment/>
    </xf>
    <xf numFmtId="41" fontId="20" fillId="0" borderId="0" xfId="0" applyNumberFormat="1" applyFont="1" applyFill="1" applyBorder="1" applyAlignment="1">
      <alignment horizontal="right"/>
    </xf>
    <xf numFmtId="41" fontId="9" fillId="4" borderId="11" xfId="0" applyNumberFormat="1" applyFont="1" applyFill="1" applyBorder="1" applyAlignment="1">
      <alignment horizontal="centerContinuous"/>
    </xf>
    <xf numFmtId="41" fontId="9" fillId="4" borderId="17" xfId="0" applyNumberFormat="1" applyFont="1" applyFill="1" applyBorder="1" applyAlignment="1">
      <alignment horizontal="centerContinuous"/>
    </xf>
    <xf numFmtId="0" fontId="9" fillId="4" borderId="12" xfId="0" applyFont="1" applyFill="1" applyBorder="1" applyAlignment="1">
      <alignment vertical="top"/>
    </xf>
    <xf numFmtId="0" fontId="9" fillId="4" borderId="12" xfId="0" applyFont="1" applyFill="1" applyBorder="1" applyAlignment="1">
      <alignment/>
    </xf>
    <xf numFmtId="41" fontId="9" fillId="4" borderId="12" xfId="0" applyNumberFormat="1" applyFont="1" applyFill="1" applyBorder="1" applyAlignment="1">
      <alignment horizontal="center" vertical="top" wrapText="1"/>
    </xf>
    <xf numFmtId="41" fontId="9" fillId="4" borderId="18" xfId="0" applyNumberFormat="1" applyFont="1" applyFill="1" applyBorder="1" applyAlignment="1">
      <alignment horizontal="center" vertical="top" wrapText="1"/>
    </xf>
    <xf numFmtId="0" fontId="9" fillId="22" borderId="12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4" fillId="0" borderId="0" xfId="0" applyFont="1" applyFill="1" applyAlignment="1">
      <alignment vertical="top"/>
    </xf>
    <xf numFmtId="0" fontId="20" fillId="22" borderId="12" xfId="0" applyFont="1" applyFill="1" applyBorder="1" applyAlignment="1">
      <alignment vertical="center"/>
    </xf>
    <xf numFmtId="41" fontId="20" fillId="22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213" fontId="10" fillId="0" borderId="15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/>
    </xf>
    <xf numFmtId="0" fontId="20" fillId="7" borderId="19" xfId="0" applyFont="1" applyFill="1" applyBorder="1" applyAlignment="1">
      <alignment/>
    </xf>
    <xf numFmtId="0" fontId="20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0" fillId="7" borderId="19" xfId="0" applyFont="1" applyFill="1" applyBorder="1" applyAlignment="1">
      <alignment/>
    </xf>
    <xf numFmtId="0" fontId="10" fillId="0" borderId="19" xfId="0" applyFont="1" applyBorder="1" applyAlignment="1">
      <alignment/>
    </xf>
    <xf numFmtId="0" fontId="20" fillId="7" borderId="19" xfId="0" applyFont="1" applyFill="1" applyBorder="1" applyAlignment="1">
      <alignment/>
    </xf>
    <xf numFmtId="0" fontId="10" fillId="7" borderId="19" xfId="0" applyFont="1" applyFill="1" applyBorder="1" applyAlignment="1">
      <alignment/>
    </xf>
    <xf numFmtId="0" fontId="20" fillId="0" borderId="19" xfId="0" applyFont="1" applyBorder="1" applyAlignment="1">
      <alignment/>
    </xf>
    <xf numFmtId="0" fontId="10" fillId="7" borderId="19" xfId="0" applyFont="1" applyFill="1" applyBorder="1" applyAlignment="1">
      <alignment vertical="top"/>
    </xf>
    <xf numFmtId="0" fontId="20" fillId="4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/>
    </xf>
    <xf numFmtId="0" fontId="20" fillId="22" borderId="15" xfId="0" applyFont="1" applyFill="1" applyBorder="1" applyAlignment="1">
      <alignment vertical="center"/>
    </xf>
    <xf numFmtId="0" fontId="20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22" borderId="12" xfId="60" applyFont="1" applyFill="1" applyBorder="1" applyAlignment="1">
      <alignment vertical="top"/>
      <protection/>
    </xf>
    <xf numFmtId="0" fontId="20" fillId="22" borderId="16" xfId="60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20" fillId="22" borderId="16" xfId="0" applyFont="1" applyFill="1" applyBorder="1" applyAlignment="1">
      <alignment/>
    </xf>
    <xf numFmtId="0" fontId="20" fillId="22" borderId="17" xfId="0" applyFont="1" applyFill="1" applyBorder="1" applyAlignment="1">
      <alignment horizontal="centerContinuous"/>
    </xf>
    <xf numFmtId="0" fontId="10" fillId="22" borderId="12" xfId="0" applyFont="1" applyFill="1" applyBorder="1" applyAlignment="1">
      <alignment vertical="top"/>
    </xf>
    <xf numFmtId="0" fontId="20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24" fillId="7" borderId="19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4" fillId="7" borderId="12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1" fillId="0" borderId="20" xfId="0" applyFont="1" applyBorder="1" applyAlignment="1">
      <alignment/>
    </xf>
    <xf numFmtId="0" fontId="20" fillId="7" borderId="2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7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20" fillId="7" borderId="20" xfId="0" applyFont="1" applyFill="1" applyBorder="1" applyAlignment="1">
      <alignment/>
    </xf>
    <xf numFmtId="0" fontId="10" fillId="7" borderId="20" xfId="0" applyFont="1" applyFill="1" applyBorder="1" applyAlignment="1">
      <alignment/>
    </xf>
    <xf numFmtId="0" fontId="20" fillId="22" borderId="21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20" fillId="4" borderId="21" xfId="0" applyFont="1" applyFill="1" applyBorder="1" applyAlignment="1">
      <alignment vertical="center"/>
    </xf>
    <xf numFmtId="0" fontId="20" fillId="0" borderId="16" xfId="0" applyFont="1" applyBorder="1" applyAlignment="1">
      <alignment/>
    </xf>
    <xf numFmtId="0" fontId="10" fillId="0" borderId="0" xfId="0" applyFont="1" applyAlignment="1">
      <alignment/>
    </xf>
    <xf numFmtId="0" fontId="20" fillId="22" borderId="11" xfId="0" applyFont="1" applyFill="1" applyBorder="1" applyAlignment="1">
      <alignment horizontal="centerContinuous"/>
    </xf>
    <xf numFmtId="0" fontId="20" fillId="22" borderId="16" xfId="0" applyFont="1" applyFill="1" applyBorder="1" applyAlignment="1">
      <alignment horizontal="center"/>
    </xf>
    <xf numFmtId="0" fontId="20" fillId="22" borderId="14" xfId="0" applyFont="1" applyFill="1" applyBorder="1" applyAlignment="1">
      <alignment/>
    </xf>
    <xf numFmtId="0" fontId="20" fillId="22" borderId="14" xfId="0" applyFont="1" applyFill="1" applyBorder="1" applyAlignment="1">
      <alignment horizontal="center" vertical="top" wrapText="1"/>
    </xf>
    <xf numFmtId="0" fontId="20" fillId="22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/>
    </xf>
    <xf numFmtId="9" fontId="10" fillId="0" borderId="15" xfId="63" applyNumberFormat="1" applyFont="1" applyBorder="1" applyAlignment="1">
      <alignment horizontal="right" vertical="center"/>
    </xf>
    <xf numFmtId="0" fontId="20" fillId="22" borderId="17" xfId="0" applyFont="1" applyFill="1" applyBorder="1" applyAlignment="1">
      <alignment vertical="center"/>
    </xf>
    <xf numFmtId="0" fontId="20" fillId="0" borderId="19" xfId="0" applyFont="1" applyFill="1" applyBorder="1" applyAlignment="1">
      <alignment/>
    </xf>
    <xf numFmtId="0" fontId="20" fillId="4" borderId="15" xfId="0" applyFont="1" applyFill="1" applyBorder="1" applyAlignment="1">
      <alignment vertical="center"/>
    </xf>
    <xf numFmtId="41" fontId="20" fillId="0" borderId="0" xfId="0" applyNumberFormat="1" applyFont="1" applyBorder="1" applyAlignment="1">
      <alignment horizontal="right"/>
    </xf>
    <xf numFmtId="0" fontId="20" fillId="22" borderId="16" xfId="0" applyFont="1" applyFill="1" applyBorder="1" applyAlignment="1">
      <alignment/>
    </xf>
    <xf numFmtId="41" fontId="20" fillId="22" borderId="16" xfId="0" applyNumberFormat="1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vertical="top" wrapText="1"/>
    </xf>
    <xf numFmtId="41" fontId="10" fillId="0" borderId="0" xfId="0" applyNumberFormat="1" applyFont="1" applyAlignment="1">
      <alignment/>
    </xf>
    <xf numFmtId="0" fontId="20" fillId="4" borderId="16" xfId="0" applyFont="1" applyFill="1" applyBorder="1" applyAlignment="1">
      <alignment/>
    </xf>
    <xf numFmtId="0" fontId="20" fillId="4" borderId="11" xfId="0" applyFont="1" applyFill="1" applyBorder="1" applyAlignment="1">
      <alignment horizontal="centerContinuous"/>
    </xf>
    <xf numFmtId="0" fontId="5" fillId="4" borderId="15" xfId="0" applyFont="1" applyFill="1" applyBorder="1" applyAlignment="1">
      <alignment horizontal="center" vertical="top" wrapText="1"/>
    </xf>
    <xf numFmtId="41" fontId="20" fillId="4" borderId="16" xfId="0" applyNumberFormat="1" applyFont="1" applyFill="1" applyBorder="1" applyAlignment="1">
      <alignment horizontal="center" wrapText="1"/>
    </xf>
    <xf numFmtId="0" fontId="10" fillId="22" borderId="21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4" borderId="16" xfId="0" applyFont="1" applyFill="1" applyBorder="1" applyAlignment="1">
      <alignment/>
    </xf>
    <xf numFmtId="41" fontId="20" fillId="4" borderId="11" xfId="0" applyNumberFormat="1" applyFont="1" applyFill="1" applyBorder="1" applyAlignment="1">
      <alignment horizontal="centerContinuous"/>
    </xf>
    <xf numFmtId="41" fontId="5" fillId="4" borderId="15" xfId="0" applyNumberFormat="1" applyFont="1" applyFill="1" applyBorder="1" applyAlignment="1">
      <alignment horizontal="center" vertical="top" wrapText="1"/>
    </xf>
    <xf numFmtId="41" fontId="20" fillId="0" borderId="0" xfId="0" applyNumberFormat="1" applyFont="1" applyFill="1" applyAlignment="1">
      <alignment horizontal="right"/>
    </xf>
    <xf numFmtId="41" fontId="5" fillId="4" borderId="17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10" fillId="2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22" borderId="16" xfId="0" applyFont="1" applyFill="1" applyBorder="1" applyAlignment="1">
      <alignment/>
    </xf>
    <xf numFmtId="0" fontId="20" fillId="22" borderId="11" xfId="0" applyFont="1" applyFill="1" applyBorder="1" applyAlignment="1">
      <alignment horizontal="centerContinuous"/>
    </xf>
    <xf numFmtId="0" fontId="20" fillId="22" borderId="17" xfId="0" applyFont="1" applyFill="1" applyBorder="1" applyAlignment="1">
      <alignment horizontal="centerContinuous"/>
    </xf>
    <xf numFmtId="0" fontId="20" fillId="22" borderId="16" xfId="0" applyFont="1" applyFill="1" applyBorder="1" applyAlignment="1">
      <alignment horizontal="center"/>
    </xf>
    <xf numFmtId="0" fontId="20" fillId="22" borderId="19" xfId="0" applyFont="1" applyFill="1" applyBorder="1" applyAlignment="1">
      <alignment/>
    </xf>
    <xf numFmtId="0" fontId="20" fillId="22" borderId="19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0" fillId="22" borderId="16" xfId="0" applyFont="1" applyFill="1" applyBorder="1" applyAlignment="1">
      <alignment horizontal="center" wrapText="1"/>
    </xf>
    <xf numFmtId="0" fontId="20" fillId="22" borderId="19" xfId="0" applyFont="1" applyFill="1" applyBorder="1" applyAlignment="1">
      <alignment horizontal="center" vertical="top" wrapText="1"/>
    </xf>
    <xf numFmtId="0" fontId="20" fillId="4" borderId="16" xfId="0" applyFont="1" applyFill="1" applyBorder="1" applyAlignment="1">
      <alignment/>
    </xf>
    <xf numFmtId="0" fontId="20" fillId="4" borderId="11" xfId="0" applyFont="1" applyFill="1" applyBorder="1" applyAlignment="1">
      <alignment horizontal="centerContinuous"/>
    </xf>
    <xf numFmtId="0" fontId="20" fillId="4" borderId="17" xfId="0" applyFont="1" applyFill="1" applyBorder="1" applyAlignment="1">
      <alignment horizontal="centerContinuous"/>
    </xf>
    <xf numFmtId="0" fontId="20" fillId="4" borderId="16" xfId="0" applyFont="1" applyFill="1" applyBorder="1" applyAlignment="1">
      <alignment horizontal="center" wrapText="1"/>
    </xf>
    <xf numFmtId="0" fontId="20" fillId="4" borderId="19" xfId="0" applyFont="1" applyFill="1" applyBorder="1" applyAlignment="1">
      <alignment/>
    </xf>
    <xf numFmtId="0" fontId="20" fillId="4" borderId="22" xfId="0" applyFont="1" applyFill="1" applyBorder="1" applyAlignment="1">
      <alignment horizontal="center" vertical="top" wrapText="1"/>
    </xf>
    <xf numFmtId="0" fontId="20" fillId="4" borderId="16" xfId="0" applyFont="1" applyFill="1" applyBorder="1" applyAlignment="1">
      <alignment/>
    </xf>
    <xf numFmtId="0" fontId="2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20" fillId="22" borderId="17" xfId="0" applyFont="1" applyFill="1" applyBorder="1" applyAlignment="1">
      <alignment horizontal="centerContinuous" vertical="center"/>
    </xf>
    <xf numFmtId="0" fontId="20" fillId="22" borderId="11" xfId="0" applyFont="1" applyFill="1" applyBorder="1" applyAlignment="1">
      <alignment horizontal="centerContinuous" vertical="center"/>
    </xf>
    <xf numFmtId="0" fontId="5" fillId="22" borderId="11" xfId="0" applyFont="1" applyFill="1" applyBorder="1" applyAlignment="1">
      <alignment horizontal="center" vertical="top" wrapText="1"/>
    </xf>
    <xf numFmtId="0" fontId="20" fillId="22" borderId="15" xfId="0" applyFont="1" applyFill="1" applyBorder="1" applyAlignment="1">
      <alignment horizontal="centerContinuous" vertical="center"/>
    </xf>
    <xf numFmtId="0" fontId="20" fillId="22" borderId="21" xfId="0" applyFont="1" applyFill="1" applyBorder="1" applyAlignment="1">
      <alignment horizontal="centerContinuous" vertical="center"/>
    </xf>
    <xf numFmtId="0" fontId="20" fillId="22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0" fillId="0" borderId="16" xfId="0" applyFont="1" applyFill="1" applyBorder="1" applyAlignment="1">
      <alignment/>
    </xf>
    <xf numFmtId="0" fontId="10" fillId="22" borderId="19" xfId="0" applyFont="1" applyFill="1" applyBorder="1" applyAlignment="1">
      <alignment horizontal="center" vertical="top" wrapText="1"/>
    </xf>
    <xf numFmtId="0" fontId="20" fillId="7" borderId="19" xfId="0" applyFont="1" applyFill="1" applyBorder="1" applyAlignment="1">
      <alignment wrapText="1"/>
    </xf>
    <xf numFmtId="9" fontId="10" fillId="0" borderId="15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10" fillId="7" borderId="19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41" fontId="27" fillId="0" borderId="0" xfId="0" applyNumberFormat="1" applyFont="1" applyAlignment="1">
      <alignment/>
    </xf>
    <xf numFmtId="213" fontId="28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1" fontId="10" fillId="0" borderId="19" xfId="0" applyNumberFormat="1" applyFont="1" applyFill="1" applyBorder="1" applyAlignment="1">
      <alignment horizontal="right"/>
    </xf>
    <xf numFmtId="41" fontId="10" fillId="7" borderId="19" xfId="0" applyNumberFormat="1" applyFont="1" applyFill="1" applyBorder="1" applyAlignment="1">
      <alignment horizontal="right"/>
    </xf>
    <xf numFmtId="41" fontId="20" fillId="0" borderId="16" xfId="0" applyNumberFormat="1" applyFont="1" applyFill="1" applyBorder="1" applyAlignment="1">
      <alignment horizontal="right"/>
    </xf>
    <xf numFmtId="41" fontId="20" fillId="7" borderId="19" xfId="0" applyNumberFormat="1" applyFont="1" applyFill="1" applyBorder="1" applyAlignment="1">
      <alignment horizontal="right"/>
    </xf>
    <xf numFmtId="41" fontId="20" fillId="0" borderId="19" xfId="0" applyNumberFormat="1" applyFont="1" applyFill="1" applyBorder="1" applyAlignment="1">
      <alignment horizontal="right"/>
    </xf>
    <xf numFmtId="41" fontId="20" fillId="7" borderId="12" xfId="0" applyNumberFormat="1" applyFont="1" applyFill="1" applyBorder="1" applyAlignment="1">
      <alignment horizontal="right"/>
    </xf>
    <xf numFmtId="41" fontId="10" fillId="0" borderId="16" xfId="0" applyNumberFormat="1" applyFont="1" applyBorder="1" applyAlignment="1">
      <alignment horizontal="right"/>
    </xf>
    <xf numFmtId="41" fontId="10" fillId="0" borderId="13" xfId="0" applyNumberFormat="1" applyFont="1" applyBorder="1" applyAlignment="1">
      <alignment horizontal="right"/>
    </xf>
    <xf numFmtId="41" fontId="20" fillId="0" borderId="16" xfId="0" applyNumberFormat="1" applyFont="1" applyBorder="1" applyAlignment="1">
      <alignment horizontal="right"/>
    </xf>
    <xf numFmtId="41" fontId="10" fillId="7" borderId="20" xfId="0" applyNumberFormat="1" applyFont="1" applyFill="1" applyBorder="1" applyAlignment="1">
      <alignment horizontal="right"/>
    </xf>
    <xf numFmtId="41" fontId="10" fillId="0" borderId="19" xfId="0" applyNumberFormat="1" applyFont="1" applyBorder="1" applyAlignment="1">
      <alignment horizontal="right"/>
    </xf>
    <xf numFmtId="41" fontId="10" fillId="0" borderId="20" xfId="0" applyNumberFormat="1" applyFont="1" applyBorder="1" applyAlignment="1">
      <alignment horizontal="right"/>
    </xf>
    <xf numFmtId="41" fontId="20" fillId="0" borderId="19" xfId="0" applyNumberFormat="1" applyFont="1" applyBorder="1" applyAlignment="1">
      <alignment horizontal="right"/>
    </xf>
    <xf numFmtId="41" fontId="10" fillId="7" borderId="22" xfId="0" applyNumberFormat="1" applyFont="1" applyFill="1" applyBorder="1" applyAlignment="1">
      <alignment horizontal="right"/>
    </xf>
    <xf numFmtId="41" fontId="10" fillId="0" borderId="22" xfId="0" applyNumberFormat="1" applyFont="1" applyFill="1" applyBorder="1" applyAlignment="1">
      <alignment horizontal="right"/>
    </xf>
    <xf numFmtId="41" fontId="10" fillId="0" borderId="12" xfId="0" applyNumberFormat="1" applyFont="1" applyFill="1" applyBorder="1" applyAlignment="1">
      <alignment horizontal="right"/>
    </xf>
    <xf numFmtId="41" fontId="10" fillId="0" borderId="18" xfId="0" applyNumberFormat="1" applyFont="1" applyFill="1" applyBorder="1" applyAlignment="1">
      <alignment horizontal="right"/>
    </xf>
    <xf numFmtId="41" fontId="20" fillId="0" borderId="12" xfId="0" applyNumberFormat="1" applyFont="1" applyFill="1" applyBorder="1" applyAlignment="1">
      <alignment horizontal="right"/>
    </xf>
    <xf numFmtId="41" fontId="20" fillId="7" borderId="22" xfId="0" applyNumberFormat="1" applyFont="1" applyFill="1" applyBorder="1" applyAlignment="1">
      <alignment horizontal="right"/>
    </xf>
    <xf numFmtId="41" fontId="20" fillId="0" borderId="22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7" borderId="0" xfId="0" applyNumberFormat="1" applyFont="1" applyFill="1" applyBorder="1" applyAlignment="1">
      <alignment horizontal="right"/>
    </xf>
    <xf numFmtId="41" fontId="10" fillId="0" borderId="19" xfId="60" applyNumberFormat="1" applyFont="1" applyFill="1" applyBorder="1" applyAlignment="1">
      <alignment horizontal="right"/>
      <protection/>
    </xf>
    <xf numFmtId="41" fontId="20" fillId="0" borderId="19" xfId="60" applyNumberFormat="1" applyFont="1" applyFill="1" applyBorder="1" applyAlignment="1">
      <alignment horizontal="right"/>
      <protection/>
    </xf>
    <xf numFmtId="41" fontId="10" fillId="7" borderId="19" xfId="60" applyNumberFormat="1" applyFont="1" applyFill="1" applyBorder="1" applyAlignment="1">
      <alignment horizontal="right"/>
      <protection/>
    </xf>
    <xf numFmtId="41" fontId="20" fillId="7" borderId="19" xfId="60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1" fontId="10" fillId="0" borderId="1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1" fontId="0" fillId="0" borderId="0" xfId="0" applyNumberFormat="1" applyAlignment="1">
      <alignment horizontal="right"/>
    </xf>
    <xf numFmtId="0" fontId="0" fillId="7" borderId="0" xfId="0" applyFill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right"/>
    </xf>
    <xf numFmtId="0" fontId="10" fillId="22" borderId="15" xfId="0" applyFont="1" applyFill="1" applyBorder="1" applyAlignment="1">
      <alignment horizontal="right" vertical="top" wrapText="1"/>
    </xf>
    <xf numFmtId="41" fontId="10" fillId="22" borderId="18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41" fontId="1" fillId="0" borderId="19" xfId="0" applyNumberFormat="1" applyFont="1" applyFill="1" applyBorder="1" applyAlignment="1">
      <alignment horizontal="right"/>
    </xf>
    <xf numFmtId="41" fontId="11" fillId="7" borderId="19" xfId="0" applyNumberFormat="1" applyFont="1" applyFill="1" applyBorder="1" applyAlignment="1">
      <alignment horizontal="right"/>
    </xf>
    <xf numFmtId="41" fontId="4" fillId="7" borderId="19" xfId="0" applyNumberFormat="1" applyFont="1" applyFill="1" applyBorder="1" applyAlignment="1">
      <alignment horizontal="right"/>
    </xf>
    <xf numFmtId="41" fontId="11" fillId="0" borderId="1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10" fillId="0" borderId="16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41" fontId="5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10" fillId="0" borderId="19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9" fillId="22" borderId="18" xfId="0" applyNumberFormat="1" applyFont="1" applyFill="1" applyBorder="1" applyAlignment="1">
      <alignment vertical="top" wrapText="1"/>
    </xf>
    <xf numFmtId="41" fontId="0" fillId="0" borderId="0" xfId="0" applyNumberForma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1" fontId="10" fillId="7" borderId="12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41" fontId="20" fillId="0" borderId="22" xfId="0" applyNumberFormat="1" applyFont="1" applyBorder="1" applyAlignment="1">
      <alignment horizontal="right"/>
    </xf>
    <xf numFmtId="0" fontId="9" fillId="0" borderId="19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right" vertical="top" wrapText="1"/>
    </xf>
    <xf numFmtId="0" fontId="20" fillId="0" borderId="19" xfId="0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0" fontId="21" fillId="0" borderId="22" xfId="0" applyFont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top" wrapText="1"/>
    </xf>
    <xf numFmtId="0" fontId="20" fillId="0" borderId="16" xfId="0" applyFont="1" applyFill="1" applyBorder="1" applyAlignment="1">
      <alignment horizontal="right" vertical="top" wrapText="1"/>
    </xf>
    <xf numFmtId="41" fontId="10" fillId="0" borderId="0" xfId="0" applyNumberFormat="1" applyFont="1" applyBorder="1" applyAlignment="1">
      <alignment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41" fontId="30" fillId="0" borderId="0" xfId="0" applyNumberFormat="1" applyFont="1" applyAlignment="1">
      <alignment/>
    </xf>
    <xf numFmtId="41" fontId="31" fillId="0" borderId="0" xfId="0" applyNumberFormat="1" applyFont="1" applyAlignment="1">
      <alignment/>
    </xf>
    <xf numFmtId="41" fontId="31" fillId="0" borderId="0" xfId="0" applyNumberFormat="1" applyFont="1" applyBorder="1" applyAlignment="1">
      <alignment/>
    </xf>
    <xf numFmtId="213" fontId="10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41" fontId="10" fillId="0" borderId="22" xfId="0" applyNumberFormat="1" applyFont="1" applyBorder="1" applyAlignment="1">
      <alignment/>
    </xf>
    <xf numFmtId="41" fontId="10" fillId="0" borderId="20" xfId="0" applyNumberFormat="1" applyFont="1" applyFill="1" applyBorder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41" fontId="10" fillId="0" borderId="15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left"/>
    </xf>
    <xf numFmtId="222" fontId="28" fillId="0" borderId="15" xfId="0" applyNumberFormat="1" applyFont="1" applyFill="1" applyBorder="1" applyAlignment="1">
      <alignment horizontal="right" vertical="center"/>
    </xf>
    <xf numFmtId="222" fontId="10" fillId="0" borderId="15" xfId="0" applyNumberFormat="1" applyFont="1" applyFill="1" applyBorder="1" applyAlignment="1">
      <alignment horizontal="right" vertical="center"/>
    </xf>
    <xf numFmtId="41" fontId="20" fillId="22" borderId="15" xfId="0" applyNumberFormat="1" applyFont="1" applyFill="1" applyBorder="1" applyAlignment="1">
      <alignment vertical="center"/>
    </xf>
    <xf numFmtId="41" fontId="20" fillId="4" borderId="15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right" vertical="top" wrapText="1"/>
    </xf>
    <xf numFmtId="41" fontId="0" fillId="0" borderId="0" xfId="0" applyNumberFormat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1" fontId="4" fillId="22" borderId="15" xfId="0" applyNumberFormat="1" applyFont="1" applyFill="1" applyBorder="1" applyAlignment="1">
      <alignment vertical="center"/>
    </xf>
    <xf numFmtId="41" fontId="20" fillId="22" borderId="12" xfId="0" applyNumberFormat="1" applyFont="1" applyFill="1" applyBorder="1" applyAlignment="1">
      <alignment vertical="center"/>
    </xf>
    <xf numFmtId="3" fontId="21" fillId="0" borderId="19" xfId="0" applyNumberFormat="1" applyFont="1" applyBorder="1" applyAlignment="1">
      <alignment horizontal="right"/>
    </xf>
    <xf numFmtId="3" fontId="10" fillId="7" borderId="19" xfId="0" applyNumberFormat="1" applyFont="1" applyFill="1" applyBorder="1" applyAlignment="1">
      <alignment horizontal="right"/>
    </xf>
    <xf numFmtId="3" fontId="10" fillId="7" borderId="19" xfId="0" applyNumberFormat="1" applyFont="1" applyFill="1" applyBorder="1" applyAlignment="1">
      <alignment horizontal="right" wrapText="1"/>
    </xf>
    <xf numFmtId="0" fontId="24" fillId="0" borderId="12" xfId="0" applyFont="1" applyFill="1" applyBorder="1" applyAlignment="1">
      <alignment/>
    </xf>
    <xf numFmtId="0" fontId="20" fillId="22" borderId="24" xfId="0" applyFont="1" applyFill="1" applyBorder="1" applyAlignment="1">
      <alignment horizontal="center"/>
    </xf>
    <xf numFmtId="0" fontId="10" fillId="0" borderId="0" xfId="60" applyFont="1">
      <alignment/>
      <protection/>
    </xf>
    <xf numFmtId="0" fontId="20" fillId="22" borderId="21" xfId="0" applyFont="1" applyFill="1" applyBorder="1" applyAlignment="1">
      <alignment vertical="top"/>
    </xf>
    <xf numFmtId="0" fontId="10" fillId="22" borderId="15" xfId="0" applyFont="1" applyFill="1" applyBorder="1" applyAlignment="1">
      <alignment horizontal="center" vertical="top" wrapText="1"/>
    </xf>
    <xf numFmtId="0" fontId="10" fillId="22" borderId="11" xfId="0" applyFont="1" applyFill="1" applyBorder="1" applyAlignment="1">
      <alignment horizontal="center" vertical="top" wrapText="1"/>
    </xf>
    <xf numFmtId="0" fontId="10" fillId="22" borderId="15" xfId="0" applyFont="1" applyFill="1" applyBorder="1" applyAlignment="1">
      <alignment vertical="top" wrapText="1"/>
    </xf>
    <xf numFmtId="0" fontId="20" fillId="22" borderId="15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/>
    </xf>
    <xf numFmtId="41" fontId="10" fillId="7" borderId="19" xfId="0" applyNumberFormat="1" applyFont="1" applyFill="1" applyBorder="1" applyAlignment="1">
      <alignment horizontal="right"/>
    </xf>
    <xf numFmtId="41" fontId="20" fillId="7" borderId="19" xfId="0" applyNumberFormat="1" applyFont="1" applyFill="1" applyBorder="1" applyAlignment="1">
      <alignment horizontal="right"/>
    </xf>
    <xf numFmtId="41" fontId="10" fillId="0" borderId="19" xfId="0" applyNumberFormat="1" applyFont="1" applyFill="1" applyBorder="1" applyAlignment="1">
      <alignment horizontal="right"/>
    </xf>
    <xf numFmtId="41" fontId="20" fillId="0" borderId="1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0" fontId="20" fillId="22" borderId="21" xfId="0" applyFont="1" applyFill="1" applyBorder="1" applyAlignment="1">
      <alignment/>
    </xf>
    <xf numFmtId="41" fontId="20" fillId="22" borderId="12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20" fillId="0" borderId="19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22" borderId="21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20" fillId="7" borderId="22" xfId="0" applyFont="1" applyFill="1" applyBorder="1" applyAlignment="1">
      <alignment horizontal="right"/>
    </xf>
    <xf numFmtId="0" fontId="20" fillId="0" borderId="22" xfId="0" applyFont="1" applyBorder="1" applyAlignment="1">
      <alignment horizontal="right"/>
    </xf>
    <xf numFmtId="41" fontId="10" fillId="7" borderId="19" xfId="0" applyNumberFormat="1" applyFont="1" applyFill="1" applyBorder="1" applyAlignment="1">
      <alignment/>
    </xf>
    <xf numFmtId="0" fontId="20" fillId="22" borderId="12" xfId="0" applyFont="1" applyFill="1" applyBorder="1" applyAlignment="1">
      <alignment horizontal="center"/>
    </xf>
    <xf numFmtId="41" fontId="10" fillId="7" borderId="22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 horizontal="right"/>
    </xf>
    <xf numFmtId="41" fontId="5" fillId="22" borderId="15" xfId="0" applyNumberFormat="1" applyFont="1" applyFill="1" applyBorder="1" applyAlignment="1">
      <alignment horizontal="center" vertical="top" wrapText="1"/>
    </xf>
    <xf numFmtId="41" fontId="5" fillId="22" borderId="17" xfId="0" applyNumberFormat="1" applyFont="1" applyFill="1" applyBorder="1" applyAlignment="1">
      <alignment horizontal="center" vertical="top" wrapText="1"/>
    </xf>
    <xf numFmtId="0" fontId="20" fillId="22" borderId="16" xfId="0" applyFont="1" applyFill="1" applyBorder="1" applyAlignment="1">
      <alignment/>
    </xf>
    <xf numFmtId="0" fontId="7" fillId="0" borderId="0" xfId="58" applyFont="1" applyAlignment="1">
      <alignment vertical="top"/>
      <protection/>
    </xf>
    <xf numFmtId="0" fontId="0" fillId="0" borderId="0" xfId="58">
      <alignment/>
      <protection/>
    </xf>
    <xf numFmtId="0" fontId="0" fillId="0" borderId="0" xfId="58" applyBorder="1">
      <alignment/>
      <protection/>
    </xf>
    <xf numFmtId="0" fontId="10" fillId="0" borderId="0" xfId="58" applyFont="1">
      <alignment/>
      <protection/>
    </xf>
    <xf numFmtId="0" fontId="33" fillId="0" borderId="0" xfId="58" applyFont="1" applyAlignment="1">
      <alignment vertical="top"/>
      <protection/>
    </xf>
    <xf numFmtId="0" fontId="18" fillId="0" borderId="0" xfId="58" applyFont="1">
      <alignment/>
      <protection/>
    </xf>
    <xf numFmtId="0" fontId="18" fillId="0" borderId="16" xfId="58" applyFont="1" applyBorder="1" applyAlignment="1">
      <alignment/>
      <protection/>
    </xf>
    <xf numFmtId="0" fontId="18" fillId="0" borderId="21" xfId="58" applyFont="1" applyBorder="1" applyAlignment="1">
      <alignment horizontal="centerContinuous" vertical="center" wrapText="1"/>
      <protection/>
    </xf>
    <xf numFmtId="0" fontId="18" fillId="0" borderId="11" xfId="58" applyFont="1" applyBorder="1" applyAlignment="1">
      <alignment horizontal="centerContinuous" vertical="center" wrapText="1"/>
      <protection/>
    </xf>
    <xf numFmtId="0" fontId="18" fillId="0" borderId="16" xfId="58" applyFont="1" applyBorder="1" applyAlignment="1">
      <alignment horizontal="center"/>
      <protection/>
    </xf>
    <xf numFmtId="0" fontId="18" fillId="0" borderId="24" xfId="58" applyFont="1" applyBorder="1" applyAlignment="1">
      <alignment horizontal="center" wrapText="1"/>
      <protection/>
    </xf>
    <xf numFmtId="0" fontId="18" fillId="0" borderId="15" xfId="58" applyFont="1" applyBorder="1" applyAlignment="1">
      <alignment horizontal="centerContinuous"/>
      <protection/>
    </xf>
    <xf numFmtId="0" fontId="36" fillId="0" borderId="15" xfId="58" applyFont="1" applyBorder="1" applyAlignment="1">
      <alignment horizontal="centerContinuous"/>
      <protection/>
    </xf>
    <xf numFmtId="0" fontId="18" fillId="0" borderId="19" xfId="58" applyFont="1" applyBorder="1" applyAlignment="1">
      <alignment/>
      <protection/>
    </xf>
    <xf numFmtId="0" fontId="18" fillId="0" borderId="21" xfId="58" applyFont="1" applyBorder="1" applyAlignment="1">
      <alignment horizontal="centerContinuous" vertical="center"/>
      <protection/>
    </xf>
    <xf numFmtId="0" fontId="18" fillId="0" borderId="11" xfId="58" applyFont="1" applyBorder="1" applyAlignment="1">
      <alignment horizontal="centerContinuous" vertical="center"/>
      <protection/>
    </xf>
    <xf numFmtId="0" fontId="18" fillId="0" borderId="13" xfId="58" applyFont="1" applyBorder="1" applyAlignment="1">
      <alignment horizontal="center"/>
      <protection/>
    </xf>
    <xf numFmtId="0" fontId="18" fillId="0" borderId="19" xfId="58" applyFont="1" applyBorder="1" applyAlignment="1">
      <alignment horizontal="center" vertical="top" wrapText="1"/>
      <protection/>
    </xf>
    <xf numFmtId="0" fontId="18" fillId="0" borderId="22" xfId="58" applyFont="1" applyBorder="1" applyAlignment="1">
      <alignment horizontal="center" wrapText="1"/>
      <protection/>
    </xf>
    <xf numFmtId="0" fontId="18" fillId="0" borderId="0" xfId="58" applyFont="1" applyBorder="1" applyAlignment="1">
      <alignment horizontal="center" wrapText="1"/>
      <protection/>
    </xf>
    <xf numFmtId="49" fontId="18" fillId="0" borderId="16" xfId="58" applyNumberFormat="1" applyFont="1" applyBorder="1" applyAlignment="1">
      <alignment horizontal="center" wrapText="1"/>
      <protection/>
    </xf>
    <xf numFmtId="49" fontId="37" fillId="0" borderId="19" xfId="58" applyNumberFormat="1" applyFont="1" applyBorder="1" applyAlignment="1">
      <alignment horizontal="center" wrapText="1"/>
      <protection/>
    </xf>
    <xf numFmtId="0" fontId="18" fillId="0" borderId="12" xfId="58" applyFont="1" applyBorder="1">
      <alignment/>
      <protection/>
    </xf>
    <xf numFmtId="49" fontId="18" fillId="0" borderId="21" xfId="58" applyNumberFormat="1" applyFont="1" applyBorder="1" applyAlignment="1">
      <alignment horizontal="center" vertical="top" wrapText="1"/>
      <protection/>
    </xf>
    <xf numFmtId="49" fontId="18" fillId="0" borderId="12" xfId="58" applyNumberFormat="1" applyFont="1" applyBorder="1" applyAlignment="1">
      <alignment horizontal="center" vertical="top" wrapText="1"/>
      <protection/>
    </xf>
    <xf numFmtId="0" fontId="18" fillId="0" borderId="18" xfId="58" applyFont="1" applyBorder="1" applyAlignment="1">
      <alignment horizontal="center" vertical="top" wrapText="1"/>
      <protection/>
    </xf>
    <xf numFmtId="0" fontId="18" fillId="0" borderId="23" xfId="58" applyFont="1" applyBorder="1" applyAlignment="1">
      <alignment horizontal="center" vertical="top" wrapText="1"/>
      <protection/>
    </xf>
    <xf numFmtId="0" fontId="34" fillId="0" borderId="12" xfId="59" applyFont="1" applyBorder="1">
      <alignment/>
      <protection/>
    </xf>
    <xf numFmtId="0" fontId="38" fillId="0" borderId="12" xfId="58" applyFont="1" applyBorder="1">
      <alignment/>
      <protection/>
    </xf>
    <xf numFmtId="0" fontId="10" fillId="0" borderId="0" xfId="58" applyFont="1" applyAlignment="1">
      <alignment wrapText="1"/>
      <protection/>
    </xf>
    <xf numFmtId="0" fontId="0" fillId="0" borderId="0" xfId="58" applyAlignment="1">
      <alignment wrapText="1"/>
      <protection/>
    </xf>
    <xf numFmtId="41" fontId="18" fillId="0" borderId="19" xfId="58" applyNumberFormat="1" applyFont="1" applyBorder="1">
      <alignment/>
      <protection/>
    </xf>
    <xf numFmtId="41" fontId="18" fillId="0" borderId="20" xfId="58" applyNumberFormat="1" applyFont="1" applyBorder="1">
      <alignment/>
      <protection/>
    </xf>
    <xf numFmtId="179" fontId="37" fillId="0" borderId="19" xfId="63" applyNumberFormat="1" applyFont="1" applyBorder="1" applyAlignment="1">
      <alignment/>
    </xf>
    <xf numFmtId="3" fontId="18" fillId="0" borderId="19" xfId="58" applyNumberFormat="1" applyFont="1" applyFill="1" applyBorder="1">
      <alignment/>
      <protection/>
    </xf>
    <xf numFmtId="0" fontId="10" fillId="0" borderId="0" xfId="58" applyFont="1" applyBorder="1">
      <alignment/>
      <protection/>
    </xf>
    <xf numFmtId="0" fontId="18" fillId="0" borderId="19" xfId="58" applyFont="1" applyBorder="1" applyAlignment="1">
      <alignment vertical="center"/>
      <protection/>
    </xf>
    <xf numFmtId="3" fontId="18" fillId="0" borderId="19" xfId="58" applyNumberFormat="1" applyFont="1" applyFill="1" applyBorder="1" applyAlignment="1">
      <alignment vertical="center"/>
      <protection/>
    </xf>
    <xf numFmtId="0" fontId="18" fillId="0" borderId="15" xfId="58" applyFont="1" applyBorder="1" applyAlignment="1">
      <alignment vertical="center"/>
      <protection/>
    </xf>
    <xf numFmtId="3" fontId="18" fillId="0" borderId="15" xfId="58" applyNumberFormat="1" applyFont="1" applyFill="1" applyBorder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36" fillId="0" borderId="0" xfId="58" applyFont="1" applyBorder="1" applyAlignment="1">
      <alignment/>
      <protection/>
    </xf>
    <xf numFmtId="0" fontId="39" fillId="0" borderId="0" xfId="58" applyFont="1" applyBorder="1">
      <alignment/>
      <protection/>
    </xf>
    <xf numFmtId="41" fontId="39" fillId="0" borderId="0" xfId="58" applyNumberFormat="1" applyFont="1" applyBorder="1">
      <alignment/>
      <protection/>
    </xf>
    <xf numFmtId="41" fontId="18" fillId="0" borderId="0" xfId="58" applyNumberFormat="1" applyFont="1" applyBorder="1">
      <alignment/>
      <protection/>
    </xf>
    <xf numFmtId="0" fontId="18" fillId="0" borderId="0" xfId="58" applyFont="1" applyBorder="1" applyAlignment="1">
      <alignment/>
      <protection/>
    </xf>
    <xf numFmtId="0" fontId="18" fillId="0" borderId="0" xfId="58" applyFont="1" applyBorder="1">
      <alignment/>
      <protection/>
    </xf>
    <xf numFmtId="41" fontId="20" fillId="24" borderId="22" xfId="0" applyNumberFormat="1" applyFont="1" applyFill="1" applyBorder="1" applyAlignment="1">
      <alignment horizontal="right"/>
    </xf>
    <xf numFmtId="41" fontId="10" fillId="7" borderId="22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1" fillId="4" borderId="25" xfId="0" applyFont="1" applyFill="1" applyBorder="1" applyAlignment="1">
      <alignment horizontal="centerContinuous"/>
    </xf>
    <xf numFmtId="0" fontId="0" fillId="4" borderId="26" xfId="0" applyFont="1" applyFill="1" applyBorder="1" applyAlignment="1">
      <alignment horizontal="centerContinuous"/>
    </xf>
    <xf numFmtId="0" fontId="0" fillId="4" borderId="27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4" borderId="29" xfId="0" applyFont="1" applyFill="1" applyBorder="1" applyAlignment="1">
      <alignment horizontal="centerContinuous"/>
    </xf>
    <xf numFmtId="0" fontId="0" fillId="4" borderId="0" xfId="0" applyFont="1" applyFill="1" applyBorder="1" applyAlignment="1">
      <alignment horizontal="centerContinuous"/>
    </xf>
    <xf numFmtId="0" fontId="0" fillId="4" borderId="3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4" borderId="31" xfId="0" applyFont="1" applyFill="1" applyBorder="1" applyAlignment="1">
      <alignment horizontal="centerContinuous"/>
    </xf>
    <xf numFmtId="0" fontId="0" fillId="4" borderId="32" xfId="0" applyFont="1" applyFill="1" applyBorder="1" applyAlignment="1">
      <alignment horizontal="centerContinuous"/>
    </xf>
    <xf numFmtId="0" fontId="0" fillId="4" borderId="33" xfId="0" applyFont="1" applyFill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35" xfId="0" applyFont="1" applyBorder="1" applyAlignment="1">
      <alignment/>
    </xf>
    <xf numFmtId="0" fontId="1" fillId="25" borderId="0" xfId="0" applyFont="1" applyFill="1" applyBorder="1" applyAlignment="1">
      <alignment horizontal="centerContinuous"/>
    </xf>
    <xf numFmtId="0" fontId="0" fillId="25" borderId="0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Fill="1" applyBorder="1" applyAlignment="1">
      <alignment horizontal="centerContinuous"/>
    </xf>
    <xf numFmtId="0" fontId="0" fillId="4" borderId="26" xfId="0" applyFont="1" applyFill="1" applyBorder="1" applyAlignment="1">
      <alignment horizontal="centerContinuous"/>
    </xf>
    <xf numFmtId="0" fontId="0" fillId="4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4" borderId="0" xfId="0" applyFont="1" applyFill="1" applyBorder="1" applyAlignment="1">
      <alignment horizontal="centerContinuous"/>
    </xf>
    <xf numFmtId="0" fontId="0" fillId="4" borderId="30" xfId="0" applyFont="1" applyFill="1" applyBorder="1" applyAlignment="1">
      <alignment horizontal="centerContinuous"/>
    </xf>
    <xf numFmtId="0" fontId="0" fillId="4" borderId="32" xfId="0" applyFont="1" applyFill="1" applyBorder="1" applyAlignment="1">
      <alignment horizontal="centerContinuous"/>
    </xf>
    <xf numFmtId="0" fontId="0" fillId="4" borderId="33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24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8" xfId="0" applyFont="1" applyBorder="1" applyAlignment="1">
      <alignment/>
    </xf>
    <xf numFmtId="0" fontId="5" fillId="4" borderId="4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36" xfId="0" applyFont="1" applyBorder="1" applyAlignment="1">
      <alignment/>
    </xf>
    <xf numFmtId="0" fontId="0" fillId="25" borderId="22" xfId="0" applyFont="1" applyFill="1" applyBorder="1" applyAlignment="1">
      <alignment horizontal="centerContinuous"/>
    </xf>
    <xf numFmtId="0" fontId="0" fillId="25" borderId="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1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1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20" fillId="0" borderId="12" xfId="0" applyFont="1" applyBorder="1" applyAlignment="1">
      <alignment/>
    </xf>
    <xf numFmtId="41" fontId="20" fillId="0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0" fillId="0" borderId="23" xfId="0" applyFont="1" applyBorder="1" applyAlignment="1">
      <alignment/>
    </xf>
    <xf numFmtId="41" fontId="20" fillId="0" borderId="23" xfId="0" applyNumberFormat="1" applyFont="1" applyBorder="1" applyAlignment="1">
      <alignment horizontal="right"/>
    </xf>
    <xf numFmtId="0" fontId="21" fillId="7" borderId="19" xfId="0" applyFont="1" applyFill="1" applyBorder="1" applyAlignment="1">
      <alignment/>
    </xf>
    <xf numFmtId="0" fontId="21" fillId="7" borderId="12" xfId="0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/>
    </xf>
    <xf numFmtId="41" fontId="20" fillId="24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1" fontId="20" fillId="24" borderId="18" xfId="0" applyNumberFormat="1" applyFont="1" applyFill="1" applyBorder="1" applyAlignment="1">
      <alignment horizontal="right"/>
    </xf>
    <xf numFmtId="0" fontId="0" fillId="7" borderId="0" xfId="0" applyFill="1" applyAlignment="1">
      <alignment/>
    </xf>
    <xf numFmtId="0" fontId="21" fillId="7" borderId="14" xfId="0" applyFont="1" applyFill="1" applyBorder="1" applyAlignment="1">
      <alignment/>
    </xf>
    <xf numFmtId="0" fontId="21" fillId="7" borderId="20" xfId="0" applyFon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20" fillId="0" borderId="14" xfId="0" applyFont="1" applyBorder="1" applyAlignment="1">
      <alignment/>
    </xf>
    <xf numFmtId="0" fontId="10" fillId="7" borderId="19" xfId="0" applyFont="1" applyFill="1" applyBorder="1" applyAlignment="1">
      <alignment vertical="center"/>
    </xf>
    <xf numFmtId="41" fontId="10" fillId="0" borderId="19" xfId="0" applyNumberFormat="1" applyFont="1" applyFill="1" applyBorder="1" applyAlignment="1">
      <alignment horizontal="right" vertical="center"/>
    </xf>
    <xf numFmtId="3" fontId="10" fillId="7" borderId="19" xfId="0" applyNumberFormat="1" applyFont="1" applyFill="1" applyBorder="1" applyAlignment="1">
      <alignment horizontal="right" vertical="center"/>
    </xf>
    <xf numFmtId="41" fontId="20" fillId="7" borderId="22" xfId="0" applyNumberFormat="1" applyFont="1" applyFill="1" applyBorder="1" applyAlignment="1">
      <alignment horizontal="right" vertical="center"/>
    </xf>
    <xf numFmtId="41" fontId="20" fillId="0" borderId="19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22" xfId="0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0" fontId="20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0" fillId="0" borderId="0" xfId="60" applyFont="1" applyBorder="1">
      <alignment/>
      <protection/>
    </xf>
    <xf numFmtId="0" fontId="9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0" xfId="60" applyFont="1" applyBorder="1">
      <alignment/>
      <protection/>
    </xf>
    <xf numFmtId="0" fontId="20" fillId="0" borderId="0" xfId="60" applyFont="1">
      <alignment/>
      <protection/>
    </xf>
    <xf numFmtId="0" fontId="20" fillId="0" borderId="0" xfId="60" applyFont="1" applyBorder="1" applyAlignment="1">
      <alignment horizontal="right"/>
      <protection/>
    </xf>
    <xf numFmtId="0" fontId="20" fillId="22" borderId="10" xfId="60" applyFont="1" applyFill="1" applyBorder="1" applyAlignment="1">
      <alignment horizontal="centerContinuous"/>
      <protection/>
    </xf>
    <xf numFmtId="0" fontId="10" fillId="22" borderId="11" xfId="60" applyFont="1" applyFill="1" applyBorder="1" applyAlignment="1">
      <alignment horizontal="centerContinuous"/>
      <protection/>
    </xf>
    <xf numFmtId="0" fontId="20" fillId="22" borderId="16" xfId="60" applyFont="1" applyFill="1" applyBorder="1" applyAlignment="1">
      <alignment horizontal="centerContinuous"/>
      <protection/>
    </xf>
    <xf numFmtId="0" fontId="10" fillId="22" borderId="15" xfId="60" applyFont="1" applyFill="1" applyBorder="1" applyAlignment="1">
      <alignment horizontal="center" vertical="top" wrapText="1"/>
      <protection/>
    </xf>
    <xf numFmtId="0" fontId="10" fillId="22" borderId="12" xfId="60" applyFont="1" applyFill="1" applyBorder="1" applyAlignment="1">
      <alignment horizontal="center" vertical="top" wrapText="1"/>
      <protection/>
    </xf>
    <xf numFmtId="41" fontId="10" fillId="0" borderId="19" xfId="60" applyNumberFormat="1" applyFont="1" applyFill="1" applyBorder="1">
      <alignment/>
      <protection/>
    </xf>
    <xf numFmtId="0" fontId="20" fillId="7" borderId="20" xfId="0" applyFont="1" applyFill="1" applyBorder="1" applyAlignment="1">
      <alignment vertical="center"/>
    </xf>
    <xf numFmtId="0" fontId="20" fillId="7" borderId="19" xfId="0" applyFont="1" applyFill="1" applyBorder="1" applyAlignment="1">
      <alignment vertical="top"/>
    </xf>
    <xf numFmtId="0" fontId="28" fillId="0" borderId="19" xfId="0" applyFont="1" applyBorder="1" applyAlignment="1">
      <alignment/>
    </xf>
    <xf numFmtId="0" fontId="20" fillId="22" borderId="16" xfId="60" applyFont="1" applyFill="1" applyBorder="1" applyAlignment="1">
      <alignment vertical="center"/>
      <protection/>
    </xf>
    <xf numFmtId="41" fontId="20" fillId="22" borderId="17" xfId="60" applyNumberFormat="1" applyFont="1" applyFill="1" applyBorder="1" applyAlignment="1">
      <alignment vertical="center"/>
      <protection/>
    </xf>
    <xf numFmtId="223" fontId="28" fillId="0" borderId="15" xfId="0" applyNumberFormat="1" applyFont="1" applyFill="1" applyBorder="1" applyAlignment="1">
      <alignment horizontal="right" vertical="center"/>
    </xf>
    <xf numFmtId="223" fontId="10" fillId="0" borderId="15" xfId="0" applyNumberFormat="1" applyFont="1" applyFill="1" applyBorder="1" applyAlignment="1">
      <alignment horizontal="right" vertical="center"/>
    </xf>
    <xf numFmtId="188" fontId="10" fillId="0" borderId="15" xfId="0" applyNumberFormat="1" applyFont="1" applyFill="1" applyBorder="1" applyAlignment="1">
      <alignment horizontal="right" vertical="center"/>
    </xf>
    <xf numFmtId="0" fontId="20" fillId="7" borderId="12" xfId="0" applyFont="1" applyFill="1" applyBorder="1" applyAlignment="1">
      <alignment/>
    </xf>
    <xf numFmtId="41" fontId="10" fillId="7" borderId="12" xfId="0" applyNumberFormat="1" applyFont="1" applyFill="1" applyBorder="1" applyAlignment="1">
      <alignment horizontal="right"/>
    </xf>
    <xf numFmtId="41" fontId="20" fillId="7" borderId="12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213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/>
    </xf>
    <xf numFmtId="41" fontId="10" fillId="0" borderId="0" xfId="0" applyNumberFormat="1" applyFont="1" applyAlignment="1">
      <alignment horizontal="right"/>
    </xf>
    <xf numFmtId="188" fontId="10" fillId="0" borderId="15" xfId="63" applyNumberFormat="1" applyFont="1" applyBorder="1" applyAlignment="1">
      <alignment horizontal="right" vertical="center"/>
    </xf>
    <xf numFmtId="41" fontId="10" fillId="0" borderId="17" xfId="0" applyNumberFormat="1" applyFont="1" applyFill="1" applyBorder="1" applyAlignment="1">
      <alignment vertical="center"/>
    </xf>
    <xf numFmtId="0" fontId="10" fillId="0" borderId="15" xfId="60" applyFont="1" applyFill="1" applyBorder="1" applyAlignment="1">
      <alignment vertical="center"/>
      <protection/>
    </xf>
    <xf numFmtId="9" fontId="10" fillId="0" borderId="17" xfId="63" applyFont="1" applyFill="1" applyBorder="1" applyAlignment="1">
      <alignment vertical="center"/>
    </xf>
    <xf numFmtId="9" fontId="10" fillId="0" borderId="15" xfId="63" applyFont="1" applyFill="1" applyBorder="1" applyAlignment="1">
      <alignment vertical="center"/>
    </xf>
    <xf numFmtId="223" fontId="9" fillId="4" borderId="11" xfId="0" applyNumberFormat="1" applyFont="1" applyFill="1" applyBorder="1" applyAlignment="1">
      <alignment horizontal="centerContinuous"/>
    </xf>
    <xf numFmtId="223" fontId="0" fillId="0" borderId="0" xfId="0" applyNumberFormat="1" applyAlignment="1">
      <alignment/>
    </xf>
    <xf numFmtId="9" fontId="18" fillId="0" borderId="0" xfId="63" applyFont="1" applyBorder="1" applyAlignment="1">
      <alignment/>
    </xf>
    <xf numFmtId="41" fontId="43" fillId="0" borderId="19" xfId="58" applyNumberFormat="1" applyFont="1" applyFill="1" applyBorder="1">
      <alignment/>
      <protection/>
    </xf>
    <xf numFmtId="9" fontId="44" fillId="0" borderId="19" xfId="63" applyFont="1" applyBorder="1" applyAlignment="1">
      <alignment/>
    </xf>
    <xf numFmtId="210" fontId="43" fillId="0" borderId="19" xfId="58" applyNumberFormat="1" applyFont="1" applyFill="1" applyBorder="1">
      <alignment/>
      <protection/>
    </xf>
    <xf numFmtId="41" fontId="43" fillId="0" borderId="19" xfId="58" applyNumberFormat="1" applyFont="1" applyBorder="1" applyAlignment="1">
      <alignment vertical="center"/>
      <protection/>
    </xf>
    <xf numFmtId="41" fontId="43" fillId="0" borderId="19" xfId="58" applyNumberFormat="1" applyFont="1" applyFill="1" applyBorder="1" applyAlignment="1">
      <alignment vertical="center"/>
      <protection/>
    </xf>
    <xf numFmtId="41" fontId="43" fillId="0" borderId="20" xfId="58" applyNumberFormat="1" applyFont="1" applyBorder="1">
      <alignment/>
      <protection/>
    </xf>
    <xf numFmtId="41" fontId="43" fillId="0" borderId="20" xfId="58" applyNumberFormat="1" applyFont="1" applyBorder="1" applyAlignment="1">
      <alignment vertical="center"/>
      <protection/>
    </xf>
    <xf numFmtId="0" fontId="44" fillId="0" borderId="19" xfId="58" applyFont="1" applyBorder="1">
      <alignment/>
      <protection/>
    </xf>
    <xf numFmtId="41" fontId="43" fillId="0" borderId="15" xfId="58" applyNumberFormat="1" applyFont="1" applyFill="1" applyBorder="1" applyAlignment="1">
      <alignment vertical="center"/>
      <protection/>
    </xf>
    <xf numFmtId="9" fontId="44" fillId="0" borderId="15" xfId="58" applyNumberFormat="1" applyFont="1" applyBorder="1" applyAlignment="1">
      <alignment vertical="center"/>
      <protection/>
    </xf>
    <xf numFmtId="0" fontId="20" fillId="0" borderId="0" xfId="0" applyFont="1" applyFill="1" applyBorder="1" applyAlignment="1">
      <alignment vertical="center"/>
    </xf>
    <xf numFmtId="0" fontId="62" fillId="0" borderId="19" xfId="0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5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 indent="8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0" fillId="0" borderId="0" xfId="0" applyFont="1" applyFill="1" applyBorder="1" applyAlignment="1">
      <alignment horizontal="right"/>
    </xf>
    <xf numFmtId="0" fontId="20" fillId="25" borderId="13" xfId="0" applyFont="1" applyFill="1" applyBorder="1" applyAlignment="1">
      <alignment/>
    </xf>
    <xf numFmtId="0" fontId="20" fillId="25" borderId="15" xfId="0" applyFont="1" applyFill="1" applyBorder="1" applyAlignment="1">
      <alignment horizontal="centerContinuous"/>
    </xf>
    <xf numFmtId="0" fontId="0" fillId="25" borderId="11" xfId="0" applyFill="1" applyBorder="1" applyAlignment="1">
      <alignment horizontal="centerContinuous"/>
    </xf>
    <xf numFmtId="0" fontId="20" fillId="25" borderId="16" xfId="0" applyFont="1" applyFill="1" applyBorder="1" applyAlignment="1">
      <alignment horizontal="center" wrapText="1"/>
    </xf>
    <xf numFmtId="0" fontId="0" fillId="25" borderId="14" xfId="0" applyFill="1" applyBorder="1" applyAlignment="1">
      <alignment/>
    </xf>
    <xf numFmtId="0" fontId="10" fillId="25" borderId="21" xfId="0" applyFont="1" applyFill="1" applyBorder="1" applyAlignment="1">
      <alignment horizontal="center" vertical="top" wrapText="1"/>
    </xf>
    <xf numFmtId="0" fontId="10" fillId="25" borderId="12" xfId="0" applyFont="1" applyFill="1" applyBorder="1" applyAlignment="1">
      <alignment horizontal="center" vertical="top" wrapText="1"/>
    </xf>
    <xf numFmtId="0" fontId="20" fillId="25" borderId="15" xfId="0" applyFont="1" applyFill="1" applyBorder="1" applyAlignment="1">
      <alignment vertical="center"/>
    </xf>
    <xf numFmtId="41" fontId="20" fillId="25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right" vertical="center"/>
    </xf>
    <xf numFmtId="41" fontId="28" fillId="0" borderId="0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left"/>
    </xf>
    <xf numFmtId="0" fontId="20" fillId="7" borderId="19" xfId="0" applyFont="1" applyFill="1" applyBorder="1" applyAlignment="1">
      <alignment horizontal="left"/>
    </xf>
    <xf numFmtId="0" fontId="10" fillId="7" borderId="19" xfId="0" applyFont="1" applyFill="1" applyBorder="1" applyAlignment="1">
      <alignment horizontal="left"/>
    </xf>
    <xf numFmtId="0" fontId="7" fillId="0" borderId="0" xfId="60" applyFont="1" applyFill="1">
      <alignment/>
      <protection/>
    </xf>
    <xf numFmtId="0" fontId="66" fillId="0" borderId="0" xfId="60" applyFont="1" applyFill="1" applyAlignment="1">
      <alignment horizontal="right"/>
      <protection/>
    </xf>
    <xf numFmtId="0" fontId="66" fillId="0" borderId="0" xfId="60" applyFont="1" applyFill="1" applyBorder="1" applyAlignment="1">
      <alignment horizontal="right"/>
      <protection/>
    </xf>
    <xf numFmtId="0" fontId="66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horizontal="right"/>
      <protection/>
    </xf>
    <xf numFmtId="0" fontId="10" fillId="0" borderId="0" xfId="60" applyFont="1" applyFill="1" applyBorder="1" applyAlignment="1">
      <alignment horizontal="right"/>
      <protection/>
    </xf>
    <xf numFmtId="0" fontId="0" fillId="0" borderId="0" xfId="60" applyFill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right"/>
      <protection/>
    </xf>
    <xf numFmtId="0" fontId="9" fillId="0" borderId="0" xfId="60" applyFont="1" applyFill="1" applyAlignment="1">
      <alignment horizontal="right"/>
      <protection/>
    </xf>
    <xf numFmtId="0" fontId="9" fillId="0" borderId="0" xfId="60" applyFont="1" applyFill="1" applyBorder="1" applyAlignment="1">
      <alignment horizontal="right"/>
      <protection/>
    </xf>
    <xf numFmtId="0" fontId="20" fillId="22" borderId="16" xfId="60" applyFont="1" applyFill="1" applyBorder="1" applyAlignment="1">
      <alignment horizontal="right"/>
      <protection/>
    </xf>
    <xf numFmtId="0" fontId="10" fillId="22" borderId="15" xfId="60" applyFont="1" applyFill="1" applyBorder="1" applyAlignment="1">
      <alignment horizontal="right" vertical="top" wrapText="1"/>
      <protection/>
    </xf>
    <xf numFmtId="0" fontId="10" fillId="22" borderId="12" xfId="60" applyFont="1" applyFill="1" applyBorder="1" applyAlignment="1">
      <alignment horizontal="right" vertical="top" wrapText="1"/>
      <protection/>
    </xf>
    <xf numFmtId="0" fontId="20" fillId="22" borderId="20" xfId="60" applyFont="1" applyFill="1" applyBorder="1" applyAlignment="1">
      <alignment horizontal="left"/>
      <protection/>
    </xf>
    <xf numFmtId="0" fontId="5" fillId="0" borderId="20" xfId="60" applyFont="1" applyFill="1" applyBorder="1" applyAlignment="1">
      <alignment/>
      <protection/>
    </xf>
    <xf numFmtId="0" fontId="10" fillId="22" borderId="20" xfId="60" applyFont="1" applyFill="1" applyBorder="1" applyAlignment="1">
      <alignment/>
      <protection/>
    </xf>
    <xf numFmtId="0" fontId="5" fillId="7" borderId="20" xfId="60" applyFont="1" applyFill="1" applyBorder="1" applyAlignment="1">
      <alignment/>
      <protection/>
    </xf>
    <xf numFmtId="0" fontId="10" fillId="22" borderId="14" xfId="60" applyFont="1" applyFill="1" applyBorder="1" applyAlignment="1">
      <alignment/>
      <protection/>
    </xf>
    <xf numFmtId="0" fontId="20" fillId="22" borderId="21" xfId="60" applyFont="1" applyFill="1" applyBorder="1" applyAlignment="1">
      <alignment/>
      <protection/>
    </xf>
    <xf numFmtId="41" fontId="20" fillId="22" borderId="15" xfId="60" applyNumberFormat="1" applyFont="1" applyFill="1" applyBorder="1" applyAlignment="1">
      <alignment horizontal="right"/>
      <protection/>
    </xf>
    <xf numFmtId="0" fontId="10" fillId="22" borderId="20" xfId="60" applyFont="1" applyFill="1" applyBorder="1" applyAlignment="1">
      <alignment horizontal="left"/>
      <protection/>
    </xf>
    <xf numFmtId="0" fontId="20" fillId="22" borderId="20" xfId="60" applyFont="1" applyFill="1" applyBorder="1" applyAlignment="1">
      <alignment/>
      <protection/>
    </xf>
    <xf numFmtId="0" fontId="20" fillId="22" borderId="23" xfId="60" applyFont="1" applyFill="1" applyBorder="1" applyAlignment="1">
      <alignment vertical="center"/>
      <protection/>
    </xf>
    <xf numFmtId="0" fontId="20" fillId="22" borderId="15" xfId="60" applyFont="1" applyFill="1" applyBorder="1" applyAlignment="1">
      <alignment vertical="center"/>
      <protection/>
    </xf>
    <xf numFmtId="0" fontId="10" fillId="0" borderId="0" xfId="60" applyFont="1" applyFill="1">
      <alignment/>
      <protection/>
    </xf>
    <xf numFmtId="0" fontId="67" fillId="0" borderId="0" xfId="0" applyFont="1" applyFill="1" applyBorder="1" applyAlignment="1">
      <alignment vertical="center"/>
    </xf>
    <xf numFmtId="0" fontId="68" fillId="0" borderId="0" xfId="60" applyFont="1" applyFill="1">
      <alignment/>
      <protection/>
    </xf>
    <xf numFmtId="41" fontId="10" fillId="0" borderId="17" xfId="60" applyNumberFormat="1" applyFont="1" applyFill="1" applyBorder="1" applyAlignment="1">
      <alignment vertical="center"/>
      <protection/>
    </xf>
    <xf numFmtId="41" fontId="10" fillId="0" borderId="15" xfId="60" applyNumberFormat="1" applyFont="1" applyFill="1" applyBorder="1" applyAlignment="1">
      <alignment vertical="center"/>
      <protection/>
    </xf>
    <xf numFmtId="0" fontId="68" fillId="0" borderId="0" xfId="0" applyFont="1" applyFill="1" applyBorder="1" applyAlignment="1">
      <alignment vertical="center"/>
    </xf>
    <xf numFmtId="1" fontId="68" fillId="0" borderId="0" xfId="0" applyNumberFormat="1" applyFont="1" applyFill="1" applyBorder="1" applyAlignment="1">
      <alignment horizontal="right" vertical="center"/>
    </xf>
    <xf numFmtId="0" fontId="68" fillId="0" borderId="0" xfId="0" applyFont="1" applyBorder="1" applyAlignment="1">
      <alignment horizontal="center"/>
    </xf>
    <xf numFmtId="0" fontId="67" fillId="0" borderId="0" xfId="0" applyFont="1" applyBorder="1" applyAlignment="1">
      <alignment horizontal="right"/>
    </xf>
    <xf numFmtId="0" fontId="10" fillId="0" borderId="0" xfId="60" applyFont="1" applyFill="1" quotePrefix="1">
      <alignment/>
      <protection/>
    </xf>
    <xf numFmtId="0" fontId="20" fillId="0" borderId="0" xfId="0" applyFont="1" applyFill="1" applyBorder="1" applyAlignment="1">
      <alignment/>
    </xf>
    <xf numFmtId="0" fontId="20" fillId="25" borderId="15" xfId="0" applyFont="1" applyFill="1" applyBorder="1" applyAlignment="1">
      <alignment vertical="top"/>
    </xf>
    <xf numFmtId="0" fontId="20" fillId="25" borderId="21" xfId="0" applyFont="1" applyFill="1" applyBorder="1" applyAlignment="1">
      <alignment horizontal="right" vertical="top" wrapText="1"/>
    </xf>
    <xf numFmtId="0" fontId="20" fillId="25" borderId="16" xfId="0" applyFont="1" applyFill="1" applyBorder="1" applyAlignment="1">
      <alignment horizontal="right" vertical="top" wrapText="1"/>
    </xf>
    <xf numFmtId="41" fontId="10" fillId="7" borderId="16" xfId="0" applyNumberFormat="1" applyFont="1" applyFill="1" applyBorder="1" applyAlignment="1">
      <alignment horizontal="right"/>
    </xf>
    <xf numFmtId="41" fontId="10" fillId="7" borderId="24" xfId="0" applyNumberFormat="1" applyFont="1" applyFill="1" applyBorder="1" applyAlignment="1">
      <alignment horizontal="right"/>
    </xf>
    <xf numFmtId="41" fontId="10" fillId="7" borderId="10" xfId="0" applyNumberFormat="1" applyFont="1" applyFill="1" applyBorder="1" applyAlignment="1">
      <alignment horizontal="right"/>
    </xf>
    <xf numFmtId="41" fontId="20" fillId="7" borderId="16" xfId="0" applyNumberFormat="1" applyFont="1" applyFill="1" applyBorder="1" applyAlignment="1">
      <alignment horizontal="right"/>
    </xf>
    <xf numFmtId="49" fontId="20" fillId="25" borderId="21" xfId="58" applyNumberFormat="1" applyFont="1" applyFill="1" applyBorder="1" applyAlignment="1">
      <alignment horizontal="right" vertical="top" wrapText="1"/>
      <protection/>
    </xf>
    <xf numFmtId="0" fontId="20" fillId="25" borderId="15" xfId="0" applyFont="1" applyFill="1" applyBorder="1" applyAlignment="1">
      <alignment horizontal="right" vertical="top" wrapText="1"/>
    </xf>
    <xf numFmtId="41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49" fontId="10" fillId="0" borderId="0" xfId="0" applyNumberFormat="1" applyFont="1" applyFill="1" applyAlignment="1">
      <alignment/>
    </xf>
    <xf numFmtId="0" fontId="20" fillId="25" borderId="21" xfId="0" applyFont="1" applyFill="1" applyBorder="1" applyAlignment="1">
      <alignment horizontal="center" vertical="top" wrapText="1"/>
    </xf>
    <xf numFmtId="49" fontId="20" fillId="25" borderId="21" xfId="58" applyNumberFormat="1" applyFont="1" applyFill="1" applyBorder="1" applyAlignment="1">
      <alignment horizontal="center" vertical="top" wrapText="1"/>
      <protection/>
    </xf>
    <xf numFmtId="0" fontId="20" fillId="25" borderId="15" xfId="0" applyFont="1" applyFill="1" applyBorder="1" applyAlignment="1">
      <alignment horizontal="center" vertical="top" wrapText="1"/>
    </xf>
    <xf numFmtId="41" fontId="20" fillId="7" borderId="22" xfId="0" applyNumberFormat="1" applyFont="1" applyFill="1" applyBorder="1" applyAlignment="1">
      <alignment/>
    </xf>
    <xf numFmtId="41" fontId="20" fillId="0" borderId="22" xfId="0" applyNumberFormat="1" applyFont="1" applyFill="1" applyBorder="1" applyAlignment="1">
      <alignment/>
    </xf>
    <xf numFmtId="10" fontId="0" fillId="0" borderId="0" xfId="63" applyNumberFormat="1" applyFill="1" applyAlignment="1">
      <alignment/>
    </xf>
    <xf numFmtId="0" fontId="20" fillId="25" borderId="16" xfId="0" applyFont="1" applyFill="1" applyBorder="1" applyAlignment="1">
      <alignment/>
    </xf>
    <xf numFmtId="0" fontId="20" fillId="25" borderId="11" xfId="0" applyFont="1" applyFill="1" applyBorder="1" applyAlignment="1">
      <alignment horizontal="centerContinuous"/>
    </xf>
    <xf numFmtId="0" fontId="9" fillId="25" borderId="11" xfId="0" applyFont="1" applyFill="1" applyBorder="1" applyAlignment="1">
      <alignment horizontal="centerContinuous"/>
    </xf>
    <xf numFmtId="0" fontId="9" fillId="25" borderId="17" xfId="0" applyFont="1" applyFill="1" applyBorder="1" applyAlignment="1">
      <alignment horizontal="centerContinuous"/>
    </xf>
    <xf numFmtId="0" fontId="5" fillId="25" borderId="12" xfId="0" applyFont="1" applyFill="1" applyBorder="1" applyAlignment="1">
      <alignment vertical="top"/>
    </xf>
    <xf numFmtId="0" fontId="5" fillId="25" borderId="15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center" vertical="top" wrapText="1"/>
    </xf>
    <xf numFmtId="3" fontId="20" fillId="0" borderId="19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20" fillId="0" borderId="20" xfId="0" applyFont="1" applyBorder="1" applyAlignment="1">
      <alignment wrapText="1"/>
    </xf>
    <xf numFmtId="0" fontId="20" fillId="25" borderId="21" xfId="0" applyFont="1" applyFill="1" applyBorder="1" applyAlignment="1">
      <alignment vertical="center"/>
    </xf>
    <xf numFmtId="41" fontId="1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20" fillId="25" borderId="11" xfId="0" applyNumberFormat="1" applyFont="1" applyFill="1" applyBorder="1" applyAlignment="1">
      <alignment horizontal="centerContinuous"/>
    </xf>
    <xf numFmtId="41" fontId="9" fillId="25" borderId="11" xfId="0" applyNumberFormat="1" applyFont="1" applyFill="1" applyBorder="1" applyAlignment="1">
      <alignment horizontal="centerContinuous"/>
    </xf>
    <xf numFmtId="41" fontId="20" fillId="25" borderId="16" xfId="0" applyNumberFormat="1" applyFont="1" applyFill="1" applyBorder="1" applyAlignment="1">
      <alignment horizontal="center" wrapText="1"/>
    </xf>
    <xf numFmtId="41" fontId="5" fillId="25" borderId="15" xfId="0" applyNumberFormat="1" applyFont="1" applyFill="1" applyBorder="1" applyAlignment="1">
      <alignment horizontal="center" vertical="top" wrapText="1"/>
    </xf>
    <xf numFmtId="41" fontId="9" fillId="25" borderId="18" xfId="0" applyNumberFormat="1" applyFont="1" applyFill="1" applyBorder="1" applyAlignment="1">
      <alignment horizontal="center" vertical="top" wrapText="1"/>
    </xf>
    <xf numFmtId="0" fontId="10" fillId="25" borderId="16" xfId="0" applyFont="1" applyFill="1" applyBorder="1" applyAlignment="1">
      <alignment/>
    </xf>
    <xf numFmtId="0" fontId="10" fillId="25" borderId="11" xfId="0" applyFont="1" applyFill="1" applyBorder="1" applyAlignment="1">
      <alignment horizontal="centerContinuous"/>
    </xf>
    <xf numFmtId="0" fontId="10" fillId="25" borderId="17" xfId="0" applyFont="1" applyFill="1" applyBorder="1" applyAlignment="1">
      <alignment horizontal="centerContinuous"/>
    </xf>
    <xf numFmtId="41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41" fontId="20" fillId="0" borderId="0" xfId="0" applyNumberFormat="1" applyFont="1" applyAlignment="1">
      <alignment/>
    </xf>
    <xf numFmtId="0" fontId="20" fillId="25" borderId="16" xfId="0" applyFont="1" applyFill="1" applyBorder="1" applyAlignment="1">
      <alignment/>
    </xf>
    <xf numFmtId="0" fontId="9" fillId="25" borderId="12" xfId="0" applyFont="1" applyFill="1" applyBorder="1" applyAlignment="1">
      <alignment/>
    </xf>
    <xf numFmtId="41" fontId="9" fillId="25" borderId="12" xfId="0" applyNumberFormat="1" applyFont="1" applyFill="1" applyBorder="1" applyAlignment="1">
      <alignment horizontal="center" vertical="top" wrapText="1"/>
    </xf>
    <xf numFmtId="3" fontId="20" fillId="0" borderId="19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20" fillId="0" borderId="0" xfId="0" applyFont="1" applyAlignment="1">
      <alignment vertical="top"/>
    </xf>
    <xf numFmtId="0" fontId="20" fillId="22" borderId="21" xfId="0" applyFont="1" applyFill="1" applyBorder="1" applyAlignment="1">
      <alignment horizontal="centerContinuous"/>
    </xf>
    <xf numFmtId="0" fontId="10" fillId="22" borderId="16" xfId="0" applyFont="1" applyFill="1" applyBorder="1" applyAlignment="1">
      <alignment horizontal="centerContinuous" wrapText="1"/>
    </xf>
    <xf numFmtId="0" fontId="4" fillId="22" borderId="14" xfId="0" applyFont="1" applyFill="1" applyBorder="1" applyAlignment="1">
      <alignment/>
    </xf>
    <xf numFmtId="0" fontId="10" fillId="22" borderId="12" xfId="0" applyFont="1" applyFill="1" applyBorder="1" applyAlignment="1">
      <alignment horizontal="centerContinuous" vertical="top" wrapText="1"/>
    </xf>
    <xf numFmtId="0" fontId="20" fillId="22" borderId="12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0" fillId="22" borderId="16" xfId="0" applyFont="1" applyFill="1" applyBorder="1" applyAlignment="1">
      <alignment horizontal="left" wrapText="1"/>
    </xf>
    <xf numFmtId="0" fontId="9" fillId="22" borderId="14" xfId="0" applyFont="1" applyFill="1" applyBorder="1" applyAlignment="1">
      <alignment horizontal="left" vertical="top" wrapText="1"/>
    </xf>
    <xf numFmtId="0" fontId="5" fillId="22" borderId="21" xfId="0" applyFont="1" applyFill="1" applyBorder="1" applyAlignment="1">
      <alignment horizontal="center" vertical="top" wrapText="1"/>
    </xf>
    <xf numFmtId="0" fontId="5" fillId="22" borderId="12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0" fontId="20" fillId="22" borderId="19" xfId="0" applyFont="1" applyFill="1" applyBorder="1" applyAlignment="1">
      <alignment/>
    </xf>
    <xf numFmtId="0" fontId="5" fillId="7" borderId="19" xfId="0" applyFont="1" applyFill="1" applyBorder="1" applyAlignment="1">
      <alignment/>
    </xf>
    <xf numFmtId="0" fontId="20" fillId="22" borderId="12" xfId="0" applyFont="1" applyFill="1" applyBorder="1" applyAlignment="1">
      <alignment/>
    </xf>
    <xf numFmtId="0" fontId="20" fillId="22" borderId="15" xfId="0" applyFont="1" applyFill="1" applyBorder="1" applyAlignment="1">
      <alignment/>
    </xf>
    <xf numFmtId="41" fontId="20" fillId="22" borderId="15" xfId="0" applyNumberFormat="1" applyFont="1" applyFill="1" applyBorder="1" applyAlignment="1">
      <alignment horizontal="right"/>
    </xf>
    <xf numFmtId="0" fontId="20" fillId="22" borderId="15" xfId="0" applyFont="1" applyFill="1" applyBorder="1" applyAlignment="1">
      <alignment/>
    </xf>
    <xf numFmtId="0" fontId="10" fillId="22" borderId="14" xfId="0" applyFont="1" applyFill="1" applyBorder="1" applyAlignment="1">
      <alignment/>
    </xf>
    <xf numFmtId="0" fontId="5" fillId="0" borderId="0" xfId="0" applyFont="1" applyAlignment="1">
      <alignment/>
    </xf>
    <xf numFmtId="0" fontId="20" fillId="22" borderId="20" xfId="0" applyFont="1" applyFill="1" applyBorder="1" applyAlignment="1">
      <alignment/>
    </xf>
    <xf numFmtId="0" fontId="10" fillId="22" borderId="19" xfId="0" applyFont="1" applyFill="1" applyBorder="1" applyAlignment="1">
      <alignment/>
    </xf>
    <xf numFmtId="0" fontId="20" fillId="22" borderId="19" xfId="0" applyFont="1" applyFill="1" applyBorder="1" applyAlignment="1">
      <alignment vertical="center"/>
    </xf>
    <xf numFmtId="0" fontId="9" fillId="22" borderId="15" xfId="0" applyFont="1" applyFill="1" applyBorder="1" applyAlignment="1">
      <alignment vertical="center"/>
    </xf>
    <xf numFmtId="41" fontId="10" fillId="0" borderId="24" xfId="0" applyNumberFormat="1" applyFont="1" applyBorder="1" applyAlignment="1">
      <alignment horizontal="right"/>
    </xf>
    <xf numFmtId="41" fontId="10" fillId="0" borderId="22" xfId="0" applyNumberFormat="1" applyFont="1" applyBorder="1" applyAlignment="1">
      <alignment horizontal="right"/>
    </xf>
    <xf numFmtId="41" fontId="20" fillId="0" borderId="22" xfId="0" applyNumberFormat="1" applyFont="1" applyBorder="1" applyAlignment="1">
      <alignment horizontal="left"/>
    </xf>
    <xf numFmtId="41" fontId="10" fillId="22" borderId="15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20" fillId="0" borderId="23" xfId="0" applyFont="1" applyBorder="1" applyAlignment="1">
      <alignment horizontal="right"/>
    </xf>
    <xf numFmtId="0" fontId="20" fillId="0" borderId="19" xfId="0" applyFont="1" applyBorder="1" applyAlignment="1">
      <alignment vertical="center"/>
    </xf>
    <xf numFmtId="41" fontId="10" fillId="0" borderId="22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41" fontId="20" fillId="7" borderId="22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 horizontal="right" vertical="center"/>
    </xf>
    <xf numFmtId="0" fontId="24" fillId="7" borderId="19" xfId="0" applyFont="1" applyFill="1" applyBorder="1" applyAlignment="1">
      <alignment/>
    </xf>
    <xf numFmtId="0" fontId="24" fillId="0" borderId="19" xfId="0" applyFont="1" applyBorder="1" applyAlignment="1">
      <alignment/>
    </xf>
    <xf numFmtId="0" fontId="73" fillId="0" borderId="0" xfId="0" applyFont="1" applyAlignment="1">
      <alignment horizontal="center"/>
    </xf>
    <xf numFmtId="0" fontId="9" fillId="0" borderId="0" xfId="0" applyFont="1" applyAlignment="1">
      <alignment/>
    </xf>
    <xf numFmtId="0" fontId="74" fillId="0" borderId="0" xfId="54" applyFont="1" applyAlignment="1">
      <alignment/>
    </xf>
    <xf numFmtId="0" fontId="7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 quotePrefix="1">
      <alignment horizontal="right"/>
    </xf>
    <xf numFmtId="0" fontId="36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Alignment="1">
      <alignment wrapText="1"/>
    </xf>
    <xf numFmtId="0" fontId="7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76" fillId="0" borderId="0" xfId="54" applyFont="1" applyAlignment="1">
      <alignment/>
    </xf>
    <xf numFmtId="0" fontId="0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20" fillId="22" borderId="16" xfId="60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20" fillId="22" borderId="21" xfId="60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20" fillId="22" borderId="21" xfId="0" applyFont="1" applyFill="1" applyBorder="1" applyAlignment="1">
      <alignment horizontal="center"/>
    </xf>
    <xf numFmtId="41" fontId="20" fillId="22" borderId="21" xfId="0" applyNumberFormat="1" applyFont="1" applyFill="1" applyBorder="1" applyAlignment="1">
      <alignment horizontal="center"/>
    </xf>
    <xf numFmtId="0" fontId="9" fillId="22" borderId="21" xfId="0" applyFont="1" applyFill="1" applyBorder="1" applyAlignment="1">
      <alignment horizontal="center"/>
    </xf>
    <xf numFmtId="0" fontId="9" fillId="22" borderId="17" xfId="0" applyFont="1" applyFill="1" applyBorder="1" applyAlignment="1">
      <alignment horizontal="center"/>
    </xf>
    <xf numFmtId="0" fontId="20" fillId="22" borderId="16" xfId="0" applyFont="1" applyFill="1" applyBorder="1" applyAlignment="1">
      <alignment wrapText="1"/>
    </xf>
    <xf numFmtId="0" fontId="20" fillId="22" borderId="19" xfId="0" applyFont="1" applyFill="1" applyBorder="1" applyAlignment="1">
      <alignment wrapText="1"/>
    </xf>
    <xf numFmtId="0" fontId="10" fillId="0" borderId="11" xfId="0" applyFont="1" applyBorder="1" applyAlignment="1">
      <alignment horizontal="center"/>
    </xf>
    <xf numFmtId="0" fontId="20" fillId="22" borderId="17" xfId="0" applyFont="1" applyFill="1" applyBorder="1" applyAlignment="1">
      <alignment horizontal="center"/>
    </xf>
    <xf numFmtId="0" fontId="0" fillId="22" borderId="19" xfId="0" applyFill="1" applyBorder="1" applyAlignment="1">
      <alignment wrapText="1"/>
    </xf>
    <xf numFmtId="0" fontId="20" fillId="22" borderId="2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2" fillId="0" borderId="0" xfId="58" applyFont="1" applyAlignment="1">
      <alignment wrapText="1"/>
      <protection/>
    </xf>
    <xf numFmtId="0" fontId="11" fillId="0" borderId="0" xfId="0" applyFont="1" applyAlignment="1">
      <alignment wrapText="1"/>
    </xf>
    <xf numFmtId="0" fontId="11" fillId="0" borderId="23" xfId="0" applyFont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opy of hosb0611-tabs" xfId="54"/>
    <cellStyle name="Input" xfId="55"/>
    <cellStyle name="Linked Cell" xfId="56"/>
    <cellStyle name="Neutral" xfId="57"/>
    <cellStyle name="Normal_newtab19" xfId="58"/>
    <cellStyle name="Normal_newtab19_1" xfId="59"/>
    <cellStyle name="Normal_newtab3 (4)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sheetData>
    <row r="2" ht="45.75">
      <c r="A2" s="578" t="s">
        <v>361</v>
      </c>
    </row>
    <row r="3" ht="9.75" customHeight="1">
      <c r="A3" s="578"/>
    </row>
    <row r="4" ht="45.75">
      <c r="A4" s="578" t="s">
        <v>362</v>
      </c>
    </row>
    <row r="5" ht="8.25" customHeight="1">
      <c r="A5" s="578"/>
    </row>
    <row r="6" ht="45.75">
      <c r="A6" s="578" t="s">
        <v>363</v>
      </c>
    </row>
    <row r="8" ht="30.75">
      <c r="A8" s="579" t="s">
        <v>352</v>
      </c>
    </row>
    <row r="10" ht="45.75">
      <c r="A10" s="578" t="s">
        <v>364</v>
      </c>
    </row>
    <row r="13" ht="12.75">
      <c r="A13" s="580" t="s">
        <v>365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61"/>
  <sheetViews>
    <sheetView showGridLines="0" view="pageBreakPreview" zoomScaleNormal="50" zoomScaleSheetLayoutView="100" workbookViewId="0" topLeftCell="A1">
      <selection activeCell="H23" sqref="H23"/>
    </sheetView>
  </sheetViews>
  <sheetFormatPr defaultColWidth="9.140625" defaultRowHeight="12.75"/>
  <cols>
    <col min="1" max="1" width="29.57421875" style="629" customWidth="1"/>
    <col min="2" max="2" width="39.28125" style="629" customWidth="1"/>
    <col min="3" max="4" width="17.8515625" style="608" customWidth="1"/>
    <col min="5" max="5" width="18.00390625" style="608" customWidth="1"/>
    <col min="6" max="6" width="17.7109375" style="608" customWidth="1"/>
    <col min="7" max="16384" width="9.140625" style="610" customWidth="1"/>
  </cols>
  <sheetData>
    <row r="1" spans="1:6" s="606" customFormat="1" ht="23.25">
      <c r="A1" s="47" t="s">
        <v>448</v>
      </c>
      <c r="B1" s="603"/>
      <c r="C1" s="604"/>
      <c r="D1" s="604"/>
      <c r="E1" s="604"/>
      <c r="F1" s="605"/>
    </row>
    <row r="2" spans="1:6" ht="18">
      <c r="A2" s="607"/>
      <c r="B2" s="63"/>
      <c r="F2" s="609"/>
    </row>
    <row r="3" spans="1:6" ht="12.75" customHeight="1">
      <c r="A3" s="63"/>
      <c r="B3" s="63"/>
      <c r="F3" s="609"/>
    </row>
    <row r="4" spans="1:6" s="611" customFormat="1" ht="15.75">
      <c r="A4" s="607" t="s">
        <v>352</v>
      </c>
      <c r="C4" s="612"/>
      <c r="D4" s="612"/>
      <c r="E4" s="613"/>
      <c r="F4" s="614" t="s">
        <v>0</v>
      </c>
    </row>
    <row r="5" spans="1:6" ht="19.5" customHeight="1">
      <c r="A5" s="103" t="s">
        <v>1</v>
      </c>
      <c r="B5" s="748" t="s">
        <v>449</v>
      </c>
      <c r="C5" s="750" t="s">
        <v>55</v>
      </c>
      <c r="D5" s="751"/>
      <c r="E5" s="752"/>
      <c r="F5" s="615" t="s">
        <v>3</v>
      </c>
    </row>
    <row r="6" spans="1:6" ht="72.75" customHeight="1">
      <c r="A6" s="102"/>
      <c r="B6" s="749"/>
      <c r="C6" s="616" t="s">
        <v>56</v>
      </c>
      <c r="D6" s="616" t="s">
        <v>57</v>
      </c>
      <c r="E6" s="616" t="s">
        <v>174</v>
      </c>
      <c r="F6" s="617"/>
    </row>
    <row r="7" spans="1:6" ht="15.75" customHeight="1">
      <c r="A7" s="618" t="s">
        <v>450</v>
      </c>
      <c r="B7" s="619" t="s">
        <v>4</v>
      </c>
      <c r="C7" s="225">
        <v>321613</v>
      </c>
      <c r="D7" s="225">
        <v>54893</v>
      </c>
      <c r="E7" s="225">
        <v>456295</v>
      </c>
      <c r="F7" s="226">
        <f>SUM(C7:E7)</f>
        <v>832801</v>
      </c>
    </row>
    <row r="8" spans="1:6" ht="15.75" customHeight="1">
      <c r="A8" s="620"/>
      <c r="B8" s="621" t="s">
        <v>451</v>
      </c>
      <c r="C8" s="227">
        <v>268533</v>
      </c>
      <c r="D8" s="227">
        <v>35369</v>
      </c>
      <c r="E8" s="227">
        <v>30917</v>
      </c>
      <c r="F8" s="228">
        <f>SUM(C8:E8)</f>
        <v>334819</v>
      </c>
    </row>
    <row r="9" spans="1:6" ht="15.75" customHeight="1">
      <c r="A9" s="620"/>
      <c r="B9" s="619" t="s">
        <v>452</v>
      </c>
      <c r="C9" s="225">
        <v>21260</v>
      </c>
      <c r="D9" s="225" t="s">
        <v>358</v>
      </c>
      <c r="E9" s="225">
        <v>80</v>
      </c>
      <c r="F9" s="226">
        <f>SUM(C9:E9)</f>
        <v>21340</v>
      </c>
    </row>
    <row r="10" spans="1:6" ht="15.75" customHeight="1">
      <c r="A10" s="620"/>
      <c r="B10" s="621" t="s">
        <v>453</v>
      </c>
      <c r="C10" s="227">
        <v>3806</v>
      </c>
      <c r="D10" s="227" t="s">
        <v>358</v>
      </c>
      <c r="E10" s="227">
        <v>1250</v>
      </c>
      <c r="F10" s="228">
        <f>SUM(C10:E10)</f>
        <v>5056</v>
      </c>
    </row>
    <row r="11" spans="1:6" ht="15.75" customHeight="1">
      <c r="A11" s="620"/>
      <c r="B11" s="619" t="s">
        <v>454</v>
      </c>
      <c r="C11" s="225">
        <v>228548</v>
      </c>
      <c r="D11" s="225">
        <v>247280</v>
      </c>
      <c r="E11" s="225">
        <v>1000223</v>
      </c>
      <c r="F11" s="226">
        <f>SUM(C11:E11)</f>
        <v>1476051</v>
      </c>
    </row>
    <row r="12" spans="1:6" ht="15.75" customHeight="1">
      <c r="A12" s="622"/>
      <c r="B12" s="623" t="s">
        <v>3</v>
      </c>
      <c r="C12" s="624">
        <f>SUM(C7:C11)</f>
        <v>843760</v>
      </c>
      <c r="D12" s="624">
        <f>SUM(D7:D11)</f>
        <v>337542</v>
      </c>
      <c r="E12" s="624">
        <f>SUM(E7:E11)</f>
        <v>1488765</v>
      </c>
      <c r="F12" s="624">
        <f>SUM(F7:F11)</f>
        <v>2670067</v>
      </c>
    </row>
    <row r="13" spans="1:6" ht="15.75" customHeight="1">
      <c r="A13" s="618" t="s">
        <v>455</v>
      </c>
      <c r="B13" s="619" t="s">
        <v>4</v>
      </c>
      <c r="C13" s="225">
        <v>85846</v>
      </c>
      <c r="D13" s="225">
        <v>2814</v>
      </c>
      <c r="E13" s="225">
        <v>1870</v>
      </c>
      <c r="F13" s="226">
        <f>SUM(C13:E13)</f>
        <v>90530</v>
      </c>
    </row>
    <row r="14" spans="1:6" ht="15.75" customHeight="1">
      <c r="A14" s="620"/>
      <c r="B14" s="621" t="s">
        <v>451</v>
      </c>
      <c r="C14" s="227">
        <v>165109</v>
      </c>
      <c r="D14" s="227">
        <v>814</v>
      </c>
      <c r="E14" s="227" t="s">
        <v>358</v>
      </c>
      <c r="F14" s="228">
        <f>SUM(C14:E14)</f>
        <v>165923</v>
      </c>
    </row>
    <row r="15" spans="1:6" ht="15.75" customHeight="1">
      <c r="A15" s="620"/>
      <c r="B15" s="619" t="s">
        <v>452</v>
      </c>
      <c r="C15" s="225">
        <v>33810</v>
      </c>
      <c r="D15" s="225" t="s">
        <v>358</v>
      </c>
      <c r="E15" s="225" t="s">
        <v>358</v>
      </c>
      <c r="F15" s="226">
        <f>SUM(C15:E15)</f>
        <v>33810</v>
      </c>
    </row>
    <row r="16" spans="1:6" ht="15.75" customHeight="1">
      <c r="A16" s="620"/>
      <c r="B16" s="621" t="s">
        <v>453</v>
      </c>
      <c r="C16" s="227">
        <v>1337</v>
      </c>
      <c r="D16" s="227" t="s">
        <v>358</v>
      </c>
      <c r="E16" s="227" t="s">
        <v>358</v>
      </c>
      <c r="F16" s="228">
        <f>SUM(C16:E16)</f>
        <v>1337</v>
      </c>
    </row>
    <row r="17" spans="1:6" ht="15.75" customHeight="1">
      <c r="A17" s="620"/>
      <c r="B17" s="619" t="str">
        <f>$B$11</f>
        <v>Breeding of GM or HM</v>
      </c>
      <c r="C17" s="225">
        <v>1658</v>
      </c>
      <c r="D17" s="225">
        <v>9931</v>
      </c>
      <c r="E17" s="225">
        <v>1950</v>
      </c>
      <c r="F17" s="226">
        <f>SUM(C17:E17)</f>
        <v>13539</v>
      </c>
    </row>
    <row r="18" spans="1:6" ht="15.75" customHeight="1">
      <c r="A18" s="622"/>
      <c r="B18" s="623" t="s">
        <v>3</v>
      </c>
      <c r="C18" s="624">
        <f>SUM(C13:C17)</f>
        <v>287760</v>
      </c>
      <c r="D18" s="624">
        <f>SUM(D13:D17)</f>
        <v>13559</v>
      </c>
      <c r="E18" s="624">
        <f>SUM(E13:E17)</f>
        <v>3820</v>
      </c>
      <c r="F18" s="624">
        <f>SUM(F13:F17)</f>
        <v>305139</v>
      </c>
    </row>
    <row r="19" spans="1:6" ht="15.75" customHeight="1">
      <c r="A19" s="618" t="s">
        <v>456</v>
      </c>
      <c r="B19" s="619" t="s">
        <v>4</v>
      </c>
      <c r="C19" s="225">
        <v>1310</v>
      </c>
      <c r="D19" s="225" t="s">
        <v>358</v>
      </c>
      <c r="E19" s="225" t="s">
        <v>358</v>
      </c>
      <c r="F19" s="226">
        <f>SUM(C19:E19)</f>
        <v>1310</v>
      </c>
    </row>
    <row r="20" spans="1:6" ht="15.75" customHeight="1">
      <c r="A20" s="620"/>
      <c r="B20" s="621" t="s">
        <v>451</v>
      </c>
      <c r="C20" s="227">
        <v>10702</v>
      </c>
      <c r="D20" s="227" t="s">
        <v>358</v>
      </c>
      <c r="E20" s="227" t="s">
        <v>358</v>
      </c>
      <c r="F20" s="228">
        <f>SUM(C20:E20)</f>
        <v>10702</v>
      </c>
    </row>
    <row r="21" spans="1:6" ht="15.75" customHeight="1">
      <c r="A21" s="620"/>
      <c r="B21" s="619" t="s">
        <v>452</v>
      </c>
      <c r="C21" s="225">
        <v>1191</v>
      </c>
      <c r="D21" s="225" t="s">
        <v>358</v>
      </c>
      <c r="E21" s="225" t="s">
        <v>358</v>
      </c>
      <c r="F21" s="226">
        <f>SUM(C21:E21)</f>
        <v>1191</v>
      </c>
    </row>
    <row r="22" spans="1:6" ht="15.75" customHeight="1">
      <c r="A22" s="620"/>
      <c r="B22" s="621" t="s">
        <v>453</v>
      </c>
      <c r="C22" s="227">
        <v>1586</v>
      </c>
      <c r="D22" s="227" t="s">
        <v>358</v>
      </c>
      <c r="E22" s="227" t="s">
        <v>358</v>
      </c>
      <c r="F22" s="228">
        <f>SUM(C22:E22)</f>
        <v>1586</v>
      </c>
    </row>
    <row r="23" spans="1:6" ht="15.75" customHeight="1">
      <c r="A23" s="620"/>
      <c r="B23" s="619" t="str">
        <f>$B$11</f>
        <v>Breeding of GM or HM</v>
      </c>
      <c r="C23" s="225">
        <v>13</v>
      </c>
      <c r="D23" s="225" t="s">
        <v>358</v>
      </c>
      <c r="E23" s="225">
        <v>31</v>
      </c>
      <c r="F23" s="226">
        <f>SUM(C23:E23)</f>
        <v>44</v>
      </c>
    </row>
    <row r="24" spans="1:6" ht="15.75" customHeight="1">
      <c r="A24" s="622"/>
      <c r="B24" s="623" t="s">
        <v>3</v>
      </c>
      <c r="C24" s="624">
        <f>SUM(C19:C23)</f>
        <v>14802</v>
      </c>
      <c r="D24" s="624">
        <f>SUM(D19:D23)</f>
        <v>0</v>
      </c>
      <c r="E24" s="624">
        <f>SUM(E19:E23)</f>
        <v>31</v>
      </c>
      <c r="F24" s="624">
        <f>SUM(F19:F23)</f>
        <v>14833</v>
      </c>
    </row>
    <row r="25" spans="1:6" ht="15.75" customHeight="1">
      <c r="A25" s="618" t="s">
        <v>457</v>
      </c>
      <c r="B25" s="619" t="s">
        <v>4</v>
      </c>
      <c r="C25" s="225">
        <v>4541</v>
      </c>
      <c r="D25" s="225" t="s">
        <v>358</v>
      </c>
      <c r="E25" s="225">
        <v>7</v>
      </c>
      <c r="F25" s="226">
        <f>SUM(C25:E25)</f>
        <v>4548</v>
      </c>
    </row>
    <row r="26" spans="1:6" ht="15.75" customHeight="1">
      <c r="A26" s="625"/>
      <c r="B26" s="621" t="s">
        <v>451</v>
      </c>
      <c r="C26" s="227">
        <v>2225</v>
      </c>
      <c r="D26" s="227" t="s">
        <v>358</v>
      </c>
      <c r="E26" s="227" t="s">
        <v>358</v>
      </c>
      <c r="F26" s="228">
        <f>SUM(C26:E26)</f>
        <v>2225</v>
      </c>
    </row>
    <row r="27" spans="1:6" ht="15.75" customHeight="1">
      <c r="A27" s="625"/>
      <c r="B27" s="619" t="s">
        <v>452</v>
      </c>
      <c r="C27" s="225">
        <v>24</v>
      </c>
      <c r="D27" s="225" t="s">
        <v>358</v>
      </c>
      <c r="E27" s="225" t="s">
        <v>358</v>
      </c>
      <c r="F27" s="226">
        <f>SUM(C27:E27)</f>
        <v>24</v>
      </c>
    </row>
    <row r="28" spans="1:6" ht="15.75" customHeight="1">
      <c r="A28" s="620"/>
      <c r="B28" s="621" t="s">
        <v>453</v>
      </c>
      <c r="C28" s="227">
        <v>30862</v>
      </c>
      <c r="D28" s="227" t="s">
        <v>358</v>
      </c>
      <c r="E28" s="227" t="s">
        <v>358</v>
      </c>
      <c r="F28" s="228">
        <f>SUM(C28:E28)</f>
        <v>30862</v>
      </c>
    </row>
    <row r="29" spans="1:6" ht="15.75" customHeight="1">
      <c r="A29" s="620"/>
      <c r="B29" s="619" t="str">
        <f>$B$11</f>
        <v>Breeding of GM or HM</v>
      </c>
      <c r="C29" s="225">
        <v>115</v>
      </c>
      <c r="D29" s="225" t="s">
        <v>358</v>
      </c>
      <c r="E29" s="225">
        <v>21</v>
      </c>
      <c r="F29" s="226">
        <f>SUM(C29:E29)</f>
        <v>136</v>
      </c>
    </row>
    <row r="30" spans="1:6" ht="15.75" customHeight="1">
      <c r="A30" s="622"/>
      <c r="B30" s="623" t="s">
        <v>3</v>
      </c>
      <c r="C30" s="624">
        <f>SUM(C25:C29)</f>
        <v>37767</v>
      </c>
      <c r="D30" s="624">
        <f>SUM(D25:D29)</f>
        <v>0</v>
      </c>
      <c r="E30" s="624">
        <f>SUM(E25:E29)</f>
        <v>28</v>
      </c>
      <c r="F30" s="624">
        <f>SUM(F25:F29)</f>
        <v>37795</v>
      </c>
    </row>
    <row r="31" spans="1:6" ht="15.75" customHeight="1">
      <c r="A31" s="618" t="s">
        <v>458</v>
      </c>
      <c r="B31" s="619" t="s">
        <v>4</v>
      </c>
      <c r="C31" s="225">
        <v>6982</v>
      </c>
      <c r="D31" s="225">
        <v>26</v>
      </c>
      <c r="E31" s="225">
        <v>14</v>
      </c>
      <c r="F31" s="226">
        <f>SUM(C31:E31)</f>
        <v>7022</v>
      </c>
    </row>
    <row r="32" spans="1:6" ht="15.75" customHeight="1">
      <c r="A32" s="620"/>
      <c r="B32" s="621" t="s">
        <v>451</v>
      </c>
      <c r="C32" s="227">
        <v>120454</v>
      </c>
      <c r="D32" s="227" t="s">
        <v>358</v>
      </c>
      <c r="E32" s="227" t="s">
        <v>358</v>
      </c>
      <c r="F32" s="228">
        <f>SUM(C32:E32)</f>
        <v>120454</v>
      </c>
    </row>
    <row r="33" spans="1:6" ht="15.75" customHeight="1">
      <c r="A33" s="620"/>
      <c r="B33" s="619" t="s">
        <v>452</v>
      </c>
      <c r="C33" s="225">
        <v>198</v>
      </c>
      <c r="D33" s="225" t="s">
        <v>358</v>
      </c>
      <c r="E33" s="225" t="s">
        <v>358</v>
      </c>
      <c r="F33" s="226">
        <f>SUM(C33:E33)</f>
        <v>198</v>
      </c>
    </row>
    <row r="34" spans="1:6" ht="15.75" customHeight="1">
      <c r="A34" s="620"/>
      <c r="B34" s="621" t="s">
        <v>453</v>
      </c>
      <c r="C34" s="227">
        <v>1356</v>
      </c>
      <c r="D34" s="227" t="s">
        <v>358</v>
      </c>
      <c r="E34" s="227" t="s">
        <v>358</v>
      </c>
      <c r="F34" s="228">
        <f>SUM(C34:E34)</f>
        <v>1356</v>
      </c>
    </row>
    <row r="35" spans="1:6" ht="15.75" customHeight="1">
      <c r="A35" s="620"/>
      <c r="B35" s="619" t="str">
        <f>$B$11</f>
        <v>Breeding of GM or HM</v>
      </c>
      <c r="C35" s="225">
        <v>96</v>
      </c>
      <c r="D35" s="225">
        <v>356</v>
      </c>
      <c r="E35" s="225">
        <v>438</v>
      </c>
      <c r="F35" s="226">
        <f>SUM(C35:E35)</f>
        <v>890</v>
      </c>
    </row>
    <row r="36" spans="1:6" ht="15.75" customHeight="1">
      <c r="A36" s="622"/>
      <c r="B36" s="623" t="s">
        <v>3</v>
      </c>
      <c r="C36" s="624">
        <f>SUM(C31:C35)</f>
        <v>129086</v>
      </c>
      <c r="D36" s="624">
        <f>SUM(D31:D35)</f>
        <v>382</v>
      </c>
      <c r="E36" s="624">
        <f>SUM(E31:E35)</f>
        <v>452</v>
      </c>
      <c r="F36" s="624">
        <f>SUM(F31:F35)</f>
        <v>129920</v>
      </c>
    </row>
    <row r="37" spans="1:6" ht="15.75" customHeight="1">
      <c r="A37" s="618" t="s">
        <v>45</v>
      </c>
      <c r="B37" s="619" t="s">
        <v>4</v>
      </c>
      <c r="C37" s="225">
        <v>12100</v>
      </c>
      <c r="D37" s="225">
        <v>50</v>
      </c>
      <c r="E37" s="225">
        <v>366</v>
      </c>
      <c r="F37" s="226">
        <f>SUM(C37:E37)</f>
        <v>12516</v>
      </c>
    </row>
    <row r="38" spans="1:6" ht="15.75" customHeight="1">
      <c r="A38" s="625"/>
      <c r="B38" s="621" t="s">
        <v>451</v>
      </c>
      <c r="C38" s="227" t="s">
        <v>358</v>
      </c>
      <c r="D38" s="227" t="s">
        <v>358</v>
      </c>
      <c r="E38" s="227" t="s">
        <v>358</v>
      </c>
      <c r="F38" s="228">
        <f>SUM(C38:E38)</f>
        <v>0</v>
      </c>
    </row>
    <row r="39" spans="1:6" ht="15.75" customHeight="1">
      <c r="A39" s="620"/>
      <c r="B39" s="619" t="s">
        <v>452</v>
      </c>
      <c r="C39" s="225">
        <v>513</v>
      </c>
      <c r="D39" s="225" t="s">
        <v>358</v>
      </c>
      <c r="E39" s="225" t="s">
        <v>358</v>
      </c>
      <c r="F39" s="226">
        <f>SUM(C39:E39)</f>
        <v>513</v>
      </c>
    </row>
    <row r="40" spans="1:6" ht="15.75" customHeight="1">
      <c r="A40" s="620"/>
      <c r="B40" s="621" t="s">
        <v>453</v>
      </c>
      <c r="C40" s="227" t="s">
        <v>358</v>
      </c>
      <c r="D40" s="227" t="s">
        <v>358</v>
      </c>
      <c r="E40" s="227" t="s">
        <v>358</v>
      </c>
      <c r="F40" s="228">
        <f>SUM(C40:E40)</f>
        <v>0</v>
      </c>
    </row>
    <row r="41" spans="1:6" ht="15.75" customHeight="1">
      <c r="A41" s="620"/>
      <c r="B41" s="619" t="str">
        <f>$B$11</f>
        <v>Breeding of GM or HM</v>
      </c>
      <c r="C41" s="225">
        <v>100</v>
      </c>
      <c r="D41" s="225">
        <v>994</v>
      </c>
      <c r="E41" s="225">
        <v>344</v>
      </c>
      <c r="F41" s="226">
        <f>SUM(C41:E41)</f>
        <v>1438</v>
      </c>
    </row>
    <row r="42" spans="1:6" ht="15.75" customHeight="1">
      <c r="A42" s="622"/>
      <c r="B42" s="623" t="s">
        <v>3</v>
      </c>
      <c r="C42" s="624">
        <f>SUM(C37:C41)</f>
        <v>12713</v>
      </c>
      <c r="D42" s="624">
        <f>SUM(D37:D41)</f>
        <v>1044</v>
      </c>
      <c r="E42" s="624">
        <f>SUM(E37:E41)</f>
        <v>710</v>
      </c>
      <c r="F42" s="624">
        <f>SUM(F37:F41)</f>
        <v>14467</v>
      </c>
    </row>
    <row r="43" spans="1:6" ht="15.75" customHeight="1">
      <c r="A43" s="618" t="s">
        <v>46</v>
      </c>
      <c r="B43" s="619" t="s">
        <v>4</v>
      </c>
      <c r="C43" s="225">
        <v>292427</v>
      </c>
      <c r="D43" s="225">
        <v>4227</v>
      </c>
      <c r="E43" s="225">
        <v>30055</v>
      </c>
      <c r="F43" s="226">
        <f>SUM(C43:E43)</f>
        <v>326709</v>
      </c>
    </row>
    <row r="44" spans="1:6" ht="15.75" customHeight="1">
      <c r="A44" s="620"/>
      <c r="B44" s="621" t="s">
        <v>451</v>
      </c>
      <c r="C44" s="227">
        <v>19273</v>
      </c>
      <c r="D44" s="227" t="s">
        <v>358</v>
      </c>
      <c r="E44" s="227" t="s">
        <v>358</v>
      </c>
      <c r="F44" s="228">
        <f>SUM(C44:E44)</f>
        <v>19273</v>
      </c>
    </row>
    <row r="45" spans="1:6" ht="15.75" customHeight="1">
      <c r="A45" s="620"/>
      <c r="B45" s="619" t="s">
        <v>452</v>
      </c>
      <c r="C45" s="225">
        <v>15688</v>
      </c>
      <c r="D45" s="225" t="s">
        <v>358</v>
      </c>
      <c r="E45" s="225" t="s">
        <v>358</v>
      </c>
      <c r="F45" s="226">
        <f>SUM(C45:E45)</f>
        <v>15688</v>
      </c>
    </row>
    <row r="46" spans="1:6" ht="15.75" customHeight="1">
      <c r="A46" s="620"/>
      <c r="B46" s="621" t="s">
        <v>453</v>
      </c>
      <c r="C46" s="227">
        <v>300</v>
      </c>
      <c r="D46" s="227">
        <v>60</v>
      </c>
      <c r="E46" s="227" t="s">
        <v>358</v>
      </c>
      <c r="F46" s="228">
        <f>SUM(C46:E46)</f>
        <v>360</v>
      </c>
    </row>
    <row r="47" spans="1:6" ht="15.75" customHeight="1">
      <c r="A47" s="620"/>
      <c r="B47" s="619" t="str">
        <f>$B$11</f>
        <v>Breeding of GM or HM</v>
      </c>
      <c r="C47" s="225">
        <v>7342</v>
      </c>
      <c r="D47" s="225">
        <v>43267</v>
      </c>
      <c r="E47" s="225">
        <v>78305</v>
      </c>
      <c r="F47" s="226">
        <f>SUM(C47:E47)</f>
        <v>128914</v>
      </c>
    </row>
    <row r="48" spans="1:6" ht="15.75" customHeight="1">
      <c r="A48" s="622"/>
      <c r="B48" s="623" t="s">
        <v>3</v>
      </c>
      <c r="C48" s="624">
        <f>SUM(C43:C47)</f>
        <v>335030</v>
      </c>
      <c r="D48" s="624">
        <f>SUM(D43:D47)</f>
        <v>47554</v>
      </c>
      <c r="E48" s="624">
        <f>SUM(E43:E47)</f>
        <v>108360</v>
      </c>
      <c r="F48" s="624">
        <f>SUM(F43:F47)</f>
        <v>490944</v>
      </c>
    </row>
    <row r="49" spans="1:6" ht="15.75" customHeight="1">
      <c r="A49" s="626" t="s">
        <v>459</v>
      </c>
      <c r="B49" s="619" t="s">
        <v>4</v>
      </c>
      <c r="C49" s="225">
        <v>743886</v>
      </c>
      <c r="D49" s="225">
        <v>62010</v>
      </c>
      <c r="E49" s="225">
        <v>488607</v>
      </c>
      <c r="F49" s="226">
        <f>SUM(C49:E49)</f>
        <v>1294503</v>
      </c>
    </row>
    <row r="50" spans="1:6" ht="15.75" customHeight="1">
      <c r="A50" s="620"/>
      <c r="B50" s="621" t="s">
        <v>451</v>
      </c>
      <c r="C50" s="227">
        <v>616770</v>
      </c>
      <c r="D50" s="227">
        <v>36183</v>
      </c>
      <c r="E50" s="227">
        <v>30917</v>
      </c>
      <c r="F50" s="228">
        <f>SUM(C50:E50)</f>
        <v>683870</v>
      </c>
    </row>
    <row r="51" spans="1:6" ht="15.75" customHeight="1">
      <c r="A51" s="620"/>
      <c r="B51" s="619" t="s">
        <v>452</v>
      </c>
      <c r="C51" s="225">
        <v>75717</v>
      </c>
      <c r="D51" s="225" t="s">
        <v>358</v>
      </c>
      <c r="E51" s="225">
        <v>80</v>
      </c>
      <c r="F51" s="226">
        <f>SUM(C51:E51)</f>
        <v>75797</v>
      </c>
    </row>
    <row r="52" spans="1:6" ht="18">
      <c r="A52" s="620"/>
      <c r="B52" s="621" t="s">
        <v>453</v>
      </c>
      <c r="C52" s="227">
        <v>48234</v>
      </c>
      <c r="D52" s="227">
        <v>60</v>
      </c>
      <c r="E52" s="227">
        <v>1250</v>
      </c>
      <c r="F52" s="228">
        <f>SUM(C52:E52)</f>
        <v>49544</v>
      </c>
    </row>
    <row r="53" spans="1:6" ht="18">
      <c r="A53" s="620"/>
      <c r="B53" s="619" t="str">
        <f>$B$11</f>
        <v>Breeding of GM or HM</v>
      </c>
      <c r="C53" s="225">
        <v>237872</v>
      </c>
      <c r="D53" s="225">
        <v>301828</v>
      </c>
      <c r="E53" s="225">
        <v>1081312</v>
      </c>
      <c r="F53" s="226">
        <f>SUM(C53:E53)</f>
        <v>1621012</v>
      </c>
    </row>
    <row r="54" spans="1:6" ht="18">
      <c r="A54" s="627"/>
      <c r="B54" s="628" t="s">
        <v>460</v>
      </c>
      <c r="C54" s="624">
        <f>SUM(C49:C53)</f>
        <v>1722479</v>
      </c>
      <c r="D54" s="624">
        <f>SUM(D49:D53)</f>
        <v>400081</v>
      </c>
      <c r="E54" s="624">
        <f>SUM(E49:E53)</f>
        <v>1602166</v>
      </c>
      <c r="F54" s="624">
        <f>SUM(F49:F53)</f>
        <v>3724726</v>
      </c>
    </row>
    <row r="55" spans="2:6" ht="18" customHeight="1">
      <c r="B55" s="85" t="s">
        <v>348</v>
      </c>
      <c r="C55" s="86">
        <f>(C54-C58)</f>
        <v>-124</v>
      </c>
      <c r="D55" s="86">
        <f>(D54-D58)</f>
        <v>17142</v>
      </c>
      <c r="E55" s="86">
        <f>(E54-E58)</f>
        <v>88168</v>
      </c>
      <c r="F55" s="86">
        <f>(F54-F58)</f>
        <v>105186</v>
      </c>
    </row>
    <row r="56" spans="1:6" ht="18" customHeight="1">
      <c r="A56" s="630"/>
      <c r="B56" s="85" t="s">
        <v>349</v>
      </c>
      <c r="C56" s="546">
        <f>(C54-C58)/ABS(C58)</f>
        <v>-7.198408455111247E-05</v>
      </c>
      <c r="D56" s="292">
        <f>(D54-D58)/ABS(D58)</f>
        <v>0.044764309720347104</v>
      </c>
      <c r="E56" s="292">
        <f>(E54-E58)/ABS(E58)</f>
        <v>0.05823521563436675</v>
      </c>
      <c r="F56" s="292">
        <f>(F54-F58)/ABS(F58)</f>
        <v>0.0290605988606287</v>
      </c>
    </row>
    <row r="57" spans="1:6" ht="18" customHeight="1">
      <c r="A57" s="631"/>
      <c r="B57" s="85" t="s">
        <v>350</v>
      </c>
      <c r="C57" s="137">
        <f>C54/$F54</f>
        <v>0.46244448584942893</v>
      </c>
      <c r="D57" s="137">
        <f>D54/$F54</f>
        <v>0.10741219622597743</v>
      </c>
      <c r="E57" s="137">
        <f>E54/$F54</f>
        <v>0.43014331792459365</v>
      </c>
      <c r="F57" s="137">
        <f>F54/$F54</f>
        <v>1</v>
      </c>
    </row>
    <row r="58" spans="1:6" ht="18" customHeight="1">
      <c r="A58" s="631"/>
      <c r="B58" s="291" t="s">
        <v>351</v>
      </c>
      <c r="C58" s="632">
        <v>1722603</v>
      </c>
      <c r="D58" s="633">
        <v>382939</v>
      </c>
      <c r="E58" s="633">
        <v>1513998</v>
      </c>
      <c r="F58" s="633">
        <f>SUM(C58:E58)</f>
        <v>3619540</v>
      </c>
    </row>
    <row r="59" spans="1:6" ht="18" customHeight="1">
      <c r="A59" s="631"/>
      <c r="B59" s="634"/>
      <c r="C59" s="635"/>
      <c r="D59" s="635"/>
      <c r="E59" s="635"/>
      <c r="F59" s="635"/>
    </row>
    <row r="60" spans="1:6" ht="18" customHeight="1">
      <c r="A60" s="629" t="s">
        <v>461</v>
      </c>
      <c r="B60" s="636"/>
      <c r="C60" s="637"/>
      <c r="D60" s="637"/>
      <c r="E60" s="637"/>
      <c r="F60" s="637"/>
    </row>
    <row r="61" spans="1:6" ht="18" customHeight="1">
      <c r="A61" s="638" t="s">
        <v>462</v>
      </c>
      <c r="B61" s="636"/>
      <c r="C61" s="637"/>
      <c r="D61" s="637"/>
      <c r="E61" s="637"/>
      <c r="F61" s="637"/>
    </row>
  </sheetData>
  <mergeCells count="2">
    <mergeCell ref="B5:B6"/>
    <mergeCell ref="C5:E5"/>
  </mergeCells>
  <printOptions horizontalCentered="1"/>
  <pageMargins left="0.7480314960629921" right="0.5118110236220472" top="0.69" bottom="0.5" header="0.5118110236220472" footer="0.5118110236220472"/>
  <pageSetup fitToHeight="2" fitToWidth="1" horizontalDpi="1200" verticalDpi="1200" orientation="portrait" paperSize="9" scale="64" r:id="rId1"/>
  <ignoredErrors>
    <ignoredError sqref="F18 F12 F30 F48 F42 F36 F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E23"/>
  <sheetViews>
    <sheetView showGridLines="0" view="pageBreakPreview" zoomScaleNormal="50" zoomScaleSheetLayoutView="100" workbookViewId="0" topLeftCell="A1">
      <selection activeCell="A1" sqref="A1:E1"/>
    </sheetView>
  </sheetViews>
  <sheetFormatPr defaultColWidth="9.140625" defaultRowHeight="12.75"/>
  <cols>
    <col min="1" max="1" width="37.140625" style="23" customWidth="1"/>
    <col min="2" max="2" width="26.7109375" style="230" customWidth="1"/>
    <col min="3" max="3" width="27.28125" style="230" customWidth="1"/>
    <col min="4" max="4" width="27.421875" style="230" customWidth="1"/>
    <col min="5" max="5" width="25.7109375" style="230" customWidth="1"/>
    <col min="6" max="16384" width="9.140625" style="23" customWidth="1"/>
  </cols>
  <sheetData>
    <row r="1" spans="1:5" ht="52.5" customHeight="1">
      <c r="A1" s="753" t="s">
        <v>463</v>
      </c>
      <c r="B1" s="754"/>
      <c r="C1" s="754"/>
      <c r="D1" s="754"/>
      <c r="E1" s="754"/>
    </row>
    <row r="2" spans="1:5" s="41" customFormat="1" ht="18" customHeight="1">
      <c r="A2" s="639" t="s">
        <v>352</v>
      </c>
      <c r="B2" s="229"/>
      <c r="C2" s="229"/>
      <c r="D2" s="229"/>
      <c r="E2" s="67" t="s">
        <v>0</v>
      </c>
    </row>
    <row r="3" spans="1:5" ht="75" customHeight="1">
      <c r="A3" s="640" t="s">
        <v>1</v>
      </c>
      <c r="B3" s="641" t="s">
        <v>464</v>
      </c>
      <c r="C3" s="641" t="s">
        <v>465</v>
      </c>
      <c r="D3" s="641" t="s">
        <v>466</v>
      </c>
      <c r="E3" s="642" t="s">
        <v>467</v>
      </c>
    </row>
    <row r="4" spans="1:5" ht="24.75" customHeight="1">
      <c r="A4" s="88" t="s">
        <v>13</v>
      </c>
      <c r="B4" s="643">
        <v>98991</v>
      </c>
      <c r="C4" s="644">
        <v>123022</v>
      </c>
      <c r="D4" s="645">
        <v>6535</v>
      </c>
      <c r="E4" s="646">
        <f aca="true" t="shared" si="0" ref="E4:E22">SUM(B4:D4)</f>
        <v>228548</v>
      </c>
    </row>
    <row r="5" spans="1:5" ht="24.75" customHeight="1">
      <c r="A5" s="100" t="s">
        <v>14</v>
      </c>
      <c r="B5" s="202">
        <v>856</v>
      </c>
      <c r="C5" s="216">
        <v>802</v>
      </c>
      <c r="D5" s="223" t="s">
        <v>358</v>
      </c>
      <c r="E5" s="206">
        <f t="shared" si="0"/>
        <v>1658</v>
      </c>
    </row>
    <row r="6" spans="1:5" ht="24.75" customHeight="1">
      <c r="A6" s="88" t="s">
        <v>346</v>
      </c>
      <c r="B6" s="203" t="s">
        <v>358</v>
      </c>
      <c r="C6" s="215" t="s">
        <v>358</v>
      </c>
      <c r="D6" s="224" t="s">
        <v>358</v>
      </c>
      <c r="E6" s="205">
        <f t="shared" si="0"/>
        <v>0</v>
      </c>
    </row>
    <row r="7" spans="1:5" ht="24.75" customHeight="1">
      <c r="A7" s="100" t="s">
        <v>18</v>
      </c>
      <c r="B7" s="202" t="s">
        <v>358</v>
      </c>
      <c r="C7" s="216">
        <v>13</v>
      </c>
      <c r="D7" s="223" t="s">
        <v>358</v>
      </c>
      <c r="E7" s="206">
        <f t="shared" si="0"/>
        <v>13</v>
      </c>
    </row>
    <row r="8" spans="1:5" ht="24.75" customHeight="1">
      <c r="A8" s="88" t="s">
        <v>19</v>
      </c>
      <c r="B8" s="203" t="s">
        <v>358</v>
      </c>
      <c r="C8" s="215" t="s">
        <v>358</v>
      </c>
      <c r="D8" s="224" t="s">
        <v>358</v>
      </c>
      <c r="E8" s="205">
        <f t="shared" si="0"/>
        <v>0</v>
      </c>
    </row>
    <row r="9" spans="1:5" ht="24.75" customHeight="1">
      <c r="A9" s="100" t="s">
        <v>20</v>
      </c>
      <c r="B9" s="202" t="s">
        <v>358</v>
      </c>
      <c r="C9" s="216" t="s">
        <v>358</v>
      </c>
      <c r="D9" s="223" t="s">
        <v>358</v>
      </c>
      <c r="E9" s="206">
        <f t="shared" si="0"/>
        <v>0</v>
      </c>
    </row>
    <row r="10" spans="1:5" ht="24.75" customHeight="1">
      <c r="A10" s="88" t="s">
        <v>23</v>
      </c>
      <c r="B10" s="203" t="s">
        <v>358</v>
      </c>
      <c r="C10" s="215" t="s">
        <v>358</v>
      </c>
      <c r="D10" s="224" t="s">
        <v>358</v>
      </c>
      <c r="E10" s="205">
        <f t="shared" si="0"/>
        <v>0</v>
      </c>
    </row>
    <row r="11" spans="1:5" ht="24.75" customHeight="1">
      <c r="A11" s="100" t="s">
        <v>24</v>
      </c>
      <c r="B11" s="202" t="s">
        <v>358</v>
      </c>
      <c r="C11" s="216" t="s">
        <v>358</v>
      </c>
      <c r="D11" s="223" t="s">
        <v>358</v>
      </c>
      <c r="E11" s="206">
        <f t="shared" si="0"/>
        <v>0</v>
      </c>
    </row>
    <row r="12" spans="1:5" ht="24.75" customHeight="1">
      <c r="A12" s="88" t="s">
        <v>105</v>
      </c>
      <c r="B12" s="203" t="s">
        <v>358</v>
      </c>
      <c r="C12" s="215" t="s">
        <v>358</v>
      </c>
      <c r="D12" s="224" t="s">
        <v>358</v>
      </c>
      <c r="E12" s="205">
        <f t="shared" si="0"/>
        <v>0</v>
      </c>
    </row>
    <row r="13" spans="1:5" ht="24.75" customHeight="1">
      <c r="A13" s="100" t="s">
        <v>25</v>
      </c>
      <c r="B13" s="202" t="s">
        <v>358</v>
      </c>
      <c r="C13" s="216" t="s">
        <v>358</v>
      </c>
      <c r="D13" s="223" t="s">
        <v>358</v>
      </c>
      <c r="E13" s="206">
        <f t="shared" si="0"/>
        <v>0</v>
      </c>
    </row>
    <row r="14" spans="1:5" ht="24.75" customHeight="1">
      <c r="A14" s="88" t="s">
        <v>27</v>
      </c>
      <c r="B14" s="203">
        <v>115</v>
      </c>
      <c r="C14" s="215" t="s">
        <v>358</v>
      </c>
      <c r="D14" s="224" t="s">
        <v>358</v>
      </c>
      <c r="E14" s="205">
        <f t="shared" si="0"/>
        <v>115</v>
      </c>
    </row>
    <row r="15" spans="1:5" ht="24.75" customHeight="1">
      <c r="A15" s="100" t="s">
        <v>338</v>
      </c>
      <c r="B15" s="202" t="s">
        <v>358</v>
      </c>
      <c r="C15" s="216" t="s">
        <v>358</v>
      </c>
      <c r="D15" s="223" t="s">
        <v>358</v>
      </c>
      <c r="E15" s="206">
        <f t="shared" si="0"/>
        <v>0</v>
      </c>
    </row>
    <row r="16" spans="1:5" ht="24.75" customHeight="1">
      <c r="A16" s="88" t="s">
        <v>468</v>
      </c>
      <c r="B16" s="203" t="s">
        <v>358</v>
      </c>
      <c r="C16" s="215" t="s">
        <v>358</v>
      </c>
      <c r="D16" s="224" t="s">
        <v>358</v>
      </c>
      <c r="E16" s="205">
        <f t="shared" si="0"/>
        <v>0</v>
      </c>
    </row>
    <row r="17" spans="1:5" ht="24.75" customHeight="1">
      <c r="A17" s="100" t="s">
        <v>181</v>
      </c>
      <c r="B17" s="202" t="s">
        <v>358</v>
      </c>
      <c r="C17" s="216" t="s">
        <v>358</v>
      </c>
      <c r="D17" s="223" t="s">
        <v>358</v>
      </c>
      <c r="E17" s="206">
        <f t="shared" si="0"/>
        <v>0</v>
      </c>
    </row>
    <row r="18" spans="1:5" ht="24.75" customHeight="1">
      <c r="A18" s="88" t="s">
        <v>347</v>
      </c>
      <c r="B18" s="203" t="s">
        <v>358</v>
      </c>
      <c r="C18" s="215" t="s">
        <v>358</v>
      </c>
      <c r="D18" s="224" t="s">
        <v>358</v>
      </c>
      <c r="E18" s="205">
        <f t="shared" si="0"/>
        <v>0</v>
      </c>
    </row>
    <row r="19" spans="1:5" ht="24.75" customHeight="1">
      <c r="A19" s="100" t="s">
        <v>469</v>
      </c>
      <c r="B19" s="202">
        <v>82</v>
      </c>
      <c r="C19" s="216">
        <v>14</v>
      </c>
      <c r="D19" s="223" t="s">
        <v>358</v>
      </c>
      <c r="E19" s="206">
        <f t="shared" si="0"/>
        <v>96</v>
      </c>
    </row>
    <row r="20" spans="1:5" ht="24.75" customHeight="1">
      <c r="A20" s="88" t="s">
        <v>470</v>
      </c>
      <c r="B20" s="203" t="s">
        <v>358</v>
      </c>
      <c r="C20" s="215" t="s">
        <v>358</v>
      </c>
      <c r="D20" s="224" t="s">
        <v>358</v>
      </c>
      <c r="E20" s="205">
        <f t="shared" si="0"/>
        <v>0</v>
      </c>
    </row>
    <row r="21" spans="1:5" ht="24.75" customHeight="1">
      <c r="A21" s="100" t="s">
        <v>471</v>
      </c>
      <c r="B21" s="202">
        <v>100</v>
      </c>
      <c r="C21" s="216" t="s">
        <v>358</v>
      </c>
      <c r="D21" s="223" t="s">
        <v>358</v>
      </c>
      <c r="E21" s="206">
        <f t="shared" si="0"/>
        <v>100</v>
      </c>
    </row>
    <row r="22" spans="1:5" ht="24.75" customHeight="1">
      <c r="A22" s="88" t="s">
        <v>472</v>
      </c>
      <c r="B22" s="215">
        <v>6965</v>
      </c>
      <c r="C22" s="215">
        <v>2</v>
      </c>
      <c r="D22" s="224">
        <v>375</v>
      </c>
      <c r="E22" s="207">
        <f t="shared" si="0"/>
        <v>7342</v>
      </c>
    </row>
    <row r="23" spans="1:5" ht="39.75" customHeight="1">
      <c r="A23" s="594" t="s">
        <v>54</v>
      </c>
      <c r="B23" s="595">
        <f>SUM(B4:B22)</f>
        <v>107109</v>
      </c>
      <c r="C23" s="595">
        <f>SUM(C4:C22)</f>
        <v>123853</v>
      </c>
      <c r="D23" s="595">
        <f>SUM(D4:D22)</f>
        <v>6910</v>
      </c>
      <c r="E23" s="595">
        <f>SUM(E4:E22)</f>
        <v>237872</v>
      </c>
    </row>
  </sheetData>
  <mergeCells count="1">
    <mergeCell ref="A1:E1"/>
  </mergeCells>
  <printOptions/>
  <pageMargins left="0.65" right="0.52" top="1" bottom="1" header="0.5" footer="0.5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H27"/>
  <sheetViews>
    <sheetView showGridLines="0" view="pageBreakPreview" zoomScaleNormal="50" zoomScaleSheetLayoutView="100" workbookViewId="0" topLeftCell="A1">
      <selection activeCell="A21" sqref="A21:A22"/>
    </sheetView>
  </sheetViews>
  <sheetFormatPr defaultColWidth="9.140625" defaultRowHeight="12.75"/>
  <cols>
    <col min="1" max="1" width="36.57421875" style="23" customWidth="1"/>
    <col min="2" max="2" width="21.140625" style="230" customWidth="1"/>
    <col min="3" max="3" width="27.140625" style="230" customWidth="1"/>
    <col min="4" max="4" width="29.57421875" style="230" customWidth="1"/>
    <col min="5" max="5" width="23.57421875" style="230" customWidth="1"/>
    <col min="6" max="6" width="27.7109375" style="230" customWidth="1"/>
    <col min="7" max="7" width="20.57421875" style="230" customWidth="1"/>
    <col min="8" max="8" width="19.421875" style="230" customWidth="1"/>
    <col min="9" max="16384" width="9.140625" style="23" customWidth="1"/>
  </cols>
  <sheetData>
    <row r="1" ht="20.25">
      <c r="A1" s="39" t="s">
        <v>473</v>
      </c>
    </row>
    <row r="2" ht="20.25">
      <c r="A2" s="39"/>
    </row>
    <row r="3" spans="1:8" s="41" customFormat="1" ht="18">
      <c r="A3" s="639" t="s">
        <v>352</v>
      </c>
      <c r="B3" s="229"/>
      <c r="C3" s="229"/>
      <c r="D3" s="229"/>
      <c r="E3" s="229"/>
      <c r="F3" s="229"/>
      <c r="H3" s="67" t="s">
        <v>0</v>
      </c>
    </row>
    <row r="4" spans="1:8" ht="69.75" customHeight="1">
      <c r="A4" s="640" t="s">
        <v>1</v>
      </c>
      <c r="B4" s="641" t="s">
        <v>474</v>
      </c>
      <c r="C4" s="641" t="s">
        <v>475</v>
      </c>
      <c r="D4" s="641" t="s">
        <v>483</v>
      </c>
      <c r="E4" s="641" t="s">
        <v>476</v>
      </c>
      <c r="F4" s="647" t="s">
        <v>484</v>
      </c>
      <c r="G4" s="641" t="s">
        <v>485</v>
      </c>
      <c r="H4" s="648" t="s">
        <v>467</v>
      </c>
    </row>
    <row r="5" spans="1:8" ht="25.5" customHeight="1">
      <c r="A5" s="88" t="s">
        <v>13</v>
      </c>
      <c r="B5" s="215" t="s">
        <v>358</v>
      </c>
      <c r="C5" s="215">
        <v>247280</v>
      </c>
      <c r="D5" s="215">
        <v>11437</v>
      </c>
      <c r="E5" s="215">
        <v>60046</v>
      </c>
      <c r="F5" s="215">
        <v>17649</v>
      </c>
      <c r="G5" s="215">
        <v>1130</v>
      </c>
      <c r="H5" s="220">
        <f aca="true" t="shared" si="0" ref="H5:H20">SUM(B5:G5)</f>
        <v>337542</v>
      </c>
    </row>
    <row r="6" spans="1:8" ht="25.5" customHeight="1">
      <c r="A6" s="100" t="s">
        <v>14</v>
      </c>
      <c r="B6" s="216" t="s">
        <v>358</v>
      </c>
      <c r="C6" s="216">
        <v>9931</v>
      </c>
      <c r="D6" s="216">
        <v>555</v>
      </c>
      <c r="E6" s="216">
        <v>2577</v>
      </c>
      <c r="F6" s="216">
        <v>492</v>
      </c>
      <c r="G6" s="216">
        <v>4</v>
      </c>
      <c r="H6" s="221">
        <f t="shared" si="0"/>
        <v>13559</v>
      </c>
    </row>
    <row r="7" spans="1:8" ht="25.5" customHeight="1">
      <c r="A7" s="88" t="s">
        <v>346</v>
      </c>
      <c r="B7" s="215" t="s">
        <v>358</v>
      </c>
      <c r="C7" s="215" t="s">
        <v>358</v>
      </c>
      <c r="D7" s="215" t="s">
        <v>358</v>
      </c>
      <c r="E7" s="215" t="s">
        <v>358</v>
      </c>
      <c r="F7" s="215" t="s">
        <v>358</v>
      </c>
      <c r="G7" s="215" t="s">
        <v>358</v>
      </c>
      <c r="H7" s="220">
        <f t="shared" si="0"/>
        <v>0</v>
      </c>
    </row>
    <row r="8" spans="1:8" ht="25.5" customHeight="1">
      <c r="A8" s="100" t="s">
        <v>18</v>
      </c>
      <c r="B8" s="216" t="s">
        <v>358</v>
      </c>
      <c r="C8" s="216" t="s">
        <v>358</v>
      </c>
      <c r="D8" s="216" t="s">
        <v>358</v>
      </c>
      <c r="E8" s="216" t="s">
        <v>358</v>
      </c>
      <c r="F8" s="216" t="s">
        <v>358</v>
      </c>
      <c r="G8" s="216" t="s">
        <v>358</v>
      </c>
      <c r="H8" s="221">
        <f t="shared" si="0"/>
        <v>0</v>
      </c>
    </row>
    <row r="9" spans="1:8" ht="25.5" customHeight="1">
      <c r="A9" s="88" t="s">
        <v>19</v>
      </c>
      <c r="B9" s="215" t="s">
        <v>358</v>
      </c>
      <c r="C9" s="215" t="s">
        <v>358</v>
      </c>
      <c r="D9" s="215" t="s">
        <v>358</v>
      </c>
      <c r="E9" s="215" t="s">
        <v>358</v>
      </c>
      <c r="F9" s="215" t="s">
        <v>358</v>
      </c>
      <c r="G9" s="215" t="s">
        <v>358</v>
      </c>
      <c r="H9" s="220">
        <f t="shared" si="0"/>
        <v>0</v>
      </c>
    </row>
    <row r="10" spans="1:8" ht="25.5" customHeight="1">
      <c r="A10" s="100" t="s">
        <v>20</v>
      </c>
      <c r="B10" s="216" t="s">
        <v>358</v>
      </c>
      <c r="C10" s="216" t="s">
        <v>358</v>
      </c>
      <c r="D10" s="216" t="s">
        <v>358</v>
      </c>
      <c r="E10" s="216" t="s">
        <v>358</v>
      </c>
      <c r="F10" s="216" t="s">
        <v>358</v>
      </c>
      <c r="G10" s="216" t="s">
        <v>358</v>
      </c>
      <c r="H10" s="221">
        <f t="shared" si="0"/>
        <v>0</v>
      </c>
    </row>
    <row r="11" spans="1:8" ht="25.5" customHeight="1">
      <c r="A11" s="88" t="s">
        <v>23</v>
      </c>
      <c r="B11" s="215" t="s">
        <v>358</v>
      </c>
      <c r="C11" s="215" t="s">
        <v>358</v>
      </c>
      <c r="D11" s="215" t="s">
        <v>358</v>
      </c>
      <c r="E11" s="215" t="s">
        <v>358</v>
      </c>
      <c r="F11" s="215" t="s">
        <v>358</v>
      </c>
      <c r="G11" s="215"/>
      <c r="H11" s="220"/>
    </row>
    <row r="12" spans="1:8" ht="25.5" customHeight="1">
      <c r="A12" s="100" t="s">
        <v>24</v>
      </c>
      <c r="B12" s="216" t="s">
        <v>358</v>
      </c>
      <c r="C12" s="216" t="s">
        <v>358</v>
      </c>
      <c r="D12" s="216" t="s">
        <v>358</v>
      </c>
      <c r="E12" s="216" t="s">
        <v>358</v>
      </c>
      <c r="F12" s="216" t="s">
        <v>358</v>
      </c>
      <c r="G12" s="216" t="s">
        <v>358</v>
      </c>
      <c r="H12" s="221">
        <f t="shared" si="0"/>
        <v>0</v>
      </c>
    </row>
    <row r="13" spans="1:8" ht="25.5" customHeight="1">
      <c r="A13" s="88" t="s">
        <v>105</v>
      </c>
      <c r="B13" s="215" t="s">
        <v>358</v>
      </c>
      <c r="C13" s="215" t="s">
        <v>358</v>
      </c>
      <c r="D13" s="215" t="s">
        <v>358</v>
      </c>
      <c r="E13" s="215" t="s">
        <v>358</v>
      </c>
      <c r="F13" s="215" t="s">
        <v>358</v>
      </c>
      <c r="G13" s="215" t="s">
        <v>358</v>
      </c>
      <c r="H13" s="220">
        <f t="shared" si="0"/>
        <v>0</v>
      </c>
    </row>
    <row r="14" spans="1:8" ht="25.5" customHeight="1">
      <c r="A14" s="100" t="s">
        <v>25</v>
      </c>
      <c r="B14" s="216" t="s">
        <v>358</v>
      </c>
      <c r="C14" s="216" t="s">
        <v>358</v>
      </c>
      <c r="D14" s="216" t="s">
        <v>358</v>
      </c>
      <c r="E14" s="216" t="s">
        <v>358</v>
      </c>
      <c r="F14" s="216" t="s">
        <v>358</v>
      </c>
      <c r="G14" s="216" t="s">
        <v>358</v>
      </c>
      <c r="H14" s="221">
        <f t="shared" si="0"/>
        <v>0</v>
      </c>
    </row>
    <row r="15" spans="1:8" ht="25.5" customHeight="1">
      <c r="A15" s="88" t="s">
        <v>27</v>
      </c>
      <c r="B15" s="215" t="s">
        <v>358</v>
      </c>
      <c r="C15" s="215" t="s">
        <v>358</v>
      </c>
      <c r="D15" s="215" t="s">
        <v>358</v>
      </c>
      <c r="E15" s="215" t="s">
        <v>358</v>
      </c>
      <c r="F15" s="215" t="s">
        <v>358</v>
      </c>
      <c r="G15" s="215" t="s">
        <v>358</v>
      </c>
      <c r="H15" s="220">
        <f t="shared" si="0"/>
        <v>0</v>
      </c>
    </row>
    <row r="16" spans="1:8" ht="25.5" customHeight="1">
      <c r="A16" s="100" t="s">
        <v>338</v>
      </c>
      <c r="B16" s="216" t="s">
        <v>358</v>
      </c>
      <c r="C16" s="216" t="s">
        <v>358</v>
      </c>
      <c r="D16" s="216" t="s">
        <v>358</v>
      </c>
      <c r="E16" s="216" t="s">
        <v>358</v>
      </c>
      <c r="F16" s="216" t="s">
        <v>358</v>
      </c>
      <c r="G16" s="216" t="s">
        <v>358</v>
      </c>
      <c r="H16" s="221">
        <f t="shared" si="0"/>
        <v>0</v>
      </c>
    </row>
    <row r="17" spans="1:8" ht="25.5" customHeight="1">
      <c r="A17" s="88" t="s">
        <v>468</v>
      </c>
      <c r="B17" s="215" t="s">
        <v>358</v>
      </c>
      <c r="C17" s="215" t="s">
        <v>358</v>
      </c>
      <c r="D17" s="215" t="s">
        <v>358</v>
      </c>
      <c r="E17" s="215" t="s">
        <v>358</v>
      </c>
      <c r="F17" s="215" t="s">
        <v>358</v>
      </c>
      <c r="G17" s="215" t="s">
        <v>358</v>
      </c>
      <c r="H17" s="220">
        <f t="shared" si="0"/>
        <v>0</v>
      </c>
    </row>
    <row r="18" spans="1:8" ht="25.5" customHeight="1">
      <c r="A18" s="100" t="s">
        <v>181</v>
      </c>
      <c r="B18" s="216" t="s">
        <v>358</v>
      </c>
      <c r="C18" s="216" t="s">
        <v>358</v>
      </c>
      <c r="D18" s="216" t="s">
        <v>358</v>
      </c>
      <c r="E18" s="216" t="s">
        <v>358</v>
      </c>
      <c r="F18" s="216" t="s">
        <v>358</v>
      </c>
      <c r="G18" s="216" t="s">
        <v>358</v>
      </c>
      <c r="H18" s="221">
        <f t="shared" si="0"/>
        <v>0</v>
      </c>
    </row>
    <row r="19" spans="1:8" ht="25.5" customHeight="1">
      <c r="A19" s="88" t="s">
        <v>347</v>
      </c>
      <c r="B19" s="215" t="s">
        <v>358</v>
      </c>
      <c r="C19" s="215" t="s">
        <v>358</v>
      </c>
      <c r="D19" s="215" t="s">
        <v>358</v>
      </c>
      <c r="E19" s="215" t="s">
        <v>358</v>
      </c>
      <c r="F19" s="215" t="s">
        <v>358</v>
      </c>
      <c r="G19" s="215" t="s">
        <v>358</v>
      </c>
      <c r="H19" s="220">
        <f t="shared" si="0"/>
        <v>0</v>
      </c>
    </row>
    <row r="20" spans="1:8" ht="25.5" customHeight="1">
      <c r="A20" s="100" t="s">
        <v>469</v>
      </c>
      <c r="B20" s="216" t="s">
        <v>358</v>
      </c>
      <c r="C20" s="216">
        <v>356</v>
      </c>
      <c r="D20" s="216" t="s">
        <v>358</v>
      </c>
      <c r="E20" s="216">
        <v>26</v>
      </c>
      <c r="F20" s="216" t="s">
        <v>358</v>
      </c>
      <c r="G20" s="216" t="s">
        <v>358</v>
      </c>
      <c r="H20" s="221">
        <f t="shared" si="0"/>
        <v>382</v>
      </c>
    </row>
    <row r="21" spans="1:8" ht="25.5" customHeight="1">
      <c r="A21" s="88" t="s">
        <v>477</v>
      </c>
      <c r="B21" s="215" t="s">
        <v>358</v>
      </c>
      <c r="C21" s="215" t="s">
        <v>358</v>
      </c>
      <c r="D21" s="215" t="s">
        <v>358</v>
      </c>
      <c r="E21" s="215" t="s">
        <v>358</v>
      </c>
      <c r="F21" s="215" t="s">
        <v>358</v>
      </c>
      <c r="G21" s="215" t="s">
        <v>358</v>
      </c>
      <c r="H21" s="220">
        <f>SUM(B21:G21)</f>
        <v>0</v>
      </c>
    </row>
    <row r="22" spans="1:8" ht="25.5" customHeight="1">
      <c r="A22" s="100" t="s">
        <v>471</v>
      </c>
      <c r="B22" s="216" t="s">
        <v>358</v>
      </c>
      <c r="C22" s="216">
        <v>994</v>
      </c>
      <c r="D22" s="216">
        <v>50</v>
      </c>
      <c r="E22" s="216" t="s">
        <v>358</v>
      </c>
      <c r="F22" s="216" t="s">
        <v>358</v>
      </c>
      <c r="G22" s="216" t="s">
        <v>358</v>
      </c>
      <c r="H22" s="221">
        <f>SUM(B22:G22)</f>
        <v>1044</v>
      </c>
    </row>
    <row r="23" spans="1:8" ht="25.5" customHeight="1">
      <c r="A23" s="88" t="s">
        <v>478</v>
      </c>
      <c r="B23" s="215" t="s">
        <v>358</v>
      </c>
      <c r="C23" s="215">
        <v>43267</v>
      </c>
      <c r="D23" s="215">
        <v>1230</v>
      </c>
      <c r="E23" s="215">
        <v>3057</v>
      </c>
      <c r="F23" s="215" t="s">
        <v>358</v>
      </c>
      <c r="G23" s="215" t="s">
        <v>358</v>
      </c>
      <c r="H23" s="220">
        <f>SUM(B23:G23)</f>
        <v>47554</v>
      </c>
    </row>
    <row r="24" spans="1:8" ht="25.5" customHeight="1">
      <c r="A24" s="594" t="s">
        <v>54</v>
      </c>
      <c r="B24" s="595">
        <f aca="true" t="shared" si="1" ref="B24:H24">SUM(B5:B23)</f>
        <v>0</v>
      </c>
      <c r="C24" s="595">
        <f t="shared" si="1"/>
        <v>301828</v>
      </c>
      <c r="D24" s="595">
        <f t="shared" si="1"/>
        <v>13272</v>
      </c>
      <c r="E24" s="595">
        <f t="shared" si="1"/>
        <v>65706</v>
      </c>
      <c r="F24" s="595">
        <f t="shared" si="1"/>
        <v>18141</v>
      </c>
      <c r="G24" s="595">
        <f t="shared" si="1"/>
        <v>1134</v>
      </c>
      <c r="H24" s="595">
        <f t="shared" si="1"/>
        <v>400081</v>
      </c>
    </row>
    <row r="25" spans="1:8" s="41" customFormat="1" ht="21.75" customHeight="1">
      <c r="A25" s="104" t="s">
        <v>479</v>
      </c>
      <c r="B25" s="649"/>
      <c r="C25" s="650"/>
      <c r="D25" s="229"/>
      <c r="E25" s="229"/>
      <c r="F25" s="229"/>
      <c r="G25" s="229"/>
      <c r="H25" s="229"/>
    </row>
    <row r="26" spans="1:8" s="41" customFormat="1" ht="21.75" customHeight="1">
      <c r="A26" s="651" t="s">
        <v>480</v>
      </c>
      <c r="B26" s="229"/>
      <c r="C26" s="229"/>
      <c r="D26" s="229"/>
      <c r="E26" s="229"/>
      <c r="F26" s="229"/>
      <c r="G26" s="229"/>
      <c r="H26" s="229"/>
    </row>
    <row r="27" spans="1:8" s="41" customFormat="1" ht="21.75" customHeight="1">
      <c r="A27" s="41" t="s">
        <v>481</v>
      </c>
      <c r="B27" s="229"/>
      <c r="C27" s="229"/>
      <c r="D27" s="229"/>
      <c r="E27" s="229"/>
      <c r="F27" s="229"/>
      <c r="G27" s="229"/>
      <c r="H27" s="229"/>
    </row>
  </sheetData>
  <printOptions horizontalCentered="1"/>
  <pageMargins left="0.6692913385826772" right="0.5118110236220472" top="0.984251968503937" bottom="0.984251968503937" header="0.5118110236220472" footer="0.5118110236220472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H26"/>
  <sheetViews>
    <sheetView showGridLines="0" view="pageBreakPreview" zoomScaleNormal="50" zoomScaleSheetLayoutView="100" workbookViewId="0" topLeftCell="A1">
      <selection activeCell="A21" sqref="A21"/>
    </sheetView>
  </sheetViews>
  <sheetFormatPr defaultColWidth="9.140625" defaultRowHeight="12.75"/>
  <cols>
    <col min="1" max="1" width="36.00390625" style="23" customWidth="1"/>
    <col min="2" max="3" width="21.421875" style="23" customWidth="1"/>
    <col min="4" max="4" width="29.57421875" style="23" customWidth="1"/>
    <col min="5" max="5" width="22.28125" style="23" customWidth="1"/>
    <col min="6" max="6" width="26.7109375" style="23" customWidth="1"/>
    <col min="7" max="7" width="23.7109375" style="23" customWidth="1"/>
    <col min="8" max="8" width="20.8515625" style="23" customWidth="1"/>
    <col min="9" max="16384" width="9.140625" style="23" customWidth="1"/>
  </cols>
  <sheetData>
    <row r="1" ht="37.5" customHeight="1">
      <c r="A1" s="39" t="s">
        <v>482</v>
      </c>
    </row>
    <row r="2" spans="1:8" s="41" customFormat="1" ht="18" customHeight="1">
      <c r="A2" s="639" t="s">
        <v>352</v>
      </c>
      <c r="H2" s="67" t="s">
        <v>0</v>
      </c>
    </row>
    <row r="3" spans="1:8" ht="75" customHeight="1">
      <c r="A3" s="640" t="s">
        <v>1</v>
      </c>
      <c r="B3" s="652" t="s">
        <v>474</v>
      </c>
      <c r="C3" s="652" t="s">
        <v>475</v>
      </c>
      <c r="D3" s="652" t="s">
        <v>483</v>
      </c>
      <c r="E3" s="652" t="s">
        <v>476</v>
      </c>
      <c r="F3" s="653" t="s">
        <v>484</v>
      </c>
      <c r="G3" s="652" t="s">
        <v>485</v>
      </c>
      <c r="H3" s="654" t="s">
        <v>3</v>
      </c>
    </row>
    <row r="4" spans="1:8" ht="24.75" customHeight="1">
      <c r="A4" s="88" t="s">
        <v>13</v>
      </c>
      <c r="B4" s="215">
        <v>32478</v>
      </c>
      <c r="C4" s="215">
        <v>967835</v>
      </c>
      <c r="D4" s="215">
        <v>166805</v>
      </c>
      <c r="E4" s="215">
        <v>234105</v>
      </c>
      <c r="F4" s="215">
        <v>85541</v>
      </c>
      <c r="G4" s="215">
        <v>2001</v>
      </c>
      <c r="H4" s="655">
        <f>SUM(B4:G4)</f>
        <v>1488765</v>
      </c>
    </row>
    <row r="5" spans="1:8" ht="24.75" customHeight="1">
      <c r="A5" s="100" t="s">
        <v>14</v>
      </c>
      <c r="B5" s="216">
        <v>58</v>
      </c>
      <c r="C5" s="216">
        <v>1892</v>
      </c>
      <c r="D5" s="216">
        <v>647</v>
      </c>
      <c r="E5" s="216">
        <v>451</v>
      </c>
      <c r="F5" s="216">
        <v>772</v>
      </c>
      <c r="G5" s="216" t="s">
        <v>358</v>
      </c>
      <c r="H5" s="656">
        <f aca="true" t="shared" si="0" ref="H5:H22">SUM(B5:G5)</f>
        <v>3820</v>
      </c>
    </row>
    <row r="6" spans="1:8" ht="24.75" customHeight="1">
      <c r="A6" s="88" t="s">
        <v>346</v>
      </c>
      <c r="B6" s="215" t="s">
        <v>358</v>
      </c>
      <c r="C6" s="215" t="s">
        <v>358</v>
      </c>
      <c r="D6" s="215" t="s">
        <v>358</v>
      </c>
      <c r="E6" s="215" t="s">
        <v>358</v>
      </c>
      <c r="F6" s="215" t="s">
        <v>358</v>
      </c>
      <c r="G6" s="215" t="s">
        <v>358</v>
      </c>
      <c r="H6" s="655">
        <f t="shared" si="0"/>
        <v>0</v>
      </c>
    </row>
    <row r="7" spans="1:8" ht="24.75" customHeight="1">
      <c r="A7" s="100" t="s">
        <v>18</v>
      </c>
      <c r="B7" s="216" t="s">
        <v>358</v>
      </c>
      <c r="C7" s="216">
        <v>31</v>
      </c>
      <c r="D7" s="216" t="s">
        <v>358</v>
      </c>
      <c r="E7" s="216" t="s">
        <v>358</v>
      </c>
      <c r="F7" s="216" t="s">
        <v>358</v>
      </c>
      <c r="G7" s="216" t="s">
        <v>358</v>
      </c>
      <c r="H7" s="656">
        <f t="shared" si="0"/>
        <v>31</v>
      </c>
    </row>
    <row r="8" spans="1:8" ht="24.75" customHeight="1">
      <c r="A8" s="88" t="s">
        <v>19</v>
      </c>
      <c r="B8" s="215" t="s">
        <v>358</v>
      </c>
      <c r="C8" s="215" t="s">
        <v>358</v>
      </c>
      <c r="D8" s="215" t="s">
        <v>358</v>
      </c>
      <c r="E8" s="215" t="s">
        <v>358</v>
      </c>
      <c r="F8" s="215" t="s">
        <v>358</v>
      </c>
      <c r="G8" s="215" t="s">
        <v>358</v>
      </c>
      <c r="H8" s="655">
        <f t="shared" si="0"/>
        <v>0</v>
      </c>
    </row>
    <row r="9" spans="1:8" ht="24.75" customHeight="1">
      <c r="A9" s="100" t="s">
        <v>20</v>
      </c>
      <c r="B9" s="216" t="s">
        <v>358</v>
      </c>
      <c r="C9" s="216" t="s">
        <v>358</v>
      </c>
      <c r="D9" s="216" t="s">
        <v>358</v>
      </c>
      <c r="E9" s="216" t="s">
        <v>358</v>
      </c>
      <c r="F9" s="216" t="s">
        <v>358</v>
      </c>
      <c r="G9" s="216" t="s">
        <v>358</v>
      </c>
      <c r="H9" s="656">
        <f t="shared" si="0"/>
        <v>0</v>
      </c>
    </row>
    <row r="10" spans="1:8" ht="24.75" customHeight="1">
      <c r="A10" s="88" t="s">
        <v>23</v>
      </c>
      <c r="B10" s="215" t="s">
        <v>358</v>
      </c>
      <c r="C10" s="215" t="s">
        <v>358</v>
      </c>
      <c r="D10" s="215" t="s">
        <v>358</v>
      </c>
      <c r="E10" s="215" t="s">
        <v>358</v>
      </c>
      <c r="F10" s="215" t="s">
        <v>358</v>
      </c>
      <c r="G10" s="215" t="s">
        <v>358</v>
      </c>
      <c r="H10" s="655">
        <f t="shared" si="0"/>
        <v>0</v>
      </c>
    </row>
    <row r="11" spans="1:8" ht="24.75" customHeight="1">
      <c r="A11" s="100" t="s">
        <v>24</v>
      </c>
      <c r="B11" s="216" t="s">
        <v>358</v>
      </c>
      <c r="C11" s="216" t="s">
        <v>358</v>
      </c>
      <c r="D11" s="216" t="s">
        <v>358</v>
      </c>
      <c r="E11" s="216" t="s">
        <v>358</v>
      </c>
      <c r="F11" s="216" t="s">
        <v>358</v>
      </c>
      <c r="G11" s="216" t="s">
        <v>358</v>
      </c>
      <c r="H11" s="656">
        <f t="shared" si="0"/>
        <v>0</v>
      </c>
    </row>
    <row r="12" spans="1:8" ht="24.75" customHeight="1">
      <c r="A12" s="88" t="s">
        <v>105</v>
      </c>
      <c r="B12" s="215" t="s">
        <v>358</v>
      </c>
      <c r="C12" s="215" t="s">
        <v>358</v>
      </c>
      <c r="D12" s="215" t="s">
        <v>358</v>
      </c>
      <c r="E12" s="215" t="s">
        <v>358</v>
      </c>
      <c r="F12" s="215" t="s">
        <v>358</v>
      </c>
      <c r="G12" s="215" t="s">
        <v>358</v>
      </c>
      <c r="H12" s="655">
        <f t="shared" si="0"/>
        <v>0</v>
      </c>
    </row>
    <row r="13" spans="1:8" ht="24.75" customHeight="1">
      <c r="A13" s="100" t="s">
        <v>25</v>
      </c>
      <c r="B13" s="216" t="s">
        <v>358</v>
      </c>
      <c r="C13" s="216" t="s">
        <v>358</v>
      </c>
      <c r="D13" s="216" t="s">
        <v>358</v>
      </c>
      <c r="E13" s="216" t="s">
        <v>358</v>
      </c>
      <c r="F13" s="216" t="s">
        <v>358</v>
      </c>
      <c r="G13" s="216" t="s">
        <v>358</v>
      </c>
      <c r="H13" s="656">
        <f t="shared" si="0"/>
        <v>0</v>
      </c>
    </row>
    <row r="14" spans="1:8" ht="24.75" customHeight="1">
      <c r="A14" s="88" t="s">
        <v>27</v>
      </c>
      <c r="B14" s="215" t="s">
        <v>358</v>
      </c>
      <c r="C14" s="215">
        <v>21</v>
      </c>
      <c r="D14" s="215" t="s">
        <v>358</v>
      </c>
      <c r="E14" s="215">
        <v>7</v>
      </c>
      <c r="F14" s="215" t="s">
        <v>358</v>
      </c>
      <c r="G14" s="215" t="s">
        <v>358</v>
      </c>
      <c r="H14" s="655">
        <f t="shared" si="0"/>
        <v>28</v>
      </c>
    </row>
    <row r="15" spans="1:8" ht="24.75" customHeight="1">
      <c r="A15" s="100" t="s">
        <v>338</v>
      </c>
      <c r="B15" s="216" t="s">
        <v>358</v>
      </c>
      <c r="C15" s="216" t="s">
        <v>358</v>
      </c>
      <c r="D15" s="216" t="s">
        <v>358</v>
      </c>
      <c r="E15" s="216" t="s">
        <v>358</v>
      </c>
      <c r="F15" s="216" t="s">
        <v>358</v>
      </c>
      <c r="G15" s="216" t="s">
        <v>358</v>
      </c>
      <c r="H15" s="656">
        <f t="shared" si="0"/>
        <v>0</v>
      </c>
    </row>
    <row r="16" spans="1:8" ht="24.75" customHeight="1">
      <c r="A16" s="88" t="s">
        <v>468</v>
      </c>
      <c r="B16" s="215" t="s">
        <v>358</v>
      </c>
      <c r="C16" s="215" t="s">
        <v>358</v>
      </c>
      <c r="D16" s="215" t="s">
        <v>358</v>
      </c>
      <c r="E16" s="215" t="s">
        <v>358</v>
      </c>
      <c r="F16" s="215" t="s">
        <v>358</v>
      </c>
      <c r="G16" s="215" t="s">
        <v>358</v>
      </c>
      <c r="H16" s="655">
        <f t="shared" si="0"/>
        <v>0</v>
      </c>
    </row>
    <row r="17" spans="1:8" ht="24.75" customHeight="1">
      <c r="A17" s="100" t="s">
        <v>181</v>
      </c>
      <c r="B17" s="216" t="s">
        <v>358</v>
      </c>
      <c r="C17" s="216" t="s">
        <v>358</v>
      </c>
      <c r="D17" s="216" t="s">
        <v>358</v>
      </c>
      <c r="E17" s="216" t="s">
        <v>358</v>
      </c>
      <c r="F17" s="216" t="s">
        <v>358</v>
      </c>
      <c r="G17" s="216" t="s">
        <v>358</v>
      </c>
      <c r="H17" s="656">
        <f t="shared" si="0"/>
        <v>0</v>
      </c>
    </row>
    <row r="18" spans="1:8" ht="24.75" customHeight="1">
      <c r="A18" s="88" t="s">
        <v>347</v>
      </c>
      <c r="B18" s="215" t="s">
        <v>358</v>
      </c>
      <c r="C18" s="215" t="s">
        <v>358</v>
      </c>
      <c r="D18" s="215" t="s">
        <v>358</v>
      </c>
      <c r="E18" s="215" t="s">
        <v>358</v>
      </c>
      <c r="F18" s="215" t="s">
        <v>358</v>
      </c>
      <c r="G18" s="215" t="s">
        <v>358</v>
      </c>
      <c r="H18" s="655">
        <f t="shared" si="0"/>
        <v>0</v>
      </c>
    </row>
    <row r="19" spans="1:8" ht="24.75" customHeight="1">
      <c r="A19" s="100" t="s">
        <v>469</v>
      </c>
      <c r="B19" s="216">
        <v>101</v>
      </c>
      <c r="C19" s="216">
        <v>337</v>
      </c>
      <c r="D19" s="216">
        <v>14</v>
      </c>
      <c r="E19" s="216" t="s">
        <v>358</v>
      </c>
      <c r="F19" s="216" t="s">
        <v>358</v>
      </c>
      <c r="G19" s="216" t="s">
        <v>358</v>
      </c>
      <c r="H19" s="656">
        <f t="shared" si="0"/>
        <v>452</v>
      </c>
    </row>
    <row r="20" spans="1:8" ht="24.75" customHeight="1">
      <c r="A20" s="88" t="s">
        <v>477</v>
      </c>
      <c r="B20" s="215" t="s">
        <v>358</v>
      </c>
      <c r="C20" s="215" t="s">
        <v>358</v>
      </c>
      <c r="D20" s="215" t="s">
        <v>358</v>
      </c>
      <c r="E20" s="215" t="s">
        <v>358</v>
      </c>
      <c r="F20" s="215" t="s">
        <v>358</v>
      </c>
      <c r="G20" s="215" t="s">
        <v>358</v>
      </c>
      <c r="H20" s="655">
        <f t="shared" si="0"/>
        <v>0</v>
      </c>
    </row>
    <row r="21" spans="1:8" ht="24.75" customHeight="1">
      <c r="A21" s="100" t="s">
        <v>471</v>
      </c>
      <c r="B21" s="216" t="s">
        <v>358</v>
      </c>
      <c r="C21" s="216">
        <v>344</v>
      </c>
      <c r="D21" s="216">
        <v>220</v>
      </c>
      <c r="E21" s="216">
        <v>3</v>
      </c>
      <c r="F21" s="216">
        <v>143</v>
      </c>
      <c r="G21" s="216" t="s">
        <v>358</v>
      </c>
      <c r="H21" s="656">
        <f t="shared" si="0"/>
        <v>710</v>
      </c>
    </row>
    <row r="22" spans="1:8" ht="24.75" customHeight="1">
      <c r="A22" s="88" t="s">
        <v>478</v>
      </c>
      <c r="B22" s="215">
        <v>4061</v>
      </c>
      <c r="C22" s="215">
        <v>74244</v>
      </c>
      <c r="D22" s="215">
        <v>18561</v>
      </c>
      <c r="E22" s="215">
        <v>9248</v>
      </c>
      <c r="F22" s="215">
        <v>2246</v>
      </c>
      <c r="G22" s="215" t="s">
        <v>358</v>
      </c>
      <c r="H22" s="655">
        <f t="shared" si="0"/>
        <v>108360</v>
      </c>
    </row>
    <row r="23" spans="1:8" ht="39.75" customHeight="1">
      <c r="A23" s="594" t="s">
        <v>54</v>
      </c>
      <c r="B23" s="595">
        <f>SUM(B4:B22)</f>
        <v>36698</v>
      </c>
      <c r="C23" s="595">
        <f aca="true" t="shared" si="1" ref="C23:H23">SUM(C4:C22)</f>
        <v>1044704</v>
      </c>
      <c r="D23" s="595">
        <f t="shared" si="1"/>
        <v>186247</v>
      </c>
      <c r="E23" s="595">
        <f t="shared" si="1"/>
        <v>243814</v>
      </c>
      <c r="F23" s="595">
        <f t="shared" si="1"/>
        <v>88702</v>
      </c>
      <c r="G23" s="595">
        <f t="shared" si="1"/>
        <v>2001</v>
      </c>
      <c r="H23" s="595">
        <f t="shared" si="1"/>
        <v>1602166</v>
      </c>
    </row>
    <row r="24" spans="1:6" ht="24" customHeight="1">
      <c r="A24" s="104" t="s">
        <v>479</v>
      </c>
      <c r="F24" s="25"/>
    </row>
    <row r="25" spans="1:8" ht="22.5" customHeight="1">
      <c r="A25" s="651" t="s">
        <v>480</v>
      </c>
      <c r="H25" s="657"/>
    </row>
    <row r="26" spans="1:8" ht="22.5" customHeight="1">
      <c r="A26" s="41" t="s">
        <v>481</v>
      </c>
      <c r="H26" s="25"/>
    </row>
  </sheetData>
  <printOptions horizontalCentered="1"/>
  <pageMargins left="0.6692913385826772" right="0.5118110236220472" top="0.984251968503937" bottom="0.984251968503937" header="0.5118110236220472" footer="0.5118110236220472"/>
  <pageSetup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26"/>
    <pageSetUpPr fitToPage="1"/>
  </sheetPr>
  <dimension ref="A1:Q31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2" max="2" width="19.28125" style="232" customWidth="1"/>
    <col min="3" max="3" width="23.57421875" style="232" customWidth="1"/>
    <col min="4" max="4" width="15.57421875" style="232" customWidth="1"/>
    <col min="5" max="5" width="14.421875" style="232" customWidth="1"/>
    <col min="6" max="6" width="18.421875" style="232" customWidth="1"/>
    <col min="7" max="7" width="13.8515625" style="232" customWidth="1"/>
    <col min="8" max="8" width="18.140625" style="232" customWidth="1"/>
    <col min="9" max="9" width="21.28125" style="232" customWidth="1"/>
    <col min="10" max="10" width="18.421875" style="232" customWidth="1"/>
    <col min="11" max="11" width="15.57421875" style="232" customWidth="1"/>
    <col min="12" max="13" width="15.00390625" style="232" customWidth="1"/>
    <col min="14" max="14" width="18.57421875" style="232" customWidth="1"/>
  </cols>
  <sheetData>
    <row r="1" ht="26.25">
      <c r="A1" s="28" t="s">
        <v>235</v>
      </c>
    </row>
    <row r="2" spans="1:14" ht="12.75">
      <c r="A2" s="1"/>
      <c r="N2" s="237"/>
    </row>
    <row r="3" spans="1:14" ht="18">
      <c r="A3" s="64" t="s">
        <v>352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62" t="s">
        <v>0</v>
      </c>
    </row>
    <row r="4" spans="1:14" ht="19.5" customHeight="1">
      <c r="A4" s="105" t="s">
        <v>1</v>
      </c>
      <c r="B4" s="755" t="s">
        <v>58</v>
      </c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2"/>
      <c r="N4" s="306" t="s">
        <v>3</v>
      </c>
    </row>
    <row r="5" spans="1:17" ht="54.75" customHeight="1">
      <c r="A5" s="107"/>
      <c r="B5" s="238" t="s">
        <v>59</v>
      </c>
      <c r="C5" s="238" t="s">
        <v>60</v>
      </c>
      <c r="D5" s="238" t="s">
        <v>61</v>
      </c>
      <c r="E5" s="238" t="s">
        <v>62</v>
      </c>
      <c r="F5" s="238" t="s">
        <v>63</v>
      </c>
      <c r="G5" s="238" t="s">
        <v>64</v>
      </c>
      <c r="H5" s="238" t="s">
        <v>65</v>
      </c>
      <c r="I5" s="238" t="s">
        <v>66</v>
      </c>
      <c r="J5" s="238" t="s">
        <v>67</v>
      </c>
      <c r="K5" s="238" t="s">
        <v>68</v>
      </c>
      <c r="L5" s="238" t="s">
        <v>69</v>
      </c>
      <c r="M5" s="238" t="s">
        <v>70</v>
      </c>
      <c r="N5" s="239"/>
      <c r="O5" s="3"/>
      <c r="P5" s="3"/>
      <c r="Q5" s="3"/>
    </row>
    <row r="6" spans="1:14" ht="24.75" customHeight="1">
      <c r="A6" s="109" t="s">
        <v>12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85"/>
    </row>
    <row r="7" spans="1:14" s="23" customFormat="1" ht="24.75" customHeight="1">
      <c r="A7" s="88" t="s">
        <v>13</v>
      </c>
      <c r="B7" s="215">
        <v>58372</v>
      </c>
      <c r="C7" s="215">
        <v>83211</v>
      </c>
      <c r="D7" s="215">
        <v>275422</v>
      </c>
      <c r="E7" s="215">
        <v>39676</v>
      </c>
      <c r="F7" s="215">
        <v>59292</v>
      </c>
      <c r="G7" s="215">
        <v>54788</v>
      </c>
      <c r="H7" s="215">
        <v>39314</v>
      </c>
      <c r="I7" s="215">
        <v>220990</v>
      </c>
      <c r="J7" s="215">
        <v>426709</v>
      </c>
      <c r="K7" s="333">
        <v>63424</v>
      </c>
      <c r="L7" s="215">
        <v>598396</v>
      </c>
      <c r="M7" s="215">
        <v>750473</v>
      </c>
      <c r="N7" s="220">
        <f>SUM(B7:M7)</f>
        <v>2670067</v>
      </c>
    </row>
    <row r="8" spans="1:14" ht="24.75" customHeight="1">
      <c r="A8" s="89" t="s">
        <v>14</v>
      </c>
      <c r="B8" s="216">
        <v>21834</v>
      </c>
      <c r="C8" s="216">
        <v>18752</v>
      </c>
      <c r="D8" s="216">
        <v>80951</v>
      </c>
      <c r="E8" s="216">
        <v>2985</v>
      </c>
      <c r="F8" s="216">
        <v>8882</v>
      </c>
      <c r="G8" s="216">
        <v>1082</v>
      </c>
      <c r="H8" s="216">
        <v>2293</v>
      </c>
      <c r="I8" s="216">
        <v>31453</v>
      </c>
      <c r="J8" s="216">
        <v>5586</v>
      </c>
      <c r="K8" s="216">
        <v>8909</v>
      </c>
      <c r="L8" s="216">
        <v>73886</v>
      </c>
      <c r="M8" s="216">
        <v>48526</v>
      </c>
      <c r="N8" s="221">
        <f aca="true" t="shared" si="0" ref="N8:N26">SUM(B8:M8)</f>
        <v>305139</v>
      </c>
    </row>
    <row r="9" spans="1:14" ht="24.75" customHeight="1">
      <c r="A9" s="88" t="s">
        <v>346</v>
      </c>
      <c r="B9" s="215">
        <v>6368</v>
      </c>
      <c r="C9" s="215">
        <v>1561</v>
      </c>
      <c r="D9" s="215">
        <v>988</v>
      </c>
      <c r="E9" s="215">
        <v>164</v>
      </c>
      <c r="F9" s="215">
        <v>721</v>
      </c>
      <c r="G9" s="215">
        <v>109</v>
      </c>
      <c r="H9" s="215">
        <v>30</v>
      </c>
      <c r="I9" s="215">
        <v>50</v>
      </c>
      <c r="J9" s="215">
        <v>3545</v>
      </c>
      <c r="K9" s="215">
        <v>187</v>
      </c>
      <c r="L9" s="215">
        <v>4296</v>
      </c>
      <c r="M9" s="215">
        <v>1888</v>
      </c>
      <c r="N9" s="220">
        <f t="shared" si="0"/>
        <v>19907</v>
      </c>
    </row>
    <row r="10" spans="1:14" ht="24.75" customHeight="1">
      <c r="A10" s="89" t="s">
        <v>18</v>
      </c>
      <c r="B10" s="216">
        <v>23</v>
      </c>
      <c r="C10" s="216">
        <v>855</v>
      </c>
      <c r="D10" s="216">
        <v>32</v>
      </c>
      <c r="E10" s="216">
        <v>290</v>
      </c>
      <c r="F10" s="216">
        <v>113</v>
      </c>
      <c r="G10" s="216">
        <v>657</v>
      </c>
      <c r="H10" s="216">
        <v>117</v>
      </c>
      <c r="I10" s="216">
        <v>1327</v>
      </c>
      <c r="J10" s="216">
        <v>3241</v>
      </c>
      <c r="K10" s="216">
        <v>581</v>
      </c>
      <c r="L10" s="216">
        <v>5886</v>
      </c>
      <c r="M10" s="216">
        <v>1711</v>
      </c>
      <c r="N10" s="221">
        <f t="shared" si="0"/>
        <v>14833</v>
      </c>
    </row>
    <row r="11" spans="1:14" ht="24.75" customHeight="1">
      <c r="A11" s="88" t="s">
        <v>19</v>
      </c>
      <c r="B11" s="215" t="s">
        <v>358</v>
      </c>
      <c r="C11" s="215" t="s">
        <v>358</v>
      </c>
      <c r="D11" s="215">
        <v>61</v>
      </c>
      <c r="E11" s="215">
        <v>6</v>
      </c>
      <c r="F11" s="215">
        <v>28</v>
      </c>
      <c r="G11" s="215">
        <v>16</v>
      </c>
      <c r="H11" s="215" t="s">
        <v>358</v>
      </c>
      <c r="I11" s="215" t="s">
        <v>358</v>
      </c>
      <c r="J11" s="215" t="s">
        <v>358</v>
      </c>
      <c r="K11" s="215" t="s">
        <v>358</v>
      </c>
      <c r="L11" s="215" t="s">
        <v>358</v>
      </c>
      <c r="M11" s="215">
        <v>76</v>
      </c>
      <c r="N11" s="220">
        <f t="shared" si="0"/>
        <v>187</v>
      </c>
    </row>
    <row r="12" spans="1:14" ht="24.75" customHeight="1">
      <c r="A12" s="89" t="s">
        <v>20</v>
      </c>
      <c r="B12" s="216">
        <v>79</v>
      </c>
      <c r="C12" s="216">
        <v>492</v>
      </c>
      <c r="D12" s="216">
        <v>25</v>
      </c>
      <c r="E12" s="216" t="s">
        <v>358</v>
      </c>
      <c r="F12" s="216">
        <v>79</v>
      </c>
      <c r="G12" s="216" t="s">
        <v>358</v>
      </c>
      <c r="H12" s="216" t="s">
        <v>358</v>
      </c>
      <c r="I12" s="216">
        <v>14</v>
      </c>
      <c r="J12" s="216" t="s">
        <v>358</v>
      </c>
      <c r="K12" s="216" t="s">
        <v>358</v>
      </c>
      <c r="L12" s="216">
        <v>3009</v>
      </c>
      <c r="M12" s="216">
        <v>2084</v>
      </c>
      <c r="N12" s="221">
        <f t="shared" si="0"/>
        <v>5782</v>
      </c>
    </row>
    <row r="13" spans="1:14" ht="24.75" customHeight="1">
      <c r="A13" s="88" t="s">
        <v>23</v>
      </c>
      <c r="B13" s="215">
        <v>244</v>
      </c>
      <c r="C13" s="215">
        <v>13</v>
      </c>
      <c r="D13" s="215">
        <v>8</v>
      </c>
      <c r="E13" s="215">
        <v>55</v>
      </c>
      <c r="F13" s="215" t="s">
        <v>358</v>
      </c>
      <c r="G13" s="215" t="s">
        <v>358</v>
      </c>
      <c r="H13" s="215" t="s">
        <v>358</v>
      </c>
      <c r="I13" s="215" t="s">
        <v>358</v>
      </c>
      <c r="J13" s="215">
        <v>71</v>
      </c>
      <c r="K13" s="215" t="s">
        <v>358</v>
      </c>
      <c r="L13" s="215">
        <v>257</v>
      </c>
      <c r="M13" s="215">
        <v>144</v>
      </c>
      <c r="N13" s="220">
        <f t="shared" si="0"/>
        <v>792</v>
      </c>
    </row>
    <row r="14" spans="1:14" ht="24.75" customHeight="1">
      <c r="A14" s="89" t="s">
        <v>24</v>
      </c>
      <c r="B14" s="216" t="s">
        <v>358</v>
      </c>
      <c r="C14" s="216">
        <v>53</v>
      </c>
      <c r="D14" s="216" t="s">
        <v>358</v>
      </c>
      <c r="E14" s="216" t="s">
        <v>358</v>
      </c>
      <c r="F14" s="216" t="s">
        <v>358</v>
      </c>
      <c r="G14" s="216" t="s">
        <v>358</v>
      </c>
      <c r="H14" s="216" t="s">
        <v>358</v>
      </c>
      <c r="I14" s="216">
        <v>9</v>
      </c>
      <c r="J14" s="216" t="s">
        <v>358</v>
      </c>
      <c r="K14" s="216" t="s">
        <v>358</v>
      </c>
      <c r="L14" s="216">
        <v>75</v>
      </c>
      <c r="M14" s="216">
        <v>634</v>
      </c>
      <c r="N14" s="221">
        <f t="shared" si="0"/>
        <v>771</v>
      </c>
    </row>
    <row r="15" spans="1:14" ht="24.75" customHeight="1">
      <c r="A15" s="88" t="s">
        <v>105</v>
      </c>
      <c r="B15" s="215">
        <v>69</v>
      </c>
      <c r="C15" s="215">
        <v>31</v>
      </c>
      <c r="D15" s="215" t="s">
        <v>358</v>
      </c>
      <c r="E15" s="215" t="s">
        <v>358</v>
      </c>
      <c r="F15" s="215">
        <v>36</v>
      </c>
      <c r="G15" s="215" t="s">
        <v>358</v>
      </c>
      <c r="H15" s="215">
        <v>2</v>
      </c>
      <c r="I15" s="215">
        <v>9</v>
      </c>
      <c r="J15" s="215">
        <v>105</v>
      </c>
      <c r="K15" s="215">
        <v>5659</v>
      </c>
      <c r="L15" s="215">
        <v>61</v>
      </c>
      <c r="M15" s="215">
        <v>2352</v>
      </c>
      <c r="N15" s="220">
        <f t="shared" si="0"/>
        <v>8324</v>
      </c>
    </row>
    <row r="16" spans="1:14" ht="24.75" customHeight="1">
      <c r="A16" s="100" t="s">
        <v>25</v>
      </c>
      <c r="B16" s="216">
        <v>21</v>
      </c>
      <c r="C16" s="216">
        <v>227</v>
      </c>
      <c r="D16" s="216">
        <v>152</v>
      </c>
      <c r="E16" s="216">
        <v>18</v>
      </c>
      <c r="F16" s="216">
        <v>380</v>
      </c>
      <c r="G16" s="216">
        <v>203</v>
      </c>
      <c r="H16" s="216">
        <v>24</v>
      </c>
      <c r="I16" s="216" t="s">
        <v>358</v>
      </c>
      <c r="J16" s="216">
        <v>741</v>
      </c>
      <c r="K16" s="216">
        <v>18</v>
      </c>
      <c r="L16" s="216">
        <v>803</v>
      </c>
      <c r="M16" s="216">
        <v>588</v>
      </c>
      <c r="N16" s="221">
        <f>SUM(B16:M16)</f>
        <v>3175</v>
      </c>
    </row>
    <row r="17" spans="1:14" ht="24.75" customHeight="1">
      <c r="A17" s="88" t="s">
        <v>27</v>
      </c>
      <c r="B17" s="215">
        <v>73</v>
      </c>
      <c r="C17" s="215">
        <v>71</v>
      </c>
      <c r="D17" s="215">
        <v>348</v>
      </c>
      <c r="E17" s="215" t="s">
        <v>358</v>
      </c>
      <c r="F17" s="215">
        <v>650</v>
      </c>
      <c r="G17" s="215">
        <v>119</v>
      </c>
      <c r="H17" s="215">
        <v>451</v>
      </c>
      <c r="I17" s="215">
        <v>599</v>
      </c>
      <c r="J17" s="215">
        <v>1652</v>
      </c>
      <c r="K17" s="215">
        <v>27501</v>
      </c>
      <c r="L17" s="215">
        <v>3463</v>
      </c>
      <c r="M17" s="215">
        <v>2868</v>
      </c>
      <c r="N17" s="220">
        <f t="shared" si="0"/>
        <v>37795</v>
      </c>
    </row>
    <row r="18" spans="1:14" ht="24.75" customHeight="1">
      <c r="A18" s="100" t="s">
        <v>338</v>
      </c>
      <c r="B18" s="216">
        <v>69</v>
      </c>
      <c r="C18" s="216">
        <v>114</v>
      </c>
      <c r="D18" s="216">
        <v>73</v>
      </c>
      <c r="E18" s="216" t="s">
        <v>358</v>
      </c>
      <c r="F18" s="216">
        <v>1880</v>
      </c>
      <c r="G18" s="216">
        <v>24</v>
      </c>
      <c r="H18" s="216" t="s">
        <v>358</v>
      </c>
      <c r="I18" s="216">
        <v>23</v>
      </c>
      <c r="J18" s="216">
        <v>794</v>
      </c>
      <c r="K18" s="216">
        <v>27</v>
      </c>
      <c r="L18" s="216">
        <v>476</v>
      </c>
      <c r="M18" s="216">
        <v>238</v>
      </c>
      <c r="N18" s="221">
        <f t="shared" si="0"/>
        <v>3718</v>
      </c>
    </row>
    <row r="19" spans="1:14" ht="24.75" customHeight="1">
      <c r="A19" s="88" t="s">
        <v>32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20"/>
    </row>
    <row r="20" spans="1:14" ht="24.75" customHeight="1">
      <c r="A20" s="98" t="s">
        <v>198</v>
      </c>
      <c r="B20" s="216" t="s">
        <v>358</v>
      </c>
      <c r="C20" s="216">
        <v>103</v>
      </c>
      <c r="D20" s="216">
        <v>80</v>
      </c>
      <c r="E20" s="216" t="s">
        <v>358</v>
      </c>
      <c r="F20" s="216" t="s">
        <v>358</v>
      </c>
      <c r="G20" s="216" t="s">
        <v>358</v>
      </c>
      <c r="H20" s="216" t="s">
        <v>358</v>
      </c>
      <c r="I20" s="216">
        <v>44</v>
      </c>
      <c r="J20" s="216">
        <v>4</v>
      </c>
      <c r="K20" s="216" t="s">
        <v>358</v>
      </c>
      <c r="L20" s="216">
        <v>114</v>
      </c>
      <c r="M20" s="216">
        <v>758</v>
      </c>
      <c r="N20" s="221">
        <f t="shared" si="0"/>
        <v>1103</v>
      </c>
    </row>
    <row r="21" spans="1:14" s="23" customFormat="1" ht="24.75" customHeight="1">
      <c r="A21" s="91" t="s">
        <v>199</v>
      </c>
      <c r="B21" s="215">
        <v>84</v>
      </c>
      <c r="C21" s="215">
        <v>104</v>
      </c>
      <c r="D21" s="215">
        <v>81</v>
      </c>
      <c r="E21" s="215">
        <v>16</v>
      </c>
      <c r="F21" s="215" t="s">
        <v>358</v>
      </c>
      <c r="G21" s="215" t="s">
        <v>358</v>
      </c>
      <c r="H21" s="215" t="s">
        <v>358</v>
      </c>
      <c r="I21" s="215" t="s">
        <v>358</v>
      </c>
      <c r="J21" s="215">
        <v>8</v>
      </c>
      <c r="K21" s="215">
        <v>75</v>
      </c>
      <c r="L21" s="215">
        <v>1496</v>
      </c>
      <c r="M21" s="215">
        <v>1721</v>
      </c>
      <c r="N21" s="220">
        <f t="shared" si="0"/>
        <v>3585</v>
      </c>
    </row>
    <row r="22" spans="1:14" ht="24.75" customHeight="1">
      <c r="A22" s="577" t="s">
        <v>347</v>
      </c>
      <c r="B22" s="216" t="s">
        <v>358</v>
      </c>
      <c r="C22" s="216" t="s">
        <v>358</v>
      </c>
      <c r="D22" s="216">
        <v>138</v>
      </c>
      <c r="E22" s="216">
        <v>17</v>
      </c>
      <c r="F22" s="216" t="s">
        <v>358</v>
      </c>
      <c r="G22" s="216">
        <v>319</v>
      </c>
      <c r="H22" s="216" t="s">
        <v>358</v>
      </c>
      <c r="I22" s="216" t="s">
        <v>358</v>
      </c>
      <c r="J22" s="216" t="s">
        <v>358</v>
      </c>
      <c r="K22" s="216" t="s">
        <v>358</v>
      </c>
      <c r="L22" s="216">
        <v>8</v>
      </c>
      <c r="M22" s="216">
        <v>732</v>
      </c>
      <c r="N22" s="221">
        <f t="shared" si="0"/>
        <v>1214</v>
      </c>
    </row>
    <row r="23" spans="1:14" s="23" customFormat="1" ht="24.75" customHeight="1">
      <c r="A23" s="110" t="s">
        <v>41</v>
      </c>
      <c r="B23" s="215">
        <v>201</v>
      </c>
      <c r="C23" s="215">
        <v>1470</v>
      </c>
      <c r="D23" s="215">
        <v>986</v>
      </c>
      <c r="E23" s="215">
        <v>450</v>
      </c>
      <c r="F23" s="215">
        <v>6753</v>
      </c>
      <c r="G23" s="215">
        <v>70</v>
      </c>
      <c r="H23" s="215">
        <v>25</v>
      </c>
      <c r="I23" s="215">
        <v>359</v>
      </c>
      <c r="J23" s="215">
        <v>3251</v>
      </c>
      <c r="K23" s="215">
        <v>105482</v>
      </c>
      <c r="L23" s="215">
        <v>14741</v>
      </c>
      <c r="M23" s="215">
        <v>8246</v>
      </c>
      <c r="N23" s="220">
        <f t="shared" si="0"/>
        <v>142034</v>
      </c>
    </row>
    <row r="24" spans="1:14" ht="24.75" customHeight="1">
      <c r="A24" s="193" t="s">
        <v>44</v>
      </c>
      <c r="B24" s="216" t="s">
        <v>358</v>
      </c>
      <c r="C24" s="216" t="s">
        <v>358</v>
      </c>
      <c r="D24" s="216" t="s">
        <v>358</v>
      </c>
      <c r="E24" s="216" t="s">
        <v>358</v>
      </c>
      <c r="F24" s="216">
        <v>29</v>
      </c>
      <c r="G24" s="216" t="s">
        <v>358</v>
      </c>
      <c r="H24" s="216" t="s">
        <v>358</v>
      </c>
      <c r="I24" s="216" t="s">
        <v>358</v>
      </c>
      <c r="J24" s="216" t="s">
        <v>358</v>
      </c>
      <c r="K24" s="216">
        <v>860</v>
      </c>
      <c r="L24" s="216" t="s">
        <v>358</v>
      </c>
      <c r="M24" s="216" t="s">
        <v>358</v>
      </c>
      <c r="N24" s="221">
        <f t="shared" si="0"/>
        <v>889</v>
      </c>
    </row>
    <row r="25" spans="1:14" s="23" customFormat="1" ht="24.75" customHeight="1">
      <c r="A25" s="110" t="s">
        <v>45</v>
      </c>
      <c r="B25" s="215" t="s">
        <v>358</v>
      </c>
      <c r="C25" s="215">
        <v>78</v>
      </c>
      <c r="D25" s="215">
        <v>123</v>
      </c>
      <c r="E25" s="215">
        <v>14</v>
      </c>
      <c r="F25" s="215" t="s">
        <v>358</v>
      </c>
      <c r="G25" s="215">
        <v>332</v>
      </c>
      <c r="H25" s="215">
        <v>369</v>
      </c>
      <c r="I25" s="215">
        <v>10148</v>
      </c>
      <c r="J25" s="215">
        <v>269</v>
      </c>
      <c r="K25" s="215" t="s">
        <v>358</v>
      </c>
      <c r="L25" s="215">
        <v>2204</v>
      </c>
      <c r="M25" s="215">
        <v>930</v>
      </c>
      <c r="N25" s="220">
        <f t="shared" si="0"/>
        <v>14467</v>
      </c>
    </row>
    <row r="26" spans="1:14" ht="24.75" customHeight="1">
      <c r="A26" s="305" t="s">
        <v>46</v>
      </c>
      <c r="B26" s="216">
        <v>10</v>
      </c>
      <c r="C26" s="216">
        <v>14176</v>
      </c>
      <c r="D26" s="216">
        <v>17222</v>
      </c>
      <c r="E26" s="216">
        <v>12334</v>
      </c>
      <c r="F26" s="216">
        <v>3960</v>
      </c>
      <c r="G26" s="216">
        <v>5419</v>
      </c>
      <c r="H26" s="216">
        <v>9161</v>
      </c>
      <c r="I26" s="216">
        <v>56270</v>
      </c>
      <c r="J26" s="216">
        <v>20062</v>
      </c>
      <c r="K26" s="216">
        <v>25447</v>
      </c>
      <c r="L26" s="216">
        <v>185473</v>
      </c>
      <c r="M26" s="216">
        <v>141410</v>
      </c>
      <c r="N26" s="221">
        <f t="shared" si="0"/>
        <v>490944</v>
      </c>
    </row>
    <row r="27" spans="1:14" ht="30" customHeight="1">
      <c r="A27" s="294" t="s">
        <v>3</v>
      </c>
      <c r="B27" s="294">
        <f>SUM(B6:B26)</f>
        <v>87447</v>
      </c>
      <c r="C27" s="294">
        <f aca="true" t="shared" si="1" ref="C27:N27">SUM(C6:C26)</f>
        <v>121311</v>
      </c>
      <c r="D27" s="294">
        <f t="shared" si="1"/>
        <v>376690</v>
      </c>
      <c r="E27" s="294">
        <f t="shared" si="1"/>
        <v>56025</v>
      </c>
      <c r="F27" s="294">
        <f t="shared" si="1"/>
        <v>82803</v>
      </c>
      <c r="G27" s="294">
        <f t="shared" si="1"/>
        <v>63138</v>
      </c>
      <c r="H27" s="294">
        <f t="shared" si="1"/>
        <v>51786</v>
      </c>
      <c r="I27" s="294">
        <f t="shared" si="1"/>
        <v>321295</v>
      </c>
      <c r="J27" s="294">
        <f t="shared" si="1"/>
        <v>466038</v>
      </c>
      <c r="K27" s="294">
        <f t="shared" si="1"/>
        <v>238170</v>
      </c>
      <c r="L27" s="294">
        <f t="shared" si="1"/>
        <v>894644</v>
      </c>
      <c r="M27" s="294">
        <f>SUM(M6:M26)</f>
        <v>965379</v>
      </c>
      <c r="N27" s="294">
        <f t="shared" si="1"/>
        <v>3724726</v>
      </c>
    </row>
    <row r="28" spans="1:14" ht="30" customHeight="1">
      <c r="A28" s="85" t="s">
        <v>348</v>
      </c>
      <c r="B28" s="86">
        <f aca="true" t="shared" si="2" ref="B28:N28">(B27-B31)</f>
        <v>-5010</v>
      </c>
      <c r="C28" s="86">
        <f t="shared" si="2"/>
        <v>10141</v>
      </c>
      <c r="D28" s="86">
        <f t="shared" si="2"/>
        <v>-20330</v>
      </c>
      <c r="E28" s="86">
        <f t="shared" si="2"/>
        <v>4333</v>
      </c>
      <c r="F28" s="86">
        <f t="shared" si="2"/>
        <v>-8329</v>
      </c>
      <c r="G28" s="86">
        <f t="shared" si="2"/>
        <v>-5728</v>
      </c>
      <c r="H28" s="86">
        <f t="shared" si="2"/>
        <v>-20210</v>
      </c>
      <c r="I28" s="86">
        <f t="shared" si="2"/>
        <v>24520</v>
      </c>
      <c r="J28" s="86">
        <f t="shared" si="2"/>
        <v>-17561</v>
      </c>
      <c r="K28" s="86">
        <f t="shared" si="2"/>
        <v>11321</v>
      </c>
      <c r="L28" s="86">
        <f t="shared" si="2"/>
        <v>139749</v>
      </c>
      <c r="M28" s="86">
        <f t="shared" si="2"/>
        <v>-7710</v>
      </c>
      <c r="N28" s="86">
        <f t="shared" si="2"/>
        <v>105186</v>
      </c>
    </row>
    <row r="29" spans="1:14" ht="30" customHeight="1">
      <c r="A29" s="85" t="s">
        <v>349</v>
      </c>
      <c r="B29" s="292">
        <f aca="true" t="shared" si="3" ref="B29:N29">(B27-B31)/ABS(B31)</f>
        <v>-0.0541873519582076</v>
      </c>
      <c r="C29" s="292">
        <f t="shared" si="3"/>
        <v>0.09122065305388144</v>
      </c>
      <c r="D29" s="292">
        <f t="shared" si="3"/>
        <v>-0.051206488338118986</v>
      </c>
      <c r="E29" s="292">
        <f t="shared" si="3"/>
        <v>0.08382341561556914</v>
      </c>
      <c r="F29" s="292">
        <f t="shared" si="3"/>
        <v>-0.09139489970592109</v>
      </c>
      <c r="G29" s="292">
        <f t="shared" si="3"/>
        <v>-0.08317602300119072</v>
      </c>
      <c r="H29" s="292">
        <f t="shared" si="3"/>
        <v>-0.2807100394466359</v>
      </c>
      <c r="I29" s="292">
        <f t="shared" si="3"/>
        <v>0.08262151461544942</v>
      </c>
      <c r="J29" s="292">
        <f t="shared" si="3"/>
        <v>-0.03631314374099202</v>
      </c>
      <c r="K29" s="292">
        <f t="shared" si="3"/>
        <v>0.049905443709251526</v>
      </c>
      <c r="L29" s="292">
        <f t="shared" si="3"/>
        <v>0.18512375893336158</v>
      </c>
      <c r="M29" s="292">
        <f t="shared" si="3"/>
        <v>-0.007923221822464337</v>
      </c>
      <c r="N29" s="292">
        <f t="shared" si="3"/>
        <v>0.0290605988606287</v>
      </c>
    </row>
    <row r="30" spans="1:14" ht="30" customHeight="1">
      <c r="A30" s="85" t="s">
        <v>350</v>
      </c>
      <c r="B30" s="137">
        <f>B27/$N27</f>
        <v>0.023477431628527844</v>
      </c>
      <c r="C30" s="137">
        <f aca="true" t="shared" si="4" ref="C30:N30">C27/$N27</f>
        <v>0.03256910709673678</v>
      </c>
      <c r="D30" s="137">
        <f t="shared" si="4"/>
        <v>0.10113227120598937</v>
      </c>
      <c r="E30" s="137">
        <f t="shared" si="4"/>
        <v>0.015041374855492727</v>
      </c>
      <c r="F30" s="137">
        <f t="shared" si="4"/>
        <v>0.022230628507976156</v>
      </c>
      <c r="G30" s="137">
        <f t="shared" si="4"/>
        <v>0.016951045526570275</v>
      </c>
      <c r="H30" s="137">
        <f t="shared" si="4"/>
        <v>0.01390330456522171</v>
      </c>
      <c r="I30" s="137">
        <f t="shared" si="4"/>
        <v>0.08626003630871103</v>
      </c>
      <c r="J30" s="137">
        <f t="shared" si="4"/>
        <v>0.125120075946526</v>
      </c>
      <c r="K30" s="137">
        <f t="shared" si="4"/>
        <v>0.06394295848875864</v>
      </c>
      <c r="L30" s="137">
        <f t="shared" si="4"/>
        <v>0.24019055361387656</v>
      </c>
      <c r="M30" s="137">
        <f t="shared" si="4"/>
        <v>0.2591812122556129</v>
      </c>
      <c r="N30" s="137">
        <f t="shared" si="4"/>
        <v>1</v>
      </c>
    </row>
    <row r="31" spans="1:14" ht="30" customHeight="1">
      <c r="A31" s="291" t="s">
        <v>351</v>
      </c>
      <c r="B31" s="289">
        <v>92457</v>
      </c>
      <c r="C31" s="559">
        <v>111170</v>
      </c>
      <c r="D31" s="559">
        <v>397020</v>
      </c>
      <c r="E31" s="559">
        <v>51692</v>
      </c>
      <c r="F31" s="559">
        <v>91132</v>
      </c>
      <c r="G31" s="559">
        <v>68866</v>
      </c>
      <c r="H31" s="559">
        <v>71996</v>
      </c>
      <c r="I31" s="559">
        <v>296775</v>
      </c>
      <c r="J31" s="559">
        <v>483599</v>
      </c>
      <c r="K31" s="559">
        <v>226849</v>
      </c>
      <c r="L31" s="559">
        <v>754895</v>
      </c>
      <c r="M31" s="559">
        <v>973089</v>
      </c>
      <c r="N31" s="559">
        <v>3619540</v>
      </c>
    </row>
  </sheetData>
  <mergeCells count="1">
    <mergeCell ref="B4:M4"/>
  </mergeCells>
  <printOptions horizontalCentered="1" verticalCentered="1"/>
  <pageMargins left="0.7" right="0.7" top="1" bottom="1" header="0.5" footer="0.5"/>
  <pageSetup fitToHeight="1" fitToWidth="1" horizontalDpi="300" verticalDpi="3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26"/>
    <pageSetUpPr fitToPage="1"/>
  </sheetPr>
  <dimension ref="A1:G32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52.00390625" style="23" customWidth="1"/>
    <col min="2" max="2" width="30.7109375" style="230" customWidth="1"/>
    <col min="3" max="3" width="33.8515625" style="230" customWidth="1"/>
    <col min="4" max="4" width="33.00390625" style="230" customWidth="1"/>
    <col min="5" max="5" width="39.8515625" style="230" customWidth="1"/>
    <col min="6" max="6" width="36.421875" style="230" customWidth="1"/>
    <col min="7" max="7" width="29.28125" style="230" customWidth="1"/>
    <col min="8" max="16384" width="9.140625" style="23" customWidth="1"/>
  </cols>
  <sheetData>
    <row r="1" spans="1:7" s="101" customFormat="1" ht="28.5" customHeight="1">
      <c r="A1" s="82" t="s">
        <v>236</v>
      </c>
      <c r="B1" s="240"/>
      <c r="C1" s="240"/>
      <c r="D1" s="240"/>
      <c r="E1" s="240"/>
      <c r="F1" s="240"/>
      <c r="G1" s="240"/>
    </row>
    <row r="2" ht="19.5" customHeight="1">
      <c r="A2" s="40"/>
    </row>
    <row r="3" spans="1:7" s="41" customFormat="1" ht="18" customHeight="1">
      <c r="A3" s="65" t="s">
        <v>352</v>
      </c>
      <c r="B3" s="241"/>
      <c r="C3" s="229"/>
      <c r="D3" s="229"/>
      <c r="E3" s="229"/>
      <c r="F3" s="229"/>
      <c r="G3" s="67" t="s">
        <v>0</v>
      </c>
    </row>
    <row r="4" spans="1:7" ht="25.5" customHeight="1">
      <c r="A4" s="57" t="s">
        <v>1</v>
      </c>
      <c r="B4" s="132"/>
      <c r="C4" s="755" t="s">
        <v>216</v>
      </c>
      <c r="D4" s="751"/>
      <c r="E4" s="751"/>
      <c r="F4" s="752"/>
      <c r="G4" s="61" t="s">
        <v>3</v>
      </c>
    </row>
    <row r="5" spans="1:7" ht="55.5" customHeight="1">
      <c r="A5" s="66"/>
      <c r="B5" s="135" t="s">
        <v>141</v>
      </c>
      <c r="C5" s="150" t="s">
        <v>217</v>
      </c>
      <c r="D5" s="150" t="s">
        <v>99</v>
      </c>
      <c r="E5" s="150" t="s">
        <v>220</v>
      </c>
      <c r="F5" s="150" t="s">
        <v>218</v>
      </c>
      <c r="G5" s="332"/>
    </row>
    <row r="6" spans="1:7" ht="24.75" customHeight="1">
      <c r="A6" s="113" t="s">
        <v>12</v>
      </c>
      <c r="B6" s="242"/>
      <c r="C6" s="243"/>
      <c r="D6" s="243"/>
      <c r="E6" s="243"/>
      <c r="F6" s="243"/>
      <c r="G6" s="244"/>
    </row>
    <row r="7" spans="1:7" ht="24.75" customHeight="1">
      <c r="A7" s="88" t="s">
        <v>13</v>
      </c>
      <c r="B7" s="245">
        <v>1940626</v>
      </c>
      <c r="C7" s="245">
        <v>387768</v>
      </c>
      <c r="D7" s="245">
        <v>193419</v>
      </c>
      <c r="E7" s="245">
        <v>94711</v>
      </c>
      <c r="F7" s="245">
        <v>53543</v>
      </c>
      <c r="G7" s="246">
        <f aca="true" t="shared" si="0" ref="G7:G26">SUM(B7:F7)</f>
        <v>2670067</v>
      </c>
    </row>
    <row r="8" spans="1:7" ht="24.75" customHeight="1">
      <c r="A8" s="89" t="s">
        <v>14</v>
      </c>
      <c r="B8" s="247">
        <v>157277</v>
      </c>
      <c r="C8" s="247">
        <v>94545</v>
      </c>
      <c r="D8" s="247">
        <v>1183</v>
      </c>
      <c r="E8" s="247">
        <v>27158</v>
      </c>
      <c r="F8" s="247">
        <v>24976</v>
      </c>
      <c r="G8" s="248">
        <f t="shared" si="0"/>
        <v>305139</v>
      </c>
    </row>
    <row r="9" spans="1:7" ht="24.75" customHeight="1">
      <c r="A9" s="88" t="s">
        <v>346</v>
      </c>
      <c r="B9" s="245">
        <v>10232</v>
      </c>
      <c r="C9" s="245">
        <v>5132</v>
      </c>
      <c r="D9" s="245">
        <v>199</v>
      </c>
      <c r="E9" s="245">
        <v>3086</v>
      </c>
      <c r="F9" s="245">
        <v>1258</v>
      </c>
      <c r="G9" s="246">
        <f t="shared" si="0"/>
        <v>19907</v>
      </c>
    </row>
    <row r="10" spans="1:7" ht="24.75" customHeight="1">
      <c r="A10" s="89" t="s">
        <v>18</v>
      </c>
      <c r="B10" s="247">
        <v>7975</v>
      </c>
      <c r="C10" s="247">
        <v>752</v>
      </c>
      <c r="D10" s="247">
        <v>2626</v>
      </c>
      <c r="E10" s="247">
        <v>1729</v>
      </c>
      <c r="F10" s="247">
        <v>1751</v>
      </c>
      <c r="G10" s="248">
        <f t="shared" si="0"/>
        <v>14833</v>
      </c>
    </row>
    <row r="11" spans="1:7" ht="24.75" customHeight="1">
      <c r="A11" s="88" t="s">
        <v>19</v>
      </c>
      <c r="B11" s="245">
        <v>96</v>
      </c>
      <c r="C11" s="245">
        <v>68</v>
      </c>
      <c r="D11" s="245">
        <v>16</v>
      </c>
      <c r="E11" s="245" t="s">
        <v>358</v>
      </c>
      <c r="F11" s="245">
        <v>7</v>
      </c>
      <c r="G11" s="246">
        <f t="shared" si="0"/>
        <v>187</v>
      </c>
    </row>
    <row r="12" spans="1:7" ht="24.75" customHeight="1">
      <c r="A12" s="89" t="s">
        <v>20</v>
      </c>
      <c r="B12" s="247">
        <v>4589</v>
      </c>
      <c r="C12" s="247">
        <v>359</v>
      </c>
      <c r="D12" s="247">
        <v>276</v>
      </c>
      <c r="E12" s="247">
        <v>328</v>
      </c>
      <c r="F12" s="247">
        <v>230</v>
      </c>
      <c r="G12" s="248">
        <f t="shared" si="0"/>
        <v>5782</v>
      </c>
    </row>
    <row r="13" spans="1:7" ht="24.75" customHeight="1">
      <c r="A13" s="88" t="s">
        <v>23</v>
      </c>
      <c r="B13" s="245">
        <v>65</v>
      </c>
      <c r="C13" s="245">
        <v>672</v>
      </c>
      <c r="D13" s="245" t="s">
        <v>358</v>
      </c>
      <c r="E13" s="245">
        <v>36</v>
      </c>
      <c r="F13" s="245">
        <v>19</v>
      </c>
      <c r="G13" s="246">
        <f t="shared" si="0"/>
        <v>792</v>
      </c>
    </row>
    <row r="14" spans="1:7" ht="24.75" customHeight="1">
      <c r="A14" s="89" t="s">
        <v>24</v>
      </c>
      <c r="B14" s="247">
        <v>205</v>
      </c>
      <c r="C14" s="247">
        <v>566</v>
      </c>
      <c r="D14" s="247" t="s">
        <v>358</v>
      </c>
      <c r="E14" s="247" t="s">
        <v>358</v>
      </c>
      <c r="F14" s="247" t="s">
        <v>358</v>
      </c>
      <c r="G14" s="248">
        <f t="shared" si="0"/>
        <v>771</v>
      </c>
    </row>
    <row r="15" spans="1:7" ht="24.75" customHeight="1">
      <c r="A15" s="88" t="s">
        <v>105</v>
      </c>
      <c r="B15" s="245">
        <v>218</v>
      </c>
      <c r="C15" s="245" t="s">
        <v>358</v>
      </c>
      <c r="D15" s="245">
        <v>8106</v>
      </c>
      <c r="E15" s="245" t="s">
        <v>358</v>
      </c>
      <c r="F15" s="245" t="s">
        <v>358</v>
      </c>
      <c r="G15" s="246">
        <f t="shared" si="0"/>
        <v>8324</v>
      </c>
    </row>
    <row r="16" spans="1:7" ht="24.75" customHeight="1">
      <c r="A16" s="100" t="s">
        <v>25</v>
      </c>
      <c r="B16" s="247">
        <v>2326</v>
      </c>
      <c r="C16" s="247">
        <v>488</v>
      </c>
      <c r="D16" s="247" t="s">
        <v>358</v>
      </c>
      <c r="E16" s="247">
        <v>18</v>
      </c>
      <c r="F16" s="247">
        <v>343</v>
      </c>
      <c r="G16" s="248">
        <f t="shared" si="0"/>
        <v>3175</v>
      </c>
    </row>
    <row r="17" spans="1:7" ht="24.75" customHeight="1">
      <c r="A17" s="88" t="s">
        <v>27</v>
      </c>
      <c r="B17" s="245">
        <v>36546</v>
      </c>
      <c r="C17" s="245">
        <v>1051</v>
      </c>
      <c r="D17" s="245">
        <v>79</v>
      </c>
      <c r="E17" s="245">
        <v>83</v>
      </c>
      <c r="F17" s="245">
        <v>36</v>
      </c>
      <c r="G17" s="246">
        <f t="shared" si="0"/>
        <v>37795</v>
      </c>
    </row>
    <row r="18" spans="1:7" ht="24.75" customHeight="1">
      <c r="A18" s="89" t="s">
        <v>338</v>
      </c>
      <c r="B18" s="247">
        <v>3535</v>
      </c>
      <c r="C18" s="247">
        <v>62</v>
      </c>
      <c r="D18" s="247">
        <v>104</v>
      </c>
      <c r="E18" s="247">
        <v>14</v>
      </c>
      <c r="F18" s="247">
        <v>3</v>
      </c>
      <c r="G18" s="248">
        <f t="shared" si="0"/>
        <v>3718</v>
      </c>
    </row>
    <row r="19" spans="1:7" ht="24.75" customHeight="1">
      <c r="A19" s="88" t="s">
        <v>32</v>
      </c>
      <c r="B19" s="245"/>
      <c r="C19" s="245"/>
      <c r="D19" s="245"/>
      <c r="E19" s="245"/>
      <c r="F19" s="245"/>
      <c r="G19" s="246"/>
    </row>
    <row r="20" spans="1:7" ht="24.75" customHeight="1">
      <c r="A20" s="92" t="s">
        <v>198</v>
      </c>
      <c r="B20" s="247">
        <v>819</v>
      </c>
      <c r="C20" s="247">
        <v>118</v>
      </c>
      <c r="D20" s="247" t="s">
        <v>358</v>
      </c>
      <c r="E20" s="247" t="s">
        <v>358</v>
      </c>
      <c r="F20" s="247">
        <v>166</v>
      </c>
      <c r="G20" s="248">
        <f t="shared" si="0"/>
        <v>1103</v>
      </c>
    </row>
    <row r="21" spans="1:7" ht="24.75" customHeight="1">
      <c r="A21" s="94" t="s">
        <v>199</v>
      </c>
      <c r="B21" s="245">
        <v>3145</v>
      </c>
      <c r="C21" s="245">
        <v>361</v>
      </c>
      <c r="D21" s="245" t="s">
        <v>358</v>
      </c>
      <c r="E21" s="245">
        <v>52</v>
      </c>
      <c r="F21" s="245">
        <v>27</v>
      </c>
      <c r="G21" s="246">
        <f t="shared" si="0"/>
        <v>3585</v>
      </c>
    </row>
    <row r="22" spans="1:7" ht="24.75" customHeight="1">
      <c r="A22" s="95" t="s">
        <v>347</v>
      </c>
      <c r="B22" s="247">
        <v>855</v>
      </c>
      <c r="C22" s="247">
        <v>4</v>
      </c>
      <c r="D22" s="247">
        <v>342</v>
      </c>
      <c r="E22" s="247" t="s">
        <v>358</v>
      </c>
      <c r="F22" s="247">
        <v>13</v>
      </c>
      <c r="G22" s="248">
        <f t="shared" si="0"/>
        <v>1214</v>
      </c>
    </row>
    <row r="23" spans="1:7" ht="24.75" customHeight="1">
      <c r="A23" s="110" t="s">
        <v>41</v>
      </c>
      <c r="B23" s="245">
        <v>42216</v>
      </c>
      <c r="C23" s="245">
        <v>352</v>
      </c>
      <c r="D23" s="245" t="s">
        <v>358</v>
      </c>
      <c r="E23" s="245">
        <v>98583</v>
      </c>
      <c r="F23" s="245">
        <v>883</v>
      </c>
      <c r="G23" s="246">
        <f t="shared" si="0"/>
        <v>142034</v>
      </c>
    </row>
    <row r="24" spans="1:7" ht="24.75" customHeight="1">
      <c r="A24" s="111" t="s">
        <v>44</v>
      </c>
      <c r="B24" s="247">
        <v>889</v>
      </c>
      <c r="C24" s="247" t="s">
        <v>358</v>
      </c>
      <c r="D24" s="247" t="s">
        <v>358</v>
      </c>
      <c r="E24" s="247" t="s">
        <v>358</v>
      </c>
      <c r="F24" s="247" t="s">
        <v>358</v>
      </c>
      <c r="G24" s="248">
        <f t="shared" si="0"/>
        <v>889</v>
      </c>
    </row>
    <row r="25" spans="1:7" ht="24.75" customHeight="1">
      <c r="A25" s="110" t="s">
        <v>45</v>
      </c>
      <c r="B25" s="245">
        <v>13664</v>
      </c>
      <c r="C25" s="245">
        <v>687</v>
      </c>
      <c r="D25" s="245" t="s">
        <v>358</v>
      </c>
      <c r="E25" s="245" t="s">
        <v>358</v>
      </c>
      <c r="F25" s="245">
        <v>116</v>
      </c>
      <c r="G25" s="246">
        <f>SUM(B25:F25)</f>
        <v>14467</v>
      </c>
    </row>
    <row r="26" spans="1:7" ht="24.75" customHeight="1">
      <c r="A26" s="305" t="s">
        <v>46</v>
      </c>
      <c r="B26" s="247">
        <v>343008</v>
      </c>
      <c r="C26" s="247">
        <v>129479</v>
      </c>
      <c r="D26" s="247" t="s">
        <v>358</v>
      </c>
      <c r="E26" s="247">
        <v>6539</v>
      </c>
      <c r="F26" s="247">
        <v>11918</v>
      </c>
      <c r="G26" s="248">
        <f t="shared" si="0"/>
        <v>490944</v>
      </c>
    </row>
    <row r="27" spans="1:7" ht="30" customHeight="1">
      <c r="A27" s="68" t="s">
        <v>54</v>
      </c>
      <c r="B27" s="300">
        <f aca="true" t="shared" si="1" ref="B27:G27">SUM(B6:B26)</f>
        <v>2568286</v>
      </c>
      <c r="C27" s="300">
        <f>SUM(C6:C26)</f>
        <v>622464</v>
      </c>
      <c r="D27" s="300">
        <f t="shared" si="1"/>
        <v>206350</v>
      </c>
      <c r="E27" s="300">
        <f t="shared" si="1"/>
        <v>232337</v>
      </c>
      <c r="F27" s="300">
        <f t="shared" si="1"/>
        <v>95289</v>
      </c>
      <c r="G27" s="300">
        <f t="shared" si="1"/>
        <v>3724726</v>
      </c>
    </row>
    <row r="28" spans="1:7" ht="30" customHeight="1">
      <c r="A28" s="85" t="s">
        <v>348</v>
      </c>
      <c r="B28" s="86">
        <f aca="true" t="shared" si="2" ref="B28:G28">(B27-B31)</f>
        <v>154441</v>
      </c>
      <c r="C28" s="86">
        <f t="shared" si="2"/>
        <v>2398</v>
      </c>
      <c r="D28" s="86">
        <f t="shared" si="2"/>
        <v>-36981</v>
      </c>
      <c r="E28" s="86">
        <f t="shared" si="2"/>
        <v>-24809</v>
      </c>
      <c r="F28" s="86">
        <f t="shared" si="2"/>
        <v>10137</v>
      </c>
      <c r="G28" s="86">
        <f t="shared" si="2"/>
        <v>105186</v>
      </c>
    </row>
    <row r="29" spans="1:7" ht="30" customHeight="1">
      <c r="A29" s="85" t="s">
        <v>349</v>
      </c>
      <c r="B29" s="292">
        <f aca="true" t="shared" si="3" ref="B29:G29">(B27-B31)/ABS(B31)</f>
        <v>0.06398132440152536</v>
      </c>
      <c r="C29" s="292">
        <f t="shared" si="3"/>
        <v>0.0038673302519409225</v>
      </c>
      <c r="D29" s="292">
        <f t="shared" si="3"/>
        <v>-0.1519781696536816</v>
      </c>
      <c r="E29" s="292">
        <f t="shared" si="3"/>
        <v>-0.09647826526564675</v>
      </c>
      <c r="F29" s="292">
        <f t="shared" si="3"/>
        <v>0.11904594137542278</v>
      </c>
      <c r="G29" s="292">
        <f t="shared" si="3"/>
        <v>0.0290605988606287</v>
      </c>
    </row>
    <row r="30" spans="1:7" ht="30" customHeight="1">
      <c r="A30" s="85" t="s">
        <v>350</v>
      </c>
      <c r="B30" s="137">
        <f aca="true" t="shared" si="4" ref="B30:G30">B27/$G27</f>
        <v>0.6895234709882015</v>
      </c>
      <c r="C30" s="137">
        <f t="shared" si="4"/>
        <v>0.16711672214278311</v>
      </c>
      <c r="D30" s="137">
        <f t="shared" si="4"/>
        <v>0.0554000482183119</v>
      </c>
      <c r="E30" s="137">
        <f t="shared" si="4"/>
        <v>0.06237693725659283</v>
      </c>
      <c r="F30" s="137">
        <f t="shared" si="4"/>
        <v>0.0255828213941106</v>
      </c>
      <c r="G30" s="137">
        <f t="shared" si="4"/>
        <v>1</v>
      </c>
    </row>
    <row r="31" spans="1:7" ht="30" customHeight="1">
      <c r="A31" s="291" t="s">
        <v>351</v>
      </c>
      <c r="B31" s="289">
        <v>2413845</v>
      </c>
      <c r="C31" s="289">
        <v>620066</v>
      </c>
      <c r="D31" s="289">
        <v>243331</v>
      </c>
      <c r="E31" s="559">
        <v>257146</v>
      </c>
      <c r="F31" s="289">
        <v>85152</v>
      </c>
      <c r="G31" s="559">
        <v>3619540</v>
      </c>
    </row>
    <row r="32" ht="18">
      <c r="A32" s="41" t="s">
        <v>357</v>
      </c>
    </row>
  </sheetData>
  <mergeCells count="1">
    <mergeCell ref="C4:F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O136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52.7109375" style="0" customWidth="1"/>
    <col min="2" max="2" width="15.57421875" style="2" customWidth="1"/>
    <col min="3" max="3" width="16.140625" style="2" customWidth="1"/>
    <col min="4" max="4" width="20.57421875" style="2" customWidth="1"/>
    <col min="5" max="5" width="16.57421875" style="2" customWidth="1"/>
    <col min="6" max="6" width="16.8515625" style="2" customWidth="1"/>
    <col min="7" max="7" width="17.28125" style="2" customWidth="1"/>
    <col min="8" max="8" width="19.421875" style="2" customWidth="1"/>
    <col min="9" max="9" width="18.421875" style="2" customWidth="1"/>
    <col min="10" max="10" width="20.00390625" style="2" customWidth="1"/>
    <col min="11" max="11" width="20.8515625" style="2" customWidth="1"/>
    <col min="12" max="12" width="18.28125" style="2" customWidth="1"/>
    <col min="13" max="13" width="15.28125" style="2" customWidth="1"/>
    <col min="14" max="14" width="13.140625" style="2" customWidth="1"/>
    <col min="15" max="15" width="18.00390625" style="2" customWidth="1"/>
  </cols>
  <sheetData>
    <row r="1" ht="20.25">
      <c r="A1" s="38" t="s">
        <v>250</v>
      </c>
    </row>
    <row r="2" ht="18">
      <c r="A2" s="151"/>
    </row>
    <row r="3" ht="12.75">
      <c r="A3" s="1"/>
    </row>
    <row r="4" spans="1:14" ht="18">
      <c r="A4" s="64" t="s">
        <v>352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69" t="s">
        <v>0</v>
      </c>
    </row>
    <row r="5" spans="1:14" ht="19.5" customHeight="1">
      <c r="A5" s="105" t="s">
        <v>1</v>
      </c>
      <c r="B5" s="755" t="s">
        <v>71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2"/>
    </row>
    <row r="6" spans="1:15" ht="54.75" customHeight="1">
      <c r="A6" s="70"/>
      <c r="B6" s="144" t="s">
        <v>72</v>
      </c>
      <c r="C6" s="144" t="s">
        <v>73</v>
      </c>
      <c r="D6" s="144" t="s">
        <v>74</v>
      </c>
      <c r="E6" s="144" t="s">
        <v>75</v>
      </c>
      <c r="F6" s="144" t="s">
        <v>76</v>
      </c>
      <c r="G6" s="144" t="s">
        <v>77</v>
      </c>
      <c r="H6" s="144" t="s">
        <v>78</v>
      </c>
      <c r="I6" s="144" t="s">
        <v>79</v>
      </c>
      <c r="J6" s="144" t="s">
        <v>80</v>
      </c>
      <c r="K6" s="144" t="s">
        <v>81</v>
      </c>
      <c r="L6" s="144" t="s">
        <v>82</v>
      </c>
      <c r="M6" s="144" t="s">
        <v>83</v>
      </c>
      <c r="N6" s="144" t="s">
        <v>84</v>
      </c>
      <c r="O6" s="3"/>
    </row>
    <row r="7" spans="1:15" ht="19.5" customHeight="1">
      <c r="A7" s="114" t="s">
        <v>12</v>
      </c>
      <c r="B7" s="250"/>
      <c r="C7" s="250"/>
      <c r="D7" s="250"/>
      <c r="E7" s="250"/>
      <c r="F7" s="250"/>
      <c r="G7" s="250"/>
      <c r="H7" s="250"/>
      <c r="I7" s="251"/>
      <c r="J7" s="251"/>
      <c r="K7" s="251"/>
      <c r="L7" s="251"/>
      <c r="M7" s="251"/>
      <c r="N7" s="251"/>
      <c r="O7" s="252"/>
    </row>
    <row r="8" spans="1:15" ht="19.5" customHeight="1">
      <c r="A8" s="115" t="s">
        <v>13</v>
      </c>
      <c r="B8" s="203">
        <v>247839</v>
      </c>
      <c r="C8" s="203">
        <v>322369</v>
      </c>
      <c r="D8" s="203">
        <v>39198</v>
      </c>
      <c r="E8" s="203">
        <v>36686</v>
      </c>
      <c r="F8" s="203">
        <v>68332</v>
      </c>
      <c r="G8" s="203">
        <v>444491</v>
      </c>
      <c r="H8" s="203">
        <v>37111</v>
      </c>
      <c r="I8" s="203">
        <v>27408</v>
      </c>
      <c r="J8" s="203">
        <v>46814</v>
      </c>
      <c r="K8" s="203">
        <v>136093</v>
      </c>
      <c r="L8" s="203">
        <v>19080</v>
      </c>
      <c r="M8" s="203">
        <v>10663</v>
      </c>
      <c r="N8" s="203">
        <v>727</v>
      </c>
      <c r="O8" s="15"/>
    </row>
    <row r="9" spans="1:15" ht="19.5" customHeight="1">
      <c r="A9" s="116" t="s">
        <v>14</v>
      </c>
      <c r="B9" s="202">
        <v>5056</v>
      </c>
      <c r="C9" s="202">
        <v>32615</v>
      </c>
      <c r="D9" s="202">
        <v>681</v>
      </c>
      <c r="E9" s="202">
        <v>12145</v>
      </c>
      <c r="F9" s="202">
        <v>2216</v>
      </c>
      <c r="G9" s="202">
        <v>3538</v>
      </c>
      <c r="H9" s="202">
        <v>951</v>
      </c>
      <c r="I9" s="202">
        <v>530</v>
      </c>
      <c r="J9" s="202">
        <v>25432</v>
      </c>
      <c r="K9" s="202">
        <v>78273</v>
      </c>
      <c r="L9" s="202">
        <v>2210</v>
      </c>
      <c r="M9" s="202">
        <v>5602</v>
      </c>
      <c r="N9" s="202">
        <v>1067</v>
      </c>
      <c r="O9" s="15"/>
    </row>
    <row r="10" spans="1:15" ht="19.5" customHeight="1">
      <c r="A10" s="115" t="s">
        <v>219</v>
      </c>
      <c r="B10" s="203">
        <v>30</v>
      </c>
      <c r="C10" s="203">
        <v>235</v>
      </c>
      <c r="D10" s="203">
        <v>8</v>
      </c>
      <c r="E10" s="203" t="s">
        <v>358</v>
      </c>
      <c r="F10" s="203">
        <v>10</v>
      </c>
      <c r="G10" s="203">
        <v>136</v>
      </c>
      <c r="H10" s="203">
        <v>581</v>
      </c>
      <c r="I10" s="203">
        <v>2</v>
      </c>
      <c r="J10" s="203">
        <v>2138</v>
      </c>
      <c r="K10" s="203">
        <v>5112</v>
      </c>
      <c r="L10" s="203">
        <v>52</v>
      </c>
      <c r="M10" s="203" t="s">
        <v>358</v>
      </c>
      <c r="N10" s="203" t="s">
        <v>358</v>
      </c>
      <c r="O10" s="15"/>
    </row>
    <row r="11" spans="1:15" ht="19.5" customHeight="1">
      <c r="A11" s="116" t="s">
        <v>15</v>
      </c>
      <c r="B11" s="202" t="s">
        <v>358</v>
      </c>
      <c r="C11" s="202">
        <v>188</v>
      </c>
      <c r="D11" s="202" t="s">
        <v>358</v>
      </c>
      <c r="E11" s="202" t="s">
        <v>358</v>
      </c>
      <c r="F11" s="202">
        <v>30</v>
      </c>
      <c r="G11" s="202">
        <v>224</v>
      </c>
      <c r="H11" s="202">
        <v>1465</v>
      </c>
      <c r="I11" s="202">
        <v>227</v>
      </c>
      <c r="J11" s="202" t="s">
        <v>358</v>
      </c>
      <c r="K11" s="202" t="s">
        <v>358</v>
      </c>
      <c r="L11" s="202">
        <v>254</v>
      </c>
      <c r="M11" s="202">
        <v>42</v>
      </c>
      <c r="N11" s="202" t="s">
        <v>358</v>
      </c>
      <c r="O11" s="15"/>
    </row>
    <row r="12" spans="1:15" ht="19.5" customHeight="1">
      <c r="A12" s="115" t="s">
        <v>16</v>
      </c>
      <c r="B12" s="203" t="s">
        <v>358</v>
      </c>
      <c r="C12" s="203">
        <v>10</v>
      </c>
      <c r="D12" s="203" t="s">
        <v>358</v>
      </c>
      <c r="E12" s="203" t="s">
        <v>358</v>
      </c>
      <c r="F12" s="203" t="s">
        <v>358</v>
      </c>
      <c r="G12" s="203">
        <v>18</v>
      </c>
      <c r="H12" s="203">
        <v>188</v>
      </c>
      <c r="I12" s="203">
        <v>331</v>
      </c>
      <c r="J12" s="203" t="s">
        <v>358</v>
      </c>
      <c r="K12" s="203" t="s">
        <v>358</v>
      </c>
      <c r="L12" s="203">
        <v>13</v>
      </c>
      <c r="M12" s="203" t="s">
        <v>358</v>
      </c>
      <c r="N12" s="203" t="s">
        <v>358</v>
      </c>
      <c r="O12" s="15"/>
    </row>
    <row r="13" spans="1:15" ht="19.5" customHeight="1">
      <c r="A13" s="116" t="s">
        <v>17</v>
      </c>
      <c r="B13" s="202" t="s">
        <v>358</v>
      </c>
      <c r="C13" s="202">
        <v>8</v>
      </c>
      <c r="D13" s="202" t="s">
        <v>358</v>
      </c>
      <c r="E13" s="202" t="s">
        <v>358</v>
      </c>
      <c r="F13" s="202">
        <v>57</v>
      </c>
      <c r="G13" s="202" t="s">
        <v>358</v>
      </c>
      <c r="H13" s="202">
        <v>142</v>
      </c>
      <c r="I13" s="202">
        <v>73</v>
      </c>
      <c r="J13" s="202" t="s">
        <v>358</v>
      </c>
      <c r="K13" s="202">
        <v>5</v>
      </c>
      <c r="L13" s="202" t="s">
        <v>358</v>
      </c>
      <c r="M13" s="202" t="s">
        <v>358</v>
      </c>
      <c r="N13" s="202" t="s">
        <v>358</v>
      </c>
      <c r="O13" s="15"/>
    </row>
    <row r="14" spans="1:15" ht="19.5" customHeight="1">
      <c r="A14" s="115" t="s">
        <v>18</v>
      </c>
      <c r="B14" s="203">
        <v>18</v>
      </c>
      <c r="C14" s="203">
        <v>541</v>
      </c>
      <c r="D14" s="203">
        <v>300</v>
      </c>
      <c r="E14" s="203" t="s">
        <v>358</v>
      </c>
      <c r="F14" s="203">
        <v>36</v>
      </c>
      <c r="G14" s="203">
        <v>1397</v>
      </c>
      <c r="H14" s="203">
        <v>508</v>
      </c>
      <c r="I14" s="203">
        <v>65</v>
      </c>
      <c r="J14" s="203">
        <v>98</v>
      </c>
      <c r="K14" s="203">
        <v>1641</v>
      </c>
      <c r="L14" s="203">
        <v>142</v>
      </c>
      <c r="M14" s="203">
        <v>39</v>
      </c>
      <c r="N14" s="203" t="s">
        <v>358</v>
      </c>
      <c r="O14" s="15"/>
    </row>
    <row r="15" spans="1:15" ht="19.5" customHeight="1">
      <c r="A15" s="116" t="s">
        <v>19</v>
      </c>
      <c r="B15" s="202" t="s">
        <v>358</v>
      </c>
      <c r="C15" s="202">
        <v>61</v>
      </c>
      <c r="D15" s="202" t="s">
        <v>358</v>
      </c>
      <c r="E15" s="202" t="s">
        <v>358</v>
      </c>
      <c r="F15" s="202" t="s">
        <v>358</v>
      </c>
      <c r="G15" s="202" t="s">
        <v>358</v>
      </c>
      <c r="H15" s="202" t="s">
        <v>358</v>
      </c>
      <c r="I15" s="202">
        <v>4</v>
      </c>
      <c r="J15" s="202" t="s">
        <v>358</v>
      </c>
      <c r="K15" s="202" t="s">
        <v>358</v>
      </c>
      <c r="L15" s="202">
        <v>6</v>
      </c>
      <c r="M15" s="202" t="s">
        <v>358</v>
      </c>
      <c r="N15" s="202" t="s">
        <v>358</v>
      </c>
      <c r="O15" s="15"/>
    </row>
    <row r="16" spans="1:15" ht="19.5" customHeight="1">
      <c r="A16" s="115" t="s">
        <v>20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15"/>
    </row>
    <row r="17" spans="1:15" ht="19.5" customHeight="1">
      <c r="A17" s="117" t="s">
        <v>21</v>
      </c>
      <c r="B17" s="202" t="s">
        <v>358</v>
      </c>
      <c r="C17" s="202" t="s">
        <v>358</v>
      </c>
      <c r="D17" s="202" t="s">
        <v>358</v>
      </c>
      <c r="E17" s="202" t="s">
        <v>358</v>
      </c>
      <c r="F17" s="202" t="s">
        <v>358</v>
      </c>
      <c r="G17" s="202" t="s">
        <v>358</v>
      </c>
      <c r="H17" s="202" t="s">
        <v>358</v>
      </c>
      <c r="I17" s="202" t="s">
        <v>358</v>
      </c>
      <c r="J17" s="202" t="s">
        <v>358</v>
      </c>
      <c r="K17" s="202">
        <v>871</v>
      </c>
      <c r="L17" s="202" t="s">
        <v>358</v>
      </c>
      <c r="M17" s="202" t="s">
        <v>358</v>
      </c>
      <c r="N17" s="202" t="s">
        <v>358</v>
      </c>
      <c r="O17" s="15"/>
    </row>
    <row r="18" spans="1:15" ht="19.5" customHeight="1">
      <c r="A18" s="118" t="s">
        <v>85</v>
      </c>
      <c r="B18" s="203" t="s">
        <v>358</v>
      </c>
      <c r="C18" s="203" t="s">
        <v>358</v>
      </c>
      <c r="D18" s="203" t="s">
        <v>358</v>
      </c>
      <c r="E18" s="203" t="s">
        <v>358</v>
      </c>
      <c r="F18" s="203" t="s">
        <v>358</v>
      </c>
      <c r="G18" s="203" t="s">
        <v>358</v>
      </c>
      <c r="H18" s="203" t="s">
        <v>358</v>
      </c>
      <c r="I18" s="203" t="s">
        <v>358</v>
      </c>
      <c r="J18" s="203" t="s">
        <v>358</v>
      </c>
      <c r="K18" s="203" t="s">
        <v>358</v>
      </c>
      <c r="L18" s="203" t="s">
        <v>358</v>
      </c>
      <c r="M18" s="203" t="s">
        <v>358</v>
      </c>
      <c r="N18" s="203" t="s">
        <v>358</v>
      </c>
      <c r="O18" s="15"/>
    </row>
    <row r="19" spans="1:15" ht="19.5" customHeight="1">
      <c r="A19" s="117" t="s">
        <v>22</v>
      </c>
      <c r="B19" s="202" t="s">
        <v>358</v>
      </c>
      <c r="C19" s="202" t="s">
        <v>358</v>
      </c>
      <c r="D19" s="202" t="s">
        <v>358</v>
      </c>
      <c r="E19" s="202" t="s">
        <v>358</v>
      </c>
      <c r="F19" s="202" t="s">
        <v>358</v>
      </c>
      <c r="G19" s="202" t="s">
        <v>358</v>
      </c>
      <c r="H19" s="202" t="s">
        <v>358</v>
      </c>
      <c r="I19" s="202" t="s">
        <v>358</v>
      </c>
      <c r="J19" s="202" t="s">
        <v>358</v>
      </c>
      <c r="K19" s="202" t="s">
        <v>358</v>
      </c>
      <c r="L19" s="202" t="s">
        <v>358</v>
      </c>
      <c r="M19" s="202" t="s">
        <v>358</v>
      </c>
      <c r="N19" s="202" t="s">
        <v>358</v>
      </c>
      <c r="O19" s="15"/>
    </row>
    <row r="20" spans="1:15" ht="19.5" customHeight="1">
      <c r="A20" s="115" t="s">
        <v>23</v>
      </c>
      <c r="B20" s="203">
        <v>7</v>
      </c>
      <c r="C20" s="203">
        <v>39</v>
      </c>
      <c r="D20" s="203" t="s">
        <v>358</v>
      </c>
      <c r="E20" s="203">
        <v>17</v>
      </c>
      <c r="F20" s="203" t="s">
        <v>358</v>
      </c>
      <c r="G20" s="203">
        <v>121</v>
      </c>
      <c r="H20" s="203">
        <v>552</v>
      </c>
      <c r="I20" s="203" t="s">
        <v>358</v>
      </c>
      <c r="J20" s="203">
        <v>13</v>
      </c>
      <c r="K20" s="203">
        <v>12</v>
      </c>
      <c r="L20" s="203" t="s">
        <v>358</v>
      </c>
      <c r="M20" s="203" t="s">
        <v>358</v>
      </c>
      <c r="N20" s="203" t="s">
        <v>358</v>
      </c>
      <c r="O20" s="15"/>
    </row>
    <row r="21" spans="1:15" ht="19.5" customHeight="1">
      <c r="A21" s="116" t="s">
        <v>24</v>
      </c>
      <c r="B21" s="202" t="s">
        <v>358</v>
      </c>
      <c r="C21" s="202" t="s">
        <v>358</v>
      </c>
      <c r="D21" s="202" t="s">
        <v>358</v>
      </c>
      <c r="E21" s="202">
        <v>9</v>
      </c>
      <c r="F21" s="202" t="s">
        <v>358</v>
      </c>
      <c r="G21" s="202" t="s">
        <v>358</v>
      </c>
      <c r="H21" s="202" t="s">
        <v>358</v>
      </c>
      <c r="I21" s="202" t="s">
        <v>358</v>
      </c>
      <c r="J21" s="202">
        <v>30</v>
      </c>
      <c r="K21" s="202" t="s">
        <v>358</v>
      </c>
      <c r="L21" s="202" t="s">
        <v>358</v>
      </c>
      <c r="M21" s="202" t="s">
        <v>358</v>
      </c>
      <c r="N21" s="202" t="s">
        <v>358</v>
      </c>
      <c r="O21" s="15"/>
    </row>
    <row r="22" spans="1:15" ht="19.5" customHeight="1">
      <c r="A22" s="115" t="s">
        <v>105</v>
      </c>
      <c r="B22" s="203" t="s">
        <v>358</v>
      </c>
      <c r="C22" s="203">
        <v>38</v>
      </c>
      <c r="D22" s="203" t="s">
        <v>358</v>
      </c>
      <c r="E22" s="203" t="s">
        <v>358</v>
      </c>
      <c r="F22" s="203" t="s">
        <v>358</v>
      </c>
      <c r="G22" s="203">
        <v>95</v>
      </c>
      <c r="H22" s="203">
        <v>8088</v>
      </c>
      <c r="I22" s="203" t="s">
        <v>358</v>
      </c>
      <c r="J22" s="203">
        <v>32</v>
      </c>
      <c r="K22" s="203" t="s">
        <v>358</v>
      </c>
      <c r="L22" s="203">
        <v>2</v>
      </c>
      <c r="M22" s="203">
        <v>31</v>
      </c>
      <c r="N22" s="203" t="s">
        <v>358</v>
      </c>
      <c r="O22" s="15"/>
    </row>
    <row r="23" spans="1:15" ht="19.5" customHeight="1">
      <c r="A23" s="116" t="s">
        <v>25</v>
      </c>
      <c r="B23" s="202">
        <v>34</v>
      </c>
      <c r="C23" s="202">
        <v>87</v>
      </c>
      <c r="D23" s="202" t="s">
        <v>358</v>
      </c>
      <c r="E23" s="202">
        <v>169</v>
      </c>
      <c r="F23" s="202">
        <v>23</v>
      </c>
      <c r="G23" s="202">
        <v>231</v>
      </c>
      <c r="H23" s="202">
        <v>304</v>
      </c>
      <c r="I23" s="202" t="s">
        <v>358</v>
      </c>
      <c r="J23" s="202">
        <v>59</v>
      </c>
      <c r="K23" s="202">
        <v>65</v>
      </c>
      <c r="L23" s="202">
        <v>236</v>
      </c>
      <c r="M23" s="202">
        <v>80</v>
      </c>
      <c r="N23" s="202">
        <v>56</v>
      </c>
      <c r="O23" s="15"/>
    </row>
    <row r="24" spans="1:15" ht="19.5" customHeight="1">
      <c r="A24" s="115" t="s">
        <v>26</v>
      </c>
      <c r="B24" s="203" t="s">
        <v>358</v>
      </c>
      <c r="C24" s="203">
        <v>1</v>
      </c>
      <c r="D24" s="203" t="s">
        <v>358</v>
      </c>
      <c r="E24" s="203" t="s">
        <v>358</v>
      </c>
      <c r="F24" s="203" t="s">
        <v>358</v>
      </c>
      <c r="G24" s="203">
        <v>14</v>
      </c>
      <c r="H24" s="203" t="s">
        <v>358</v>
      </c>
      <c r="I24" s="203" t="s">
        <v>358</v>
      </c>
      <c r="J24" s="203" t="s">
        <v>358</v>
      </c>
      <c r="K24" s="203">
        <v>2</v>
      </c>
      <c r="L24" s="203" t="s">
        <v>358</v>
      </c>
      <c r="M24" s="203" t="s">
        <v>358</v>
      </c>
      <c r="N24" s="203" t="s">
        <v>358</v>
      </c>
      <c r="O24" s="15"/>
    </row>
    <row r="25" spans="1:15" ht="19.5" customHeight="1">
      <c r="A25" s="116" t="s">
        <v>27</v>
      </c>
      <c r="B25" s="202">
        <v>129</v>
      </c>
      <c r="C25" s="202">
        <v>724</v>
      </c>
      <c r="D25" s="202">
        <v>240</v>
      </c>
      <c r="E25" s="202">
        <v>100</v>
      </c>
      <c r="F25" s="202">
        <v>321</v>
      </c>
      <c r="G25" s="202">
        <v>707</v>
      </c>
      <c r="H25" s="202">
        <v>30303</v>
      </c>
      <c r="I25" s="202">
        <v>721</v>
      </c>
      <c r="J25" s="202" t="s">
        <v>358</v>
      </c>
      <c r="K25" s="202">
        <v>142</v>
      </c>
      <c r="L25" s="202">
        <v>109</v>
      </c>
      <c r="M25" s="202">
        <v>221</v>
      </c>
      <c r="N25" s="202">
        <v>99</v>
      </c>
      <c r="O25" s="15"/>
    </row>
    <row r="26" spans="1:15" ht="19.5" customHeight="1">
      <c r="A26" s="115" t="s">
        <v>28</v>
      </c>
      <c r="B26" s="203" t="s">
        <v>358</v>
      </c>
      <c r="C26" s="203">
        <v>73</v>
      </c>
      <c r="D26" s="203" t="s">
        <v>358</v>
      </c>
      <c r="E26" s="203" t="s">
        <v>358</v>
      </c>
      <c r="F26" s="203" t="s">
        <v>358</v>
      </c>
      <c r="G26" s="203">
        <v>673</v>
      </c>
      <c r="H26" s="203">
        <v>82</v>
      </c>
      <c r="I26" s="203">
        <v>199</v>
      </c>
      <c r="J26" s="203">
        <v>8</v>
      </c>
      <c r="K26" s="203" t="s">
        <v>358</v>
      </c>
      <c r="L26" s="203" t="s">
        <v>358</v>
      </c>
      <c r="M26" s="203" t="s">
        <v>358</v>
      </c>
      <c r="N26" s="203" t="s">
        <v>358</v>
      </c>
      <c r="O26" s="15"/>
    </row>
    <row r="27" spans="1:15" ht="19.5" customHeight="1">
      <c r="A27" s="116" t="s">
        <v>29</v>
      </c>
      <c r="B27" s="202" t="s">
        <v>358</v>
      </c>
      <c r="C27" s="202" t="s">
        <v>358</v>
      </c>
      <c r="D27" s="202" t="s">
        <v>358</v>
      </c>
      <c r="E27" s="202" t="s">
        <v>358</v>
      </c>
      <c r="F27" s="202" t="s">
        <v>358</v>
      </c>
      <c r="G27" s="202" t="s">
        <v>358</v>
      </c>
      <c r="H27" s="202" t="s">
        <v>358</v>
      </c>
      <c r="I27" s="202" t="s">
        <v>358</v>
      </c>
      <c r="J27" s="202" t="s">
        <v>358</v>
      </c>
      <c r="K27" s="202" t="s">
        <v>358</v>
      </c>
      <c r="L27" s="202" t="s">
        <v>358</v>
      </c>
      <c r="M27" s="202" t="s">
        <v>358</v>
      </c>
      <c r="N27" s="202" t="s">
        <v>358</v>
      </c>
      <c r="O27" s="15"/>
    </row>
    <row r="28" spans="1:15" ht="19.5" customHeight="1">
      <c r="A28" s="115" t="s">
        <v>30</v>
      </c>
      <c r="B28" s="203" t="s">
        <v>358</v>
      </c>
      <c r="C28" s="203" t="s">
        <v>358</v>
      </c>
      <c r="D28" s="203" t="s">
        <v>358</v>
      </c>
      <c r="E28" s="203" t="s">
        <v>358</v>
      </c>
      <c r="F28" s="203" t="s">
        <v>358</v>
      </c>
      <c r="G28" s="203">
        <v>33</v>
      </c>
      <c r="H28" s="203" t="s">
        <v>358</v>
      </c>
      <c r="I28" s="203" t="s">
        <v>358</v>
      </c>
      <c r="J28" s="203" t="s">
        <v>358</v>
      </c>
      <c r="K28" s="205" t="s">
        <v>358</v>
      </c>
      <c r="L28" s="203" t="s">
        <v>358</v>
      </c>
      <c r="M28" s="203" t="s">
        <v>358</v>
      </c>
      <c r="N28" s="203" t="s">
        <v>358</v>
      </c>
      <c r="O28" s="15"/>
    </row>
    <row r="29" spans="1:15" ht="19.5" customHeight="1">
      <c r="A29" s="514" t="s">
        <v>31</v>
      </c>
      <c r="B29" s="217" t="s">
        <v>358</v>
      </c>
      <c r="C29" s="217" t="s">
        <v>358</v>
      </c>
      <c r="D29" s="217" t="s">
        <v>358</v>
      </c>
      <c r="E29" s="217">
        <v>11</v>
      </c>
      <c r="F29" s="217" t="s">
        <v>358</v>
      </c>
      <c r="G29" s="217" t="s">
        <v>358</v>
      </c>
      <c r="H29" s="217" t="s">
        <v>358</v>
      </c>
      <c r="I29" s="217" t="s">
        <v>358</v>
      </c>
      <c r="J29" s="217" t="s">
        <v>358</v>
      </c>
      <c r="K29" s="219" t="s">
        <v>358</v>
      </c>
      <c r="L29" s="217" t="s">
        <v>358</v>
      </c>
      <c r="M29" s="217" t="s">
        <v>358</v>
      </c>
      <c r="N29" s="217" t="s">
        <v>358</v>
      </c>
      <c r="O29" s="15"/>
    </row>
    <row r="30" spans="1:15" ht="19.5" customHeight="1">
      <c r="A30" s="500"/>
      <c r="B30" s="223"/>
      <c r="C30" s="223"/>
      <c r="D30" s="223"/>
      <c r="E30" s="223"/>
      <c r="F30" s="223"/>
      <c r="G30" s="223"/>
      <c r="H30" s="223"/>
      <c r="I30" s="223"/>
      <c r="J30" s="223"/>
      <c r="K30" s="72"/>
      <c r="L30" s="223"/>
      <c r="M30" s="223"/>
      <c r="N30" s="223"/>
      <c r="O30" s="15"/>
    </row>
    <row r="31" spans="1:15" s="152" customFormat="1" ht="20.25">
      <c r="A31" s="5" t="s">
        <v>251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</row>
    <row r="32" spans="1:15" ht="18">
      <c r="A32" s="15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8">
      <c r="A34" s="64" t="s">
        <v>352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5"/>
      <c r="N34" s="69" t="s">
        <v>0</v>
      </c>
      <c r="O34" s="15"/>
    </row>
    <row r="35" spans="1:15" ht="19.5" customHeight="1">
      <c r="A35" s="105" t="s">
        <v>1</v>
      </c>
      <c r="B35" s="756" t="s">
        <v>71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51"/>
      <c r="N35" s="752"/>
      <c r="O35" s="15"/>
    </row>
    <row r="36" spans="1:15" ht="54.75" customHeight="1">
      <c r="A36" s="49"/>
      <c r="B36" s="335" t="s">
        <v>72</v>
      </c>
      <c r="C36" s="144" t="s">
        <v>73</v>
      </c>
      <c r="D36" s="335" t="s">
        <v>74</v>
      </c>
      <c r="E36" s="144" t="s">
        <v>75</v>
      </c>
      <c r="F36" s="335" t="s">
        <v>76</v>
      </c>
      <c r="G36" s="144" t="s">
        <v>77</v>
      </c>
      <c r="H36" s="144" t="s">
        <v>78</v>
      </c>
      <c r="I36" s="144" t="s">
        <v>79</v>
      </c>
      <c r="J36" s="144" t="s">
        <v>80</v>
      </c>
      <c r="K36" s="144" t="s">
        <v>81</v>
      </c>
      <c r="L36" s="144" t="s">
        <v>82</v>
      </c>
      <c r="M36" s="335" t="s">
        <v>83</v>
      </c>
      <c r="N36" s="336" t="s">
        <v>84</v>
      </c>
      <c r="O36" s="15"/>
    </row>
    <row r="37" spans="1:15" s="23" customFormat="1" ht="19.5" customHeight="1">
      <c r="A37" s="126" t="s">
        <v>32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6"/>
      <c r="L37" s="202"/>
      <c r="M37" s="202"/>
      <c r="N37" s="202"/>
      <c r="O37" s="35"/>
    </row>
    <row r="38" spans="1:15" ht="19.5" customHeight="1">
      <c r="A38" s="121" t="s">
        <v>197</v>
      </c>
      <c r="B38" s="203" t="s">
        <v>358</v>
      </c>
      <c r="C38" s="203" t="s">
        <v>358</v>
      </c>
      <c r="D38" s="203" t="s">
        <v>358</v>
      </c>
      <c r="E38" s="203" t="s">
        <v>358</v>
      </c>
      <c r="F38" s="203" t="s">
        <v>358</v>
      </c>
      <c r="G38" s="203" t="s">
        <v>358</v>
      </c>
      <c r="H38" s="203" t="s">
        <v>358</v>
      </c>
      <c r="I38" s="203" t="s">
        <v>358</v>
      </c>
      <c r="J38" s="203" t="s">
        <v>358</v>
      </c>
      <c r="K38" s="205" t="s">
        <v>358</v>
      </c>
      <c r="L38" s="203" t="s">
        <v>358</v>
      </c>
      <c r="M38" s="203" t="s">
        <v>358</v>
      </c>
      <c r="N38" s="203" t="s">
        <v>358</v>
      </c>
      <c r="O38" s="15"/>
    </row>
    <row r="39" spans="1:15" s="23" customFormat="1" ht="19.5" customHeight="1">
      <c r="A39" s="124" t="s">
        <v>198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6"/>
      <c r="L39" s="202"/>
      <c r="M39" s="202"/>
      <c r="N39" s="202"/>
      <c r="O39" s="35"/>
    </row>
    <row r="40" spans="1:15" ht="19.5" customHeight="1">
      <c r="A40" s="121" t="s">
        <v>34</v>
      </c>
      <c r="B40" s="203" t="s">
        <v>358</v>
      </c>
      <c r="C40" s="203">
        <v>96</v>
      </c>
      <c r="D40" s="203">
        <v>9</v>
      </c>
      <c r="E40" s="203">
        <v>27</v>
      </c>
      <c r="F40" s="203">
        <v>13</v>
      </c>
      <c r="G40" s="203">
        <v>98</v>
      </c>
      <c r="H40" s="203" t="s">
        <v>358</v>
      </c>
      <c r="I40" s="203" t="s">
        <v>358</v>
      </c>
      <c r="J40" s="203">
        <v>50</v>
      </c>
      <c r="K40" s="203">
        <v>606</v>
      </c>
      <c r="L40" s="203">
        <v>16</v>
      </c>
      <c r="M40" s="203" t="s">
        <v>358</v>
      </c>
      <c r="N40" s="203" t="s">
        <v>358</v>
      </c>
      <c r="O40" s="15"/>
    </row>
    <row r="41" spans="1:15" s="23" customFormat="1" ht="19.5" customHeight="1">
      <c r="A41" s="123" t="s">
        <v>35</v>
      </c>
      <c r="B41" s="202" t="s">
        <v>358</v>
      </c>
      <c r="C41" s="202" t="s">
        <v>358</v>
      </c>
      <c r="D41" s="202" t="s">
        <v>358</v>
      </c>
      <c r="E41" s="202" t="s">
        <v>358</v>
      </c>
      <c r="F41" s="202" t="s">
        <v>358</v>
      </c>
      <c r="G41" s="202" t="s">
        <v>358</v>
      </c>
      <c r="H41" s="202" t="s">
        <v>358</v>
      </c>
      <c r="I41" s="202" t="s">
        <v>358</v>
      </c>
      <c r="J41" s="202" t="s">
        <v>358</v>
      </c>
      <c r="K41" s="206" t="s">
        <v>358</v>
      </c>
      <c r="L41" s="202" t="s">
        <v>358</v>
      </c>
      <c r="M41" s="202" t="s">
        <v>358</v>
      </c>
      <c r="N41" s="202" t="s">
        <v>358</v>
      </c>
      <c r="O41" s="35"/>
    </row>
    <row r="42" spans="1:15" ht="19.5" customHeight="1">
      <c r="A42" s="118" t="s">
        <v>178</v>
      </c>
      <c r="B42" s="203" t="s">
        <v>358</v>
      </c>
      <c r="C42" s="203" t="s">
        <v>358</v>
      </c>
      <c r="D42" s="203" t="s">
        <v>358</v>
      </c>
      <c r="E42" s="203" t="s">
        <v>358</v>
      </c>
      <c r="F42" s="203" t="s">
        <v>358</v>
      </c>
      <c r="G42" s="203" t="s">
        <v>358</v>
      </c>
      <c r="H42" s="203" t="s">
        <v>358</v>
      </c>
      <c r="I42" s="203" t="s">
        <v>358</v>
      </c>
      <c r="J42" s="203" t="s">
        <v>358</v>
      </c>
      <c r="K42" s="205" t="s">
        <v>358</v>
      </c>
      <c r="L42" s="203" t="s">
        <v>358</v>
      </c>
      <c r="M42" s="203" t="s">
        <v>358</v>
      </c>
      <c r="N42" s="203" t="s">
        <v>358</v>
      </c>
      <c r="O42" s="15"/>
    </row>
    <row r="43" spans="1:15" ht="19.5" customHeight="1">
      <c r="A43" s="108" t="s">
        <v>199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33"/>
    </row>
    <row r="44" spans="1:15" ht="19.5" customHeight="1">
      <c r="A44" s="121" t="s">
        <v>36</v>
      </c>
      <c r="B44" s="203">
        <v>6</v>
      </c>
      <c r="C44" s="203">
        <v>43</v>
      </c>
      <c r="D44" s="203">
        <v>14</v>
      </c>
      <c r="E44" s="203">
        <v>67</v>
      </c>
      <c r="F44" s="203" t="s">
        <v>358</v>
      </c>
      <c r="G44" s="203">
        <v>59</v>
      </c>
      <c r="H44" s="203">
        <v>101</v>
      </c>
      <c r="I44" s="203" t="s">
        <v>358</v>
      </c>
      <c r="J44" s="203" t="s">
        <v>358</v>
      </c>
      <c r="K44" s="203">
        <v>375</v>
      </c>
      <c r="L44" s="203" t="s">
        <v>358</v>
      </c>
      <c r="M44" s="203" t="s">
        <v>358</v>
      </c>
      <c r="N44" s="203">
        <v>8</v>
      </c>
      <c r="O44" s="233"/>
    </row>
    <row r="45" spans="1:15" ht="19.5" customHeight="1">
      <c r="A45" s="119" t="s">
        <v>37</v>
      </c>
      <c r="B45" s="212" t="s">
        <v>358</v>
      </c>
      <c r="C45" s="212" t="s">
        <v>358</v>
      </c>
      <c r="D45" s="212" t="s">
        <v>358</v>
      </c>
      <c r="E45" s="212" t="s">
        <v>358</v>
      </c>
      <c r="F45" s="212" t="s">
        <v>358</v>
      </c>
      <c r="G45" s="212" t="s">
        <v>358</v>
      </c>
      <c r="H45" s="212" t="s">
        <v>358</v>
      </c>
      <c r="I45" s="212" t="s">
        <v>358</v>
      </c>
      <c r="J45" s="212" t="s">
        <v>358</v>
      </c>
      <c r="K45" s="212" t="s">
        <v>358</v>
      </c>
      <c r="L45" s="212" t="s">
        <v>358</v>
      </c>
      <c r="M45" s="212" t="s">
        <v>358</v>
      </c>
      <c r="N45" s="212" t="s">
        <v>358</v>
      </c>
      <c r="O45" s="233"/>
    </row>
    <row r="46" spans="1:15" s="2" customFormat="1" ht="19.5" customHeight="1">
      <c r="A46" s="118" t="s">
        <v>180</v>
      </c>
      <c r="B46" s="203" t="s">
        <v>358</v>
      </c>
      <c r="C46" s="203" t="s">
        <v>358</v>
      </c>
      <c r="D46" s="203" t="s">
        <v>358</v>
      </c>
      <c r="E46" s="203" t="s">
        <v>358</v>
      </c>
      <c r="F46" s="203" t="s">
        <v>358</v>
      </c>
      <c r="G46" s="203" t="s">
        <v>358</v>
      </c>
      <c r="H46" s="203" t="s">
        <v>358</v>
      </c>
      <c r="I46" s="203" t="s">
        <v>358</v>
      </c>
      <c r="J46" s="203" t="s">
        <v>358</v>
      </c>
      <c r="K46" s="203" t="s">
        <v>358</v>
      </c>
      <c r="L46" s="203" t="s">
        <v>358</v>
      </c>
      <c r="M46" s="203" t="s">
        <v>358</v>
      </c>
      <c r="N46" s="203" t="s">
        <v>358</v>
      </c>
      <c r="O46" s="233"/>
    </row>
    <row r="47" spans="1:15" ht="19.5" customHeight="1">
      <c r="A47" s="108" t="s">
        <v>203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33"/>
    </row>
    <row r="48" spans="1:15" ht="19.5" customHeight="1">
      <c r="A48" s="121" t="s">
        <v>39</v>
      </c>
      <c r="B48" s="203" t="s">
        <v>358</v>
      </c>
      <c r="C48" s="203" t="s">
        <v>358</v>
      </c>
      <c r="D48" s="203" t="s">
        <v>358</v>
      </c>
      <c r="E48" s="203" t="s">
        <v>358</v>
      </c>
      <c r="F48" s="203" t="s">
        <v>358</v>
      </c>
      <c r="G48" s="203" t="s">
        <v>358</v>
      </c>
      <c r="H48" s="203" t="s">
        <v>358</v>
      </c>
      <c r="I48" s="203" t="s">
        <v>358</v>
      </c>
      <c r="J48" s="203" t="s">
        <v>358</v>
      </c>
      <c r="K48" s="203" t="s">
        <v>358</v>
      </c>
      <c r="L48" s="203" t="s">
        <v>358</v>
      </c>
      <c r="M48" s="203" t="s">
        <v>358</v>
      </c>
      <c r="N48" s="203" t="s">
        <v>358</v>
      </c>
      <c r="O48" s="233"/>
    </row>
    <row r="49" spans="1:15" ht="19.5" customHeight="1">
      <c r="A49" s="119" t="s">
        <v>40</v>
      </c>
      <c r="B49" s="212" t="s">
        <v>358</v>
      </c>
      <c r="C49" s="212" t="s">
        <v>358</v>
      </c>
      <c r="D49" s="212" t="s">
        <v>358</v>
      </c>
      <c r="E49" s="212" t="s">
        <v>358</v>
      </c>
      <c r="F49" s="212" t="s">
        <v>358</v>
      </c>
      <c r="G49" s="212" t="s">
        <v>358</v>
      </c>
      <c r="H49" s="212" t="s">
        <v>358</v>
      </c>
      <c r="I49" s="212" t="s">
        <v>358</v>
      </c>
      <c r="J49" s="212" t="s">
        <v>358</v>
      </c>
      <c r="K49" s="212" t="s">
        <v>358</v>
      </c>
      <c r="L49" s="212" t="s">
        <v>358</v>
      </c>
      <c r="M49" s="212" t="s">
        <v>358</v>
      </c>
      <c r="N49" s="212" t="s">
        <v>358</v>
      </c>
      <c r="O49" s="233"/>
    </row>
    <row r="50" spans="1:15" ht="19.5" customHeight="1">
      <c r="A50" s="93" t="s">
        <v>49</v>
      </c>
      <c r="B50" s="203" t="s">
        <v>358</v>
      </c>
      <c r="C50" s="203">
        <v>13</v>
      </c>
      <c r="D50" s="203" t="s">
        <v>358</v>
      </c>
      <c r="E50" s="203" t="s">
        <v>358</v>
      </c>
      <c r="F50" s="203" t="s">
        <v>358</v>
      </c>
      <c r="G50" s="203">
        <v>240</v>
      </c>
      <c r="H50" s="203" t="s">
        <v>358</v>
      </c>
      <c r="I50" s="203" t="s">
        <v>358</v>
      </c>
      <c r="J50" s="203">
        <v>138</v>
      </c>
      <c r="K50" s="203" t="s">
        <v>358</v>
      </c>
      <c r="L50" s="203" t="s">
        <v>358</v>
      </c>
      <c r="M50" s="203" t="s">
        <v>358</v>
      </c>
      <c r="N50" s="203" t="s">
        <v>358</v>
      </c>
      <c r="O50" s="233"/>
    </row>
    <row r="51" spans="1:15" ht="19.5" customHeight="1">
      <c r="A51" s="114" t="s">
        <v>41</v>
      </c>
      <c r="B51" s="212"/>
      <c r="C51" s="212"/>
      <c r="D51" s="212"/>
      <c r="E51" s="212"/>
      <c r="F51" s="212"/>
      <c r="G51" s="212"/>
      <c r="H51" s="212"/>
      <c r="I51" s="232"/>
      <c r="J51" s="212"/>
      <c r="K51" s="212"/>
      <c r="L51" s="212"/>
      <c r="M51" s="212"/>
      <c r="N51" s="212"/>
      <c r="O51" s="233"/>
    </row>
    <row r="52" spans="1:15" ht="19.5" customHeight="1">
      <c r="A52" s="121" t="s">
        <v>239</v>
      </c>
      <c r="B52" s="203">
        <v>724</v>
      </c>
      <c r="C52" s="203">
        <v>576</v>
      </c>
      <c r="D52" s="203">
        <v>15</v>
      </c>
      <c r="E52" s="203">
        <v>576</v>
      </c>
      <c r="F52" s="203" t="s">
        <v>358</v>
      </c>
      <c r="G52" s="203">
        <v>780</v>
      </c>
      <c r="H52" s="203">
        <v>7064</v>
      </c>
      <c r="I52" s="203">
        <v>100675</v>
      </c>
      <c r="J52" s="203" t="s">
        <v>358</v>
      </c>
      <c r="K52" s="203">
        <v>480</v>
      </c>
      <c r="L52" s="203" t="s">
        <v>358</v>
      </c>
      <c r="M52" s="203">
        <v>832</v>
      </c>
      <c r="N52" s="203" t="s">
        <v>358</v>
      </c>
      <c r="O52" s="233"/>
    </row>
    <row r="53" spans="1:15" ht="19.5" customHeight="1">
      <c r="A53" s="119" t="s">
        <v>42</v>
      </c>
      <c r="B53" s="212" t="s">
        <v>358</v>
      </c>
      <c r="C53" s="212" t="s">
        <v>358</v>
      </c>
      <c r="D53" s="212" t="s">
        <v>358</v>
      </c>
      <c r="E53" s="212" t="s">
        <v>358</v>
      </c>
      <c r="F53" s="212" t="s">
        <v>358</v>
      </c>
      <c r="G53" s="212" t="s">
        <v>358</v>
      </c>
      <c r="H53" s="212">
        <v>666</v>
      </c>
      <c r="I53" s="232">
        <v>162</v>
      </c>
      <c r="J53" s="212" t="s">
        <v>358</v>
      </c>
      <c r="K53" s="212">
        <v>628</v>
      </c>
      <c r="L53" s="212" t="s">
        <v>358</v>
      </c>
      <c r="M53" s="212" t="s">
        <v>358</v>
      </c>
      <c r="N53" s="212" t="s">
        <v>358</v>
      </c>
      <c r="O53" s="233"/>
    </row>
    <row r="54" spans="1:15" ht="19.5" customHeight="1">
      <c r="A54" s="121" t="s">
        <v>240</v>
      </c>
      <c r="B54" s="203" t="s">
        <v>358</v>
      </c>
      <c r="C54" s="203" t="s">
        <v>358</v>
      </c>
      <c r="D54" s="203" t="s">
        <v>358</v>
      </c>
      <c r="E54" s="203" t="s">
        <v>358</v>
      </c>
      <c r="F54" s="203" t="s">
        <v>358</v>
      </c>
      <c r="G54" s="203" t="s">
        <v>358</v>
      </c>
      <c r="H54" s="234" t="s">
        <v>358</v>
      </c>
      <c r="I54" s="203" t="s">
        <v>358</v>
      </c>
      <c r="J54" s="203" t="s">
        <v>358</v>
      </c>
      <c r="K54" s="203" t="s">
        <v>358</v>
      </c>
      <c r="L54" s="203" t="s">
        <v>358</v>
      </c>
      <c r="M54" s="203" t="s">
        <v>358</v>
      </c>
      <c r="N54" s="203" t="s">
        <v>358</v>
      </c>
      <c r="O54" s="233"/>
    </row>
    <row r="55" spans="1:15" ht="19.5" customHeight="1">
      <c r="A55" s="119" t="s">
        <v>246</v>
      </c>
      <c r="B55" s="212" t="s">
        <v>358</v>
      </c>
      <c r="C55" s="212">
        <v>159</v>
      </c>
      <c r="D55" s="212" t="s">
        <v>358</v>
      </c>
      <c r="E55" s="212">
        <v>66</v>
      </c>
      <c r="F55" s="212" t="s">
        <v>358</v>
      </c>
      <c r="G55" s="212" t="s">
        <v>358</v>
      </c>
      <c r="H55" s="212" t="s">
        <v>358</v>
      </c>
      <c r="I55" s="212" t="s">
        <v>358</v>
      </c>
      <c r="J55" s="212" t="s">
        <v>358</v>
      </c>
      <c r="K55" s="212" t="s">
        <v>358</v>
      </c>
      <c r="L55" s="212" t="s">
        <v>358</v>
      </c>
      <c r="M55" s="212" t="s">
        <v>358</v>
      </c>
      <c r="N55" s="212" t="s">
        <v>358</v>
      </c>
      <c r="O55" s="233"/>
    </row>
    <row r="56" spans="1:15" ht="19.5" customHeight="1">
      <c r="A56" s="121" t="s">
        <v>43</v>
      </c>
      <c r="B56" s="203">
        <v>26</v>
      </c>
      <c r="C56" s="203">
        <v>42</v>
      </c>
      <c r="D56" s="203" t="s">
        <v>358</v>
      </c>
      <c r="E56" s="203">
        <v>250</v>
      </c>
      <c r="F56" s="203" t="s">
        <v>358</v>
      </c>
      <c r="G56" s="203">
        <v>452</v>
      </c>
      <c r="H56" s="203">
        <v>208</v>
      </c>
      <c r="I56" s="203" t="s">
        <v>358</v>
      </c>
      <c r="J56" s="203" t="s">
        <v>358</v>
      </c>
      <c r="K56" s="203" t="s">
        <v>358</v>
      </c>
      <c r="L56" s="203" t="s">
        <v>358</v>
      </c>
      <c r="M56" s="203" t="s">
        <v>358</v>
      </c>
      <c r="N56" s="203" t="s">
        <v>358</v>
      </c>
      <c r="O56" s="233"/>
    </row>
    <row r="57" spans="1:15" s="23" customFormat="1" ht="19.5" customHeight="1">
      <c r="A57" s="125" t="s">
        <v>337</v>
      </c>
      <c r="B57" s="202" t="s">
        <v>358</v>
      </c>
      <c r="C57" s="202" t="s">
        <v>358</v>
      </c>
      <c r="D57" s="202" t="s">
        <v>358</v>
      </c>
      <c r="E57" s="202" t="s">
        <v>358</v>
      </c>
      <c r="F57" s="202" t="s">
        <v>358</v>
      </c>
      <c r="G57" s="202" t="s">
        <v>358</v>
      </c>
      <c r="H57" s="202" t="s">
        <v>358</v>
      </c>
      <c r="I57" s="202">
        <v>29</v>
      </c>
      <c r="J57" s="202" t="s">
        <v>358</v>
      </c>
      <c r="K57" s="202" t="s">
        <v>358</v>
      </c>
      <c r="L57" s="202" t="s">
        <v>358</v>
      </c>
      <c r="M57" s="202" t="s">
        <v>358</v>
      </c>
      <c r="N57" s="202" t="s">
        <v>358</v>
      </c>
      <c r="O57" s="236"/>
    </row>
    <row r="58" spans="1:15" ht="19.5" customHeight="1">
      <c r="A58" s="512" t="s">
        <v>332</v>
      </c>
      <c r="B58" s="203">
        <v>8822</v>
      </c>
      <c r="C58" s="203">
        <v>601</v>
      </c>
      <c r="D58" s="203">
        <v>768</v>
      </c>
      <c r="E58" s="203" t="s">
        <v>358</v>
      </c>
      <c r="F58" s="203" t="s">
        <v>358</v>
      </c>
      <c r="G58" s="203" t="s">
        <v>358</v>
      </c>
      <c r="H58" s="203">
        <v>1895</v>
      </c>
      <c r="I58" s="203" t="s">
        <v>358</v>
      </c>
      <c r="J58" s="203">
        <v>18</v>
      </c>
      <c r="K58" s="203">
        <v>350</v>
      </c>
      <c r="L58" s="203" t="s">
        <v>358</v>
      </c>
      <c r="M58" s="203" t="s">
        <v>358</v>
      </c>
      <c r="N58" s="203" t="s">
        <v>358</v>
      </c>
      <c r="O58" s="233"/>
    </row>
    <row r="59" spans="1:15" s="23" customFormat="1" ht="19.5" customHeight="1">
      <c r="A59" s="125" t="s">
        <v>336</v>
      </c>
      <c r="B59" s="202">
        <v>121599</v>
      </c>
      <c r="C59" s="202">
        <v>130894</v>
      </c>
      <c r="D59" s="202" t="s">
        <v>358</v>
      </c>
      <c r="E59" s="202">
        <v>1588</v>
      </c>
      <c r="F59" s="202">
        <v>5181</v>
      </c>
      <c r="G59" s="202">
        <v>16755</v>
      </c>
      <c r="H59" s="202">
        <v>10496</v>
      </c>
      <c r="I59" s="202">
        <v>4887</v>
      </c>
      <c r="J59" s="202">
        <v>1961</v>
      </c>
      <c r="K59" s="202">
        <v>1024</v>
      </c>
      <c r="L59" s="202" t="s">
        <v>358</v>
      </c>
      <c r="M59" s="202" t="s">
        <v>358</v>
      </c>
      <c r="N59" s="202" t="s">
        <v>358</v>
      </c>
      <c r="O59" s="513"/>
    </row>
    <row r="60" spans="1:15" ht="19.5" customHeight="1">
      <c r="A60" s="511" t="s">
        <v>335</v>
      </c>
      <c r="B60" s="203" t="s">
        <v>358</v>
      </c>
      <c r="C60" s="203" t="s">
        <v>358</v>
      </c>
      <c r="D60" s="203" t="s">
        <v>358</v>
      </c>
      <c r="E60" s="203" t="s">
        <v>358</v>
      </c>
      <c r="F60" s="203" t="s">
        <v>358</v>
      </c>
      <c r="G60" s="203" t="s">
        <v>358</v>
      </c>
      <c r="H60" s="203" t="s">
        <v>358</v>
      </c>
      <c r="I60" s="203" t="s">
        <v>358</v>
      </c>
      <c r="J60" s="203" t="s">
        <v>358</v>
      </c>
      <c r="K60" s="203" t="s">
        <v>358</v>
      </c>
      <c r="L60" s="203" t="s">
        <v>358</v>
      </c>
      <c r="M60" s="203" t="s">
        <v>358</v>
      </c>
      <c r="N60" s="203" t="s">
        <v>358</v>
      </c>
      <c r="O60" s="235"/>
    </row>
    <row r="61" spans="1:15" ht="30" customHeight="1">
      <c r="A61" s="122" t="s">
        <v>3</v>
      </c>
      <c r="B61" s="294">
        <f aca="true" t="shared" si="0" ref="B61:N61">SUM(B7:B42)+SUM(B43:B60)</f>
        <v>384290</v>
      </c>
      <c r="C61" s="294">
        <f t="shared" si="0"/>
        <v>489413</v>
      </c>
      <c r="D61" s="294">
        <f t="shared" si="0"/>
        <v>41233</v>
      </c>
      <c r="E61" s="294">
        <f t="shared" si="0"/>
        <v>51711</v>
      </c>
      <c r="F61" s="294">
        <f t="shared" si="0"/>
        <v>76219</v>
      </c>
      <c r="G61" s="294">
        <f t="shared" si="0"/>
        <v>470062</v>
      </c>
      <c r="H61" s="294">
        <f t="shared" si="0"/>
        <v>100705</v>
      </c>
      <c r="I61" s="294">
        <f t="shared" si="0"/>
        <v>135313</v>
      </c>
      <c r="J61" s="294">
        <f t="shared" si="0"/>
        <v>76791</v>
      </c>
      <c r="K61" s="294">
        <f t="shared" si="0"/>
        <v>225679</v>
      </c>
      <c r="L61" s="294">
        <f t="shared" si="0"/>
        <v>22120</v>
      </c>
      <c r="M61" s="294">
        <f t="shared" si="0"/>
        <v>17510</v>
      </c>
      <c r="N61" s="294">
        <f t="shared" si="0"/>
        <v>1957</v>
      </c>
      <c r="O61" s="297"/>
    </row>
    <row r="62" spans="1:15" ht="30" customHeight="1">
      <c r="A62" s="85" t="s">
        <v>348</v>
      </c>
      <c r="B62" s="86">
        <f>SUM(B61-B65)</f>
        <v>6913</v>
      </c>
      <c r="C62" s="86">
        <f aca="true" t="shared" si="1" ref="C62:N62">SUM(C61-C65)</f>
        <v>136746</v>
      </c>
      <c r="D62" s="86">
        <f t="shared" si="1"/>
        <v>-1254</v>
      </c>
      <c r="E62" s="86">
        <f t="shared" si="1"/>
        <v>-5756</v>
      </c>
      <c r="F62" s="86">
        <f t="shared" si="1"/>
        <v>7079</v>
      </c>
      <c r="G62" s="86">
        <f t="shared" si="1"/>
        <v>10163</v>
      </c>
      <c r="H62" s="86">
        <f t="shared" si="1"/>
        <v>7658</v>
      </c>
      <c r="I62" s="86">
        <f t="shared" si="1"/>
        <v>11959</v>
      </c>
      <c r="J62" s="86">
        <f t="shared" si="1"/>
        <v>13874</v>
      </c>
      <c r="K62" s="86">
        <f t="shared" si="1"/>
        <v>-56744</v>
      </c>
      <c r="L62" s="86">
        <f t="shared" si="1"/>
        <v>8514</v>
      </c>
      <c r="M62" s="86">
        <f t="shared" si="1"/>
        <v>3088</v>
      </c>
      <c r="N62" s="86">
        <f t="shared" si="1"/>
        <v>286</v>
      </c>
      <c r="O62" s="11"/>
    </row>
    <row r="63" spans="1:15" ht="30" customHeight="1">
      <c r="A63" s="85" t="s">
        <v>349</v>
      </c>
      <c r="B63" s="292">
        <f aca="true" t="shared" si="2" ref="B63:N63">(B61-B65)/ABS(B65)</f>
        <v>0.018318551475050147</v>
      </c>
      <c r="C63" s="292">
        <f t="shared" si="2"/>
        <v>0.38774821573892654</v>
      </c>
      <c r="D63" s="292">
        <f t="shared" si="2"/>
        <v>-0.02951491044319439</v>
      </c>
      <c r="E63" s="292">
        <f t="shared" si="2"/>
        <v>-0.10016183200793499</v>
      </c>
      <c r="F63" s="292">
        <f t="shared" si="2"/>
        <v>0.10238646225050622</v>
      </c>
      <c r="G63" s="292">
        <f t="shared" si="2"/>
        <v>0.0220983302855627</v>
      </c>
      <c r="H63" s="292">
        <f t="shared" si="2"/>
        <v>0.08230249228884327</v>
      </c>
      <c r="I63" s="292">
        <f t="shared" si="2"/>
        <v>0.09694861942052953</v>
      </c>
      <c r="J63" s="292">
        <f t="shared" si="2"/>
        <v>0.22051273900535626</v>
      </c>
      <c r="K63" s="292">
        <f t="shared" si="2"/>
        <v>-0.2009184804353753</v>
      </c>
      <c r="L63" s="292">
        <f t="shared" si="2"/>
        <v>0.6257533441128914</v>
      </c>
      <c r="M63" s="292">
        <f t="shared" si="2"/>
        <v>0.21411732075995007</v>
      </c>
      <c r="N63" s="292">
        <f t="shared" si="2"/>
        <v>0.17115499700777978</v>
      </c>
      <c r="O63" s="11"/>
    </row>
    <row r="64" spans="1:15" ht="30" customHeight="1">
      <c r="A64" s="85" t="s">
        <v>350</v>
      </c>
      <c r="B64" s="192">
        <f>B61/$O$129</f>
        <v>0.11528012930429346</v>
      </c>
      <c r="C64" s="192">
        <f aca="true" t="shared" si="3" ref="C64:N64">C61/$O$129</f>
        <v>0.1468151498170709</v>
      </c>
      <c r="D64" s="192">
        <f t="shared" si="3"/>
        <v>0.012369162797897246</v>
      </c>
      <c r="E64" s="192">
        <f t="shared" si="3"/>
        <v>0.015512375462422439</v>
      </c>
      <c r="F64" s="192">
        <f t="shared" si="3"/>
        <v>0.022864337285497784</v>
      </c>
      <c r="G64" s="192">
        <f t="shared" si="3"/>
        <v>0.1410101957923308</v>
      </c>
      <c r="H64" s="192">
        <f t="shared" si="3"/>
        <v>0.030209699501909687</v>
      </c>
      <c r="I64" s="192">
        <f t="shared" si="3"/>
        <v>0.04059148074774743</v>
      </c>
      <c r="J64" s="192">
        <f t="shared" si="3"/>
        <v>0.0230359270587473</v>
      </c>
      <c r="K64" s="192">
        <f t="shared" si="3"/>
        <v>0.06769966509996005</v>
      </c>
      <c r="L64" s="192">
        <f t="shared" si="3"/>
        <v>0.006635604517970729</v>
      </c>
      <c r="M64" s="548">
        <f t="shared" si="3"/>
        <v>0.005252686939858384</v>
      </c>
      <c r="N64" s="548">
        <f t="shared" si="3"/>
        <v>0.0005870650109253488</v>
      </c>
      <c r="O64" s="257"/>
    </row>
    <row r="65" spans="1:15" ht="30" customHeight="1">
      <c r="A65" s="291" t="s">
        <v>351</v>
      </c>
      <c r="B65" s="277">
        <v>377377</v>
      </c>
      <c r="C65" s="277">
        <v>352667</v>
      </c>
      <c r="D65" s="277">
        <v>42487</v>
      </c>
      <c r="E65" s="277">
        <v>57467</v>
      </c>
      <c r="F65" s="277">
        <v>69140</v>
      </c>
      <c r="G65" s="277">
        <v>459899</v>
      </c>
      <c r="H65" s="277">
        <v>93047</v>
      </c>
      <c r="I65" s="277">
        <v>123354</v>
      </c>
      <c r="J65" s="277">
        <v>62917</v>
      </c>
      <c r="K65" s="277">
        <v>282423</v>
      </c>
      <c r="L65" s="277">
        <v>13606</v>
      </c>
      <c r="M65" s="277">
        <v>14422</v>
      </c>
      <c r="N65" s="277">
        <v>1671</v>
      </c>
      <c r="O65" s="15"/>
    </row>
    <row r="66" spans="1:15" ht="15">
      <c r="A66" s="4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564"/>
      <c r="M66" s="15"/>
      <c r="N66" s="15"/>
      <c r="O66" s="15"/>
    </row>
    <row r="67" spans="1:15" ht="15">
      <c r="A67" s="4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2" ht="20.25">
      <c r="A68" s="5" t="s">
        <v>252</v>
      </c>
      <c r="L68" s="15"/>
    </row>
    <row r="69" spans="1:15" ht="18">
      <c r="A69" s="15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8">
      <c r="A71" s="64" t="s">
        <v>352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69" t="s">
        <v>0</v>
      </c>
    </row>
    <row r="72" spans="1:15" ht="19.5" customHeight="1">
      <c r="A72" s="142" t="s">
        <v>1</v>
      </c>
      <c r="B72" s="756" t="s">
        <v>71</v>
      </c>
      <c r="C72" s="751"/>
      <c r="D72" s="751"/>
      <c r="E72" s="751"/>
      <c r="F72" s="751"/>
      <c r="G72" s="751"/>
      <c r="H72" s="751"/>
      <c r="I72" s="751"/>
      <c r="J72" s="751"/>
      <c r="K72" s="751"/>
      <c r="L72" s="751"/>
      <c r="M72" s="751"/>
      <c r="N72" s="752"/>
      <c r="O72" s="143" t="s">
        <v>3</v>
      </c>
    </row>
    <row r="73" spans="1:15" ht="54.75" customHeight="1">
      <c r="A73" s="71"/>
      <c r="B73" s="335" t="s">
        <v>86</v>
      </c>
      <c r="C73" s="335" t="s">
        <v>87</v>
      </c>
      <c r="D73" s="335" t="s">
        <v>88</v>
      </c>
      <c r="E73" s="335" t="s">
        <v>89</v>
      </c>
      <c r="F73" s="335" t="s">
        <v>90</v>
      </c>
      <c r="G73" s="335" t="s">
        <v>91</v>
      </c>
      <c r="H73" s="335" t="s">
        <v>92</v>
      </c>
      <c r="I73" s="335" t="s">
        <v>93</v>
      </c>
      <c r="J73" s="335" t="s">
        <v>94</v>
      </c>
      <c r="K73" s="335" t="s">
        <v>95</v>
      </c>
      <c r="L73" s="335" t="s">
        <v>96</v>
      </c>
      <c r="M73" s="335" t="s">
        <v>264</v>
      </c>
      <c r="N73" s="335" t="s">
        <v>97</v>
      </c>
      <c r="O73" s="258"/>
    </row>
    <row r="74" spans="1:15" ht="19.5" customHeight="1">
      <c r="A74" s="114" t="s">
        <v>12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04"/>
    </row>
    <row r="75" spans="1:15" ht="19.5" customHeight="1">
      <c r="A75" s="115" t="s">
        <v>13</v>
      </c>
      <c r="B75" s="211">
        <v>114</v>
      </c>
      <c r="C75" s="211">
        <v>296663</v>
      </c>
      <c r="D75" s="211">
        <v>165659</v>
      </c>
      <c r="E75" s="211">
        <v>422441</v>
      </c>
      <c r="F75" s="211">
        <v>2839</v>
      </c>
      <c r="G75" s="211" t="s">
        <v>358</v>
      </c>
      <c r="H75" s="211" t="s">
        <v>358</v>
      </c>
      <c r="I75" s="211">
        <v>2852</v>
      </c>
      <c r="J75" s="211" t="s">
        <v>358</v>
      </c>
      <c r="K75" s="211">
        <v>160</v>
      </c>
      <c r="L75" s="211">
        <v>176391</v>
      </c>
      <c r="M75" s="211" t="s">
        <v>358</v>
      </c>
      <c r="N75" s="211">
        <v>129</v>
      </c>
      <c r="O75" s="205">
        <f aca="true" t="shared" si="4" ref="O75:O82">SUM(B75:N75,B8:N8)</f>
        <v>2504059</v>
      </c>
    </row>
    <row r="76" spans="1:15" ht="19.5" customHeight="1">
      <c r="A76" s="116" t="s">
        <v>14</v>
      </c>
      <c r="B76" s="286" t="s">
        <v>358</v>
      </c>
      <c r="C76" s="286">
        <v>1026</v>
      </c>
      <c r="D76" s="286">
        <v>3021</v>
      </c>
      <c r="E76" s="286">
        <v>5049</v>
      </c>
      <c r="F76" s="286">
        <v>1695</v>
      </c>
      <c r="G76" s="286" t="s">
        <v>358</v>
      </c>
      <c r="H76" s="286">
        <v>5</v>
      </c>
      <c r="I76" s="286" t="s">
        <v>358</v>
      </c>
      <c r="J76" s="286" t="s">
        <v>358</v>
      </c>
      <c r="K76" s="286">
        <v>150</v>
      </c>
      <c r="L76" s="286">
        <v>4183</v>
      </c>
      <c r="M76" s="286" t="s">
        <v>358</v>
      </c>
      <c r="N76" s="286">
        <v>40</v>
      </c>
      <c r="O76" s="206">
        <f t="shared" si="4"/>
        <v>185485</v>
      </c>
    </row>
    <row r="77" spans="1:15" ht="19.5" customHeight="1">
      <c r="A77" s="115" t="s">
        <v>219</v>
      </c>
      <c r="B77" s="211" t="s">
        <v>358</v>
      </c>
      <c r="C77" s="211" t="s">
        <v>358</v>
      </c>
      <c r="D77" s="211" t="s">
        <v>358</v>
      </c>
      <c r="E77" s="211" t="s">
        <v>358</v>
      </c>
      <c r="F77" s="211" t="s">
        <v>358</v>
      </c>
      <c r="G77" s="211" t="s">
        <v>358</v>
      </c>
      <c r="H77" s="211" t="s">
        <v>358</v>
      </c>
      <c r="I77" s="211" t="s">
        <v>358</v>
      </c>
      <c r="J77" s="211" t="s">
        <v>358</v>
      </c>
      <c r="K77" s="211" t="s">
        <v>358</v>
      </c>
      <c r="L77" s="211" t="s">
        <v>358</v>
      </c>
      <c r="M77" s="211" t="s">
        <v>358</v>
      </c>
      <c r="N77" s="211" t="s">
        <v>358</v>
      </c>
      <c r="O77" s="205">
        <f t="shared" si="4"/>
        <v>8304</v>
      </c>
    </row>
    <row r="78" spans="1:15" ht="19.5" customHeight="1">
      <c r="A78" s="116" t="s">
        <v>15</v>
      </c>
      <c r="B78" s="286" t="s">
        <v>358</v>
      </c>
      <c r="C78" s="286" t="s">
        <v>358</v>
      </c>
      <c r="D78" s="286" t="s">
        <v>358</v>
      </c>
      <c r="E78" s="286">
        <v>40</v>
      </c>
      <c r="F78" s="286" t="s">
        <v>358</v>
      </c>
      <c r="G78" s="286" t="s">
        <v>358</v>
      </c>
      <c r="H78" s="286" t="s">
        <v>358</v>
      </c>
      <c r="I78" s="286" t="s">
        <v>358</v>
      </c>
      <c r="J78" s="286" t="s">
        <v>358</v>
      </c>
      <c r="K78" s="286" t="s">
        <v>358</v>
      </c>
      <c r="L78" s="286" t="s">
        <v>358</v>
      </c>
      <c r="M78" s="286" t="s">
        <v>358</v>
      </c>
      <c r="N78" s="286" t="s">
        <v>358</v>
      </c>
      <c r="O78" s="206">
        <f t="shared" si="4"/>
        <v>2470</v>
      </c>
    </row>
    <row r="79" spans="1:15" ht="19.5" customHeight="1">
      <c r="A79" s="115" t="s">
        <v>16</v>
      </c>
      <c r="B79" s="211" t="s">
        <v>358</v>
      </c>
      <c r="C79" s="211" t="s">
        <v>358</v>
      </c>
      <c r="D79" s="211" t="s">
        <v>358</v>
      </c>
      <c r="E79" s="211" t="s">
        <v>358</v>
      </c>
      <c r="F79" s="211" t="s">
        <v>358</v>
      </c>
      <c r="G79" s="211" t="s">
        <v>358</v>
      </c>
      <c r="H79" s="211" t="s">
        <v>358</v>
      </c>
      <c r="I79" s="211" t="s">
        <v>358</v>
      </c>
      <c r="J79" s="211" t="s">
        <v>358</v>
      </c>
      <c r="K79" s="211" t="s">
        <v>358</v>
      </c>
      <c r="L79" s="211" t="s">
        <v>358</v>
      </c>
      <c r="M79" s="211" t="s">
        <v>358</v>
      </c>
      <c r="N79" s="211" t="s">
        <v>358</v>
      </c>
      <c r="O79" s="205">
        <f t="shared" si="4"/>
        <v>560</v>
      </c>
    </row>
    <row r="80" spans="1:15" ht="19.5" customHeight="1">
      <c r="A80" s="116" t="s">
        <v>17</v>
      </c>
      <c r="B80" s="286" t="s">
        <v>358</v>
      </c>
      <c r="C80" s="286" t="s">
        <v>358</v>
      </c>
      <c r="D80" s="286" t="s">
        <v>358</v>
      </c>
      <c r="E80" s="286" t="s">
        <v>358</v>
      </c>
      <c r="F80" s="286">
        <v>512</v>
      </c>
      <c r="G80" s="286" t="s">
        <v>358</v>
      </c>
      <c r="H80" s="286" t="s">
        <v>358</v>
      </c>
      <c r="I80" s="286" t="s">
        <v>358</v>
      </c>
      <c r="J80" s="286">
        <v>597</v>
      </c>
      <c r="K80" s="286" t="s">
        <v>358</v>
      </c>
      <c r="L80" s="286" t="s">
        <v>358</v>
      </c>
      <c r="M80" s="286" t="s">
        <v>358</v>
      </c>
      <c r="N80" s="286" t="s">
        <v>358</v>
      </c>
      <c r="O80" s="206">
        <f t="shared" si="4"/>
        <v>1394</v>
      </c>
    </row>
    <row r="81" spans="1:15" ht="19.5" customHeight="1">
      <c r="A81" s="115" t="s">
        <v>18</v>
      </c>
      <c r="B81" s="211" t="s">
        <v>358</v>
      </c>
      <c r="C81" s="211">
        <v>14</v>
      </c>
      <c r="D81" s="211" t="s">
        <v>358</v>
      </c>
      <c r="E81" s="211">
        <v>4</v>
      </c>
      <c r="F81" s="211" t="s">
        <v>358</v>
      </c>
      <c r="G81" s="211" t="s">
        <v>358</v>
      </c>
      <c r="H81" s="211">
        <v>2</v>
      </c>
      <c r="I81" s="211">
        <v>2</v>
      </c>
      <c r="J81" s="211" t="s">
        <v>358</v>
      </c>
      <c r="K81" s="211" t="s">
        <v>358</v>
      </c>
      <c r="L81" s="211">
        <v>2</v>
      </c>
      <c r="M81" s="211" t="s">
        <v>358</v>
      </c>
      <c r="N81" s="211" t="s">
        <v>358</v>
      </c>
      <c r="O81" s="205">
        <f t="shared" si="4"/>
        <v>4809</v>
      </c>
    </row>
    <row r="82" spans="1:15" ht="19.5" customHeight="1">
      <c r="A82" s="116" t="s">
        <v>19</v>
      </c>
      <c r="B82" s="286" t="s">
        <v>358</v>
      </c>
      <c r="C82" s="286" t="s">
        <v>358</v>
      </c>
      <c r="D82" s="286">
        <v>16</v>
      </c>
      <c r="E82" s="286" t="s">
        <v>358</v>
      </c>
      <c r="F82" s="286">
        <v>28</v>
      </c>
      <c r="G82" s="286" t="s">
        <v>358</v>
      </c>
      <c r="H82" s="286" t="s">
        <v>358</v>
      </c>
      <c r="I82" s="286" t="s">
        <v>358</v>
      </c>
      <c r="J82" s="286" t="s">
        <v>358</v>
      </c>
      <c r="K82" s="286" t="s">
        <v>358</v>
      </c>
      <c r="L82" s="286" t="s">
        <v>358</v>
      </c>
      <c r="M82" s="286" t="s">
        <v>358</v>
      </c>
      <c r="N82" s="286" t="s">
        <v>358</v>
      </c>
      <c r="O82" s="206">
        <f t="shared" si="4"/>
        <v>115</v>
      </c>
    </row>
    <row r="83" spans="1:15" ht="19.5" customHeight="1">
      <c r="A83" s="115" t="s">
        <v>20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5"/>
    </row>
    <row r="84" spans="1:15" ht="19.5" customHeight="1">
      <c r="A84" s="117" t="s">
        <v>21</v>
      </c>
      <c r="B84" s="286" t="s">
        <v>358</v>
      </c>
      <c r="C84" s="286" t="s">
        <v>358</v>
      </c>
      <c r="D84" s="286" t="s">
        <v>358</v>
      </c>
      <c r="E84" s="286">
        <v>6</v>
      </c>
      <c r="F84" s="286" t="s">
        <v>358</v>
      </c>
      <c r="G84" s="286" t="s">
        <v>358</v>
      </c>
      <c r="H84" s="286" t="s">
        <v>358</v>
      </c>
      <c r="I84" s="286" t="s">
        <v>358</v>
      </c>
      <c r="J84" s="286" t="s">
        <v>358</v>
      </c>
      <c r="K84" s="286" t="s">
        <v>358</v>
      </c>
      <c r="L84" s="286" t="s">
        <v>358</v>
      </c>
      <c r="M84" s="286" t="s">
        <v>358</v>
      </c>
      <c r="N84" s="286" t="s">
        <v>358</v>
      </c>
      <c r="O84" s="206">
        <f aca="true" t="shared" si="5" ref="O84:O96">SUM(B84:N84,B17:N17)</f>
        <v>877</v>
      </c>
    </row>
    <row r="85" spans="1:15" ht="19.5" customHeight="1">
      <c r="A85" s="118" t="s">
        <v>85</v>
      </c>
      <c r="B85" s="211" t="s">
        <v>358</v>
      </c>
      <c r="C85" s="211" t="s">
        <v>358</v>
      </c>
      <c r="D85" s="211" t="s">
        <v>358</v>
      </c>
      <c r="E85" s="211" t="s">
        <v>358</v>
      </c>
      <c r="F85" s="211" t="s">
        <v>358</v>
      </c>
      <c r="G85" s="211" t="s">
        <v>358</v>
      </c>
      <c r="H85" s="211" t="s">
        <v>358</v>
      </c>
      <c r="I85" s="211" t="s">
        <v>358</v>
      </c>
      <c r="J85" s="211" t="s">
        <v>358</v>
      </c>
      <c r="K85" s="211" t="s">
        <v>358</v>
      </c>
      <c r="L85" s="211" t="s">
        <v>358</v>
      </c>
      <c r="M85" s="211" t="s">
        <v>358</v>
      </c>
      <c r="N85" s="211" t="s">
        <v>358</v>
      </c>
      <c r="O85" s="205">
        <f t="shared" si="5"/>
        <v>0</v>
      </c>
    </row>
    <row r="86" spans="1:15" ht="19.5" customHeight="1">
      <c r="A86" s="117" t="s">
        <v>22</v>
      </c>
      <c r="B86" s="286" t="s">
        <v>358</v>
      </c>
      <c r="C86" s="286" t="s">
        <v>358</v>
      </c>
      <c r="D86" s="286" t="s">
        <v>358</v>
      </c>
      <c r="E86" s="286" t="s">
        <v>358</v>
      </c>
      <c r="F86" s="286">
        <v>60</v>
      </c>
      <c r="G86" s="286" t="s">
        <v>358</v>
      </c>
      <c r="H86" s="286" t="s">
        <v>358</v>
      </c>
      <c r="I86" s="286" t="s">
        <v>358</v>
      </c>
      <c r="J86" s="286" t="s">
        <v>358</v>
      </c>
      <c r="K86" s="286">
        <v>1</v>
      </c>
      <c r="L86" s="286" t="s">
        <v>358</v>
      </c>
      <c r="M86" s="286" t="s">
        <v>358</v>
      </c>
      <c r="N86" s="286" t="s">
        <v>358</v>
      </c>
      <c r="O86" s="206">
        <f t="shared" si="5"/>
        <v>61</v>
      </c>
    </row>
    <row r="87" spans="1:15" ht="19.5" customHeight="1">
      <c r="A87" s="115" t="s">
        <v>23</v>
      </c>
      <c r="B87" s="211" t="s">
        <v>358</v>
      </c>
      <c r="C87" s="211" t="s">
        <v>358</v>
      </c>
      <c r="D87" s="211" t="s">
        <v>358</v>
      </c>
      <c r="E87" s="211" t="s">
        <v>358</v>
      </c>
      <c r="F87" s="211" t="s">
        <v>358</v>
      </c>
      <c r="G87" s="211" t="s">
        <v>358</v>
      </c>
      <c r="H87" s="211" t="s">
        <v>358</v>
      </c>
      <c r="I87" s="211" t="s">
        <v>358</v>
      </c>
      <c r="J87" s="211" t="s">
        <v>358</v>
      </c>
      <c r="K87" s="211" t="s">
        <v>358</v>
      </c>
      <c r="L87" s="211" t="s">
        <v>358</v>
      </c>
      <c r="M87" s="211" t="s">
        <v>358</v>
      </c>
      <c r="N87" s="211" t="s">
        <v>358</v>
      </c>
      <c r="O87" s="205">
        <f t="shared" si="5"/>
        <v>761</v>
      </c>
    </row>
    <row r="88" spans="1:15" ht="19.5" customHeight="1">
      <c r="A88" s="116" t="s">
        <v>24</v>
      </c>
      <c r="B88" s="286" t="s">
        <v>358</v>
      </c>
      <c r="C88" s="286" t="s">
        <v>358</v>
      </c>
      <c r="D88" s="286" t="s">
        <v>358</v>
      </c>
      <c r="E88" s="286" t="s">
        <v>358</v>
      </c>
      <c r="F88" s="286" t="s">
        <v>358</v>
      </c>
      <c r="G88" s="286">
        <v>112</v>
      </c>
      <c r="H88" s="286" t="s">
        <v>358</v>
      </c>
      <c r="I88" s="286" t="s">
        <v>358</v>
      </c>
      <c r="J88" s="286">
        <v>568</v>
      </c>
      <c r="K88" s="286">
        <v>7</v>
      </c>
      <c r="L88" s="286" t="s">
        <v>358</v>
      </c>
      <c r="M88" s="286" t="s">
        <v>358</v>
      </c>
      <c r="N88" s="286" t="s">
        <v>358</v>
      </c>
      <c r="O88" s="206">
        <f t="shared" si="5"/>
        <v>726</v>
      </c>
    </row>
    <row r="89" spans="1:15" ht="19.5" customHeight="1">
      <c r="A89" s="115" t="s">
        <v>105</v>
      </c>
      <c r="B89" s="211" t="s">
        <v>358</v>
      </c>
      <c r="C89" s="211" t="s">
        <v>358</v>
      </c>
      <c r="D89" s="211" t="s">
        <v>358</v>
      </c>
      <c r="E89" s="211" t="s">
        <v>358</v>
      </c>
      <c r="F89" s="211" t="s">
        <v>358</v>
      </c>
      <c r="G89" s="211" t="s">
        <v>358</v>
      </c>
      <c r="H89" s="211" t="s">
        <v>358</v>
      </c>
      <c r="I89" s="211" t="s">
        <v>358</v>
      </c>
      <c r="J89" s="211" t="s">
        <v>358</v>
      </c>
      <c r="K89" s="211" t="s">
        <v>358</v>
      </c>
      <c r="L89" s="211" t="s">
        <v>358</v>
      </c>
      <c r="M89" s="211" t="s">
        <v>358</v>
      </c>
      <c r="N89" s="211" t="s">
        <v>358</v>
      </c>
      <c r="O89" s="205">
        <f t="shared" si="5"/>
        <v>8286</v>
      </c>
    </row>
    <row r="90" spans="1:15" ht="19.5" customHeight="1">
      <c r="A90" s="116" t="s">
        <v>25</v>
      </c>
      <c r="B90" s="286" t="s">
        <v>358</v>
      </c>
      <c r="C90" s="286" t="s">
        <v>358</v>
      </c>
      <c r="D90" s="286" t="s">
        <v>358</v>
      </c>
      <c r="E90" s="286" t="s">
        <v>358</v>
      </c>
      <c r="F90" s="286">
        <v>35</v>
      </c>
      <c r="G90" s="286" t="s">
        <v>358</v>
      </c>
      <c r="H90" s="286" t="s">
        <v>358</v>
      </c>
      <c r="I90" s="286">
        <v>152</v>
      </c>
      <c r="J90" s="286" t="s">
        <v>358</v>
      </c>
      <c r="K90" s="286">
        <v>53</v>
      </c>
      <c r="L90" s="286" t="s">
        <v>358</v>
      </c>
      <c r="M90" s="286" t="s">
        <v>358</v>
      </c>
      <c r="N90" s="286" t="s">
        <v>358</v>
      </c>
      <c r="O90" s="206">
        <f t="shared" si="5"/>
        <v>1584</v>
      </c>
    </row>
    <row r="91" spans="1:15" ht="19.5" customHeight="1">
      <c r="A91" s="115" t="s">
        <v>26</v>
      </c>
      <c r="B91" s="211" t="s">
        <v>358</v>
      </c>
      <c r="C91" s="211" t="s">
        <v>358</v>
      </c>
      <c r="D91" s="211" t="s">
        <v>358</v>
      </c>
      <c r="E91" s="211" t="s">
        <v>358</v>
      </c>
      <c r="F91" s="211" t="s">
        <v>358</v>
      </c>
      <c r="G91" s="211" t="s">
        <v>358</v>
      </c>
      <c r="H91" s="211" t="s">
        <v>358</v>
      </c>
      <c r="I91" s="211" t="s">
        <v>358</v>
      </c>
      <c r="J91" s="211" t="s">
        <v>358</v>
      </c>
      <c r="K91" s="211" t="s">
        <v>358</v>
      </c>
      <c r="L91" s="211" t="s">
        <v>358</v>
      </c>
      <c r="M91" s="211" t="s">
        <v>358</v>
      </c>
      <c r="N91" s="211" t="s">
        <v>358</v>
      </c>
      <c r="O91" s="205">
        <f t="shared" si="5"/>
        <v>17</v>
      </c>
    </row>
    <row r="92" spans="1:15" ht="19.5" customHeight="1">
      <c r="A92" s="116" t="s">
        <v>27</v>
      </c>
      <c r="B92" s="286" t="s">
        <v>358</v>
      </c>
      <c r="C92" s="286">
        <v>242</v>
      </c>
      <c r="D92" s="286" t="s">
        <v>358</v>
      </c>
      <c r="E92" s="286">
        <v>146</v>
      </c>
      <c r="F92" s="286">
        <v>39</v>
      </c>
      <c r="G92" s="286" t="s">
        <v>358</v>
      </c>
      <c r="H92" s="286" t="s">
        <v>358</v>
      </c>
      <c r="I92" s="286">
        <v>2427</v>
      </c>
      <c r="J92" s="286" t="s">
        <v>358</v>
      </c>
      <c r="K92" s="286">
        <v>330</v>
      </c>
      <c r="L92" s="286">
        <v>455</v>
      </c>
      <c r="M92" s="286" t="s">
        <v>358</v>
      </c>
      <c r="N92" s="286" t="s">
        <v>358</v>
      </c>
      <c r="O92" s="206">
        <f t="shared" si="5"/>
        <v>37455</v>
      </c>
    </row>
    <row r="93" spans="1:15" ht="19.5" customHeight="1">
      <c r="A93" s="115" t="s">
        <v>28</v>
      </c>
      <c r="B93" s="211" t="s">
        <v>358</v>
      </c>
      <c r="C93" s="211">
        <v>63</v>
      </c>
      <c r="D93" s="211" t="s">
        <v>358</v>
      </c>
      <c r="E93" s="211" t="s">
        <v>358</v>
      </c>
      <c r="F93" s="211">
        <v>1704</v>
      </c>
      <c r="G93" s="211" t="s">
        <v>358</v>
      </c>
      <c r="H93" s="211" t="s">
        <v>358</v>
      </c>
      <c r="I93" s="211">
        <v>222</v>
      </c>
      <c r="J93" s="211" t="s">
        <v>358</v>
      </c>
      <c r="K93" s="211" t="s">
        <v>358</v>
      </c>
      <c r="L93" s="211" t="s">
        <v>358</v>
      </c>
      <c r="M93" s="211" t="s">
        <v>358</v>
      </c>
      <c r="N93" s="211" t="s">
        <v>358</v>
      </c>
      <c r="O93" s="205">
        <f t="shared" si="5"/>
        <v>3024</v>
      </c>
    </row>
    <row r="94" spans="1:15" ht="19.5" customHeight="1">
      <c r="A94" s="116" t="s">
        <v>29</v>
      </c>
      <c r="B94" s="286" t="s">
        <v>358</v>
      </c>
      <c r="C94" s="286">
        <v>59</v>
      </c>
      <c r="D94" s="286" t="s">
        <v>358</v>
      </c>
      <c r="E94" s="286" t="s">
        <v>358</v>
      </c>
      <c r="F94" s="286" t="s">
        <v>358</v>
      </c>
      <c r="G94" s="286" t="s">
        <v>358</v>
      </c>
      <c r="H94" s="286" t="s">
        <v>358</v>
      </c>
      <c r="I94" s="286" t="s">
        <v>358</v>
      </c>
      <c r="J94" s="286" t="s">
        <v>358</v>
      </c>
      <c r="K94" s="286">
        <v>3</v>
      </c>
      <c r="L94" s="286" t="s">
        <v>358</v>
      </c>
      <c r="M94" s="286" t="s">
        <v>358</v>
      </c>
      <c r="N94" s="286" t="s">
        <v>358</v>
      </c>
      <c r="O94" s="206">
        <f t="shared" si="5"/>
        <v>62</v>
      </c>
    </row>
    <row r="95" spans="1:15" ht="19.5" customHeight="1">
      <c r="A95" s="115" t="s">
        <v>30</v>
      </c>
      <c r="B95" s="211" t="s">
        <v>358</v>
      </c>
      <c r="C95" s="211" t="s">
        <v>358</v>
      </c>
      <c r="D95" s="211" t="s">
        <v>358</v>
      </c>
      <c r="E95" s="211" t="s">
        <v>358</v>
      </c>
      <c r="F95" s="211" t="s">
        <v>358</v>
      </c>
      <c r="G95" s="211" t="s">
        <v>358</v>
      </c>
      <c r="H95" s="211" t="s">
        <v>358</v>
      </c>
      <c r="I95" s="211" t="s">
        <v>358</v>
      </c>
      <c r="J95" s="211" t="s">
        <v>358</v>
      </c>
      <c r="K95" s="211" t="s">
        <v>358</v>
      </c>
      <c r="L95" s="211" t="s">
        <v>358</v>
      </c>
      <c r="M95" s="211" t="s">
        <v>358</v>
      </c>
      <c r="N95" s="211" t="s">
        <v>358</v>
      </c>
      <c r="O95" s="205">
        <f t="shared" si="5"/>
        <v>33</v>
      </c>
    </row>
    <row r="96" spans="1:15" ht="19.5" customHeight="1">
      <c r="A96" s="514" t="s">
        <v>31</v>
      </c>
      <c r="B96" s="287" t="s">
        <v>358</v>
      </c>
      <c r="C96" s="287" t="s">
        <v>358</v>
      </c>
      <c r="D96" s="287" t="s">
        <v>358</v>
      </c>
      <c r="E96" s="287" t="s">
        <v>358</v>
      </c>
      <c r="F96" s="287" t="s">
        <v>358</v>
      </c>
      <c r="G96" s="287" t="s">
        <v>358</v>
      </c>
      <c r="H96" s="287" t="s">
        <v>358</v>
      </c>
      <c r="I96" s="287" t="s">
        <v>358</v>
      </c>
      <c r="J96" s="287" t="s">
        <v>358</v>
      </c>
      <c r="K96" s="287" t="s">
        <v>358</v>
      </c>
      <c r="L96" s="287" t="s">
        <v>358</v>
      </c>
      <c r="M96" s="287" t="s">
        <v>358</v>
      </c>
      <c r="N96" s="287" t="s">
        <v>358</v>
      </c>
      <c r="O96" s="219">
        <f t="shared" si="5"/>
        <v>11</v>
      </c>
    </row>
    <row r="97" spans="1:15" ht="19.5" customHeight="1">
      <c r="A97" s="104" t="s">
        <v>283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72"/>
    </row>
    <row r="98" spans="1:15" ht="19.5" customHeight="1">
      <c r="A98" s="500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72"/>
    </row>
    <row r="99" spans="1:15" s="8" customFormat="1" ht="25.5">
      <c r="A99" s="38" t="s">
        <v>253</v>
      </c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1"/>
    </row>
    <row r="100" spans="1:15" ht="12.75">
      <c r="A100" s="30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59"/>
    </row>
    <row r="101" spans="1:15" ht="18">
      <c r="A101" s="65" t="s">
        <v>352</v>
      </c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72" t="s">
        <v>0</v>
      </c>
    </row>
    <row r="102" spans="1:15" ht="19.5" customHeight="1">
      <c r="A102" s="142" t="s">
        <v>1</v>
      </c>
      <c r="B102" s="756" t="s">
        <v>71</v>
      </c>
      <c r="C102" s="751"/>
      <c r="D102" s="751"/>
      <c r="E102" s="751"/>
      <c r="F102" s="751"/>
      <c r="G102" s="751"/>
      <c r="H102" s="751"/>
      <c r="I102" s="751"/>
      <c r="J102" s="751"/>
      <c r="K102" s="751"/>
      <c r="L102" s="751"/>
      <c r="M102" s="751"/>
      <c r="N102" s="752"/>
      <c r="O102" s="143" t="s">
        <v>3</v>
      </c>
    </row>
    <row r="103" spans="1:15" ht="54.75" customHeight="1">
      <c r="A103" s="71"/>
      <c r="B103" s="335" t="s">
        <v>86</v>
      </c>
      <c r="C103" s="335" t="s">
        <v>87</v>
      </c>
      <c r="D103" s="335" t="s">
        <v>88</v>
      </c>
      <c r="E103" s="335" t="s">
        <v>89</v>
      </c>
      <c r="F103" s="335" t="s">
        <v>90</v>
      </c>
      <c r="G103" s="335" t="s">
        <v>91</v>
      </c>
      <c r="H103" s="335" t="s">
        <v>92</v>
      </c>
      <c r="I103" s="335" t="s">
        <v>93</v>
      </c>
      <c r="J103" s="335" t="s">
        <v>94</v>
      </c>
      <c r="K103" s="335" t="s">
        <v>95</v>
      </c>
      <c r="L103" s="335" t="s">
        <v>96</v>
      </c>
      <c r="M103" s="335" t="s">
        <v>264</v>
      </c>
      <c r="N103" s="335" t="s">
        <v>97</v>
      </c>
      <c r="O103" s="258"/>
    </row>
    <row r="104" spans="1:15" ht="6" customHeight="1">
      <c r="A104" s="116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06"/>
    </row>
    <row r="105" spans="1:15" s="23" customFormat="1" ht="19.5" customHeight="1">
      <c r="A105" s="126" t="s">
        <v>32</v>
      </c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06"/>
    </row>
    <row r="106" spans="1:15" ht="19.5" customHeight="1">
      <c r="A106" s="121" t="s">
        <v>197</v>
      </c>
      <c r="B106" s="211" t="s">
        <v>358</v>
      </c>
      <c r="C106" s="211" t="s">
        <v>358</v>
      </c>
      <c r="D106" s="211" t="s">
        <v>358</v>
      </c>
      <c r="E106" s="211" t="s">
        <v>358</v>
      </c>
      <c r="F106" s="211" t="s">
        <v>358</v>
      </c>
      <c r="G106" s="211" t="s">
        <v>358</v>
      </c>
      <c r="H106" s="211" t="s">
        <v>358</v>
      </c>
      <c r="I106" s="211" t="s">
        <v>358</v>
      </c>
      <c r="J106" s="211" t="s">
        <v>358</v>
      </c>
      <c r="K106" s="211" t="s">
        <v>358</v>
      </c>
      <c r="L106" s="211" t="s">
        <v>358</v>
      </c>
      <c r="M106" s="211" t="s">
        <v>358</v>
      </c>
      <c r="N106" s="211" t="s">
        <v>358</v>
      </c>
      <c r="O106" s="205">
        <f>SUM(B106:N106,B38:N38)</f>
        <v>0</v>
      </c>
    </row>
    <row r="107" spans="1:15" s="23" customFormat="1" ht="19.5" customHeight="1">
      <c r="A107" s="124" t="s">
        <v>198</v>
      </c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06"/>
    </row>
    <row r="108" spans="1:15" ht="19.5" customHeight="1">
      <c r="A108" s="121" t="s">
        <v>34</v>
      </c>
      <c r="B108" s="211" t="s">
        <v>358</v>
      </c>
      <c r="C108" s="211">
        <v>16</v>
      </c>
      <c r="D108" s="211">
        <v>4</v>
      </c>
      <c r="E108" s="211" t="s">
        <v>358</v>
      </c>
      <c r="F108" s="211" t="s">
        <v>358</v>
      </c>
      <c r="G108" s="211" t="s">
        <v>358</v>
      </c>
      <c r="H108" s="211" t="s">
        <v>358</v>
      </c>
      <c r="I108" s="211" t="s">
        <v>358</v>
      </c>
      <c r="J108" s="211" t="s">
        <v>358</v>
      </c>
      <c r="K108" s="211" t="s">
        <v>358</v>
      </c>
      <c r="L108" s="211" t="s">
        <v>358</v>
      </c>
      <c r="M108" s="211" t="s">
        <v>358</v>
      </c>
      <c r="N108" s="211" t="s">
        <v>358</v>
      </c>
      <c r="O108" s="205">
        <f>SUM(B108:N108,B40:N40)</f>
        <v>935</v>
      </c>
    </row>
    <row r="109" spans="1:15" ht="19.5" customHeight="1">
      <c r="A109" s="123" t="s">
        <v>35</v>
      </c>
      <c r="B109" s="286" t="s">
        <v>358</v>
      </c>
      <c r="C109" s="286" t="s">
        <v>358</v>
      </c>
      <c r="D109" s="286" t="s">
        <v>358</v>
      </c>
      <c r="E109" s="286" t="s">
        <v>358</v>
      </c>
      <c r="F109" s="286" t="s">
        <v>358</v>
      </c>
      <c r="G109" s="286" t="s">
        <v>358</v>
      </c>
      <c r="H109" s="286" t="s">
        <v>358</v>
      </c>
      <c r="I109" s="286" t="s">
        <v>358</v>
      </c>
      <c r="J109" s="286" t="s">
        <v>358</v>
      </c>
      <c r="K109" s="286" t="s">
        <v>358</v>
      </c>
      <c r="L109" s="286" t="s">
        <v>358</v>
      </c>
      <c r="M109" s="286" t="s">
        <v>358</v>
      </c>
      <c r="N109" s="286" t="s">
        <v>358</v>
      </c>
      <c r="O109" s="206">
        <f>SUM(B109:N109,B41:N41)</f>
        <v>0</v>
      </c>
    </row>
    <row r="110" spans="1:15" ht="19.5" customHeight="1">
      <c r="A110" s="118" t="s">
        <v>178</v>
      </c>
      <c r="B110" s="211" t="s">
        <v>358</v>
      </c>
      <c r="C110" s="211" t="s">
        <v>358</v>
      </c>
      <c r="D110" s="211" t="s">
        <v>358</v>
      </c>
      <c r="E110" s="211" t="s">
        <v>358</v>
      </c>
      <c r="F110" s="211" t="s">
        <v>358</v>
      </c>
      <c r="G110" s="211" t="s">
        <v>358</v>
      </c>
      <c r="H110" s="211" t="s">
        <v>358</v>
      </c>
      <c r="I110" s="211" t="s">
        <v>358</v>
      </c>
      <c r="J110" s="211" t="s">
        <v>358</v>
      </c>
      <c r="K110" s="211" t="s">
        <v>358</v>
      </c>
      <c r="L110" s="211" t="s">
        <v>358</v>
      </c>
      <c r="M110" s="211" t="s">
        <v>358</v>
      </c>
      <c r="N110" s="211" t="s">
        <v>358</v>
      </c>
      <c r="O110" s="205">
        <f>SUM(B110:N110,B42:N42)</f>
        <v>0</v>
      </c>
    </row>
    <row r="111" spans="1:15" ht="19.5" customHeight="1">
      <c r="A111" s="124" t="s">
        <v>199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16"/>
    </row>
    <row r="112" spans="1:15" ht="19.5" customHeight="1">
      <c r="A112" s="121" t="s">
        <v>36</v>
      </c>
      <c r="B112" s="203" t="s">
        <v>358</v>
      </c>
      <c r="C112" s="203" t="s">
        <v>358</v>
      </c>
      <c r="D112" s="203" t="s">
        <v>358</v>
      </c>
      <c r="E112" s="203" t="s">
        <v>358</v>
      </c>
      <c r="F112" s="203" t="s">
        <v>358</v>
      </c>
      <c r="G112" s="203" t="s">
        <v>358</v>
      </c>
      <c r="H112" s="203" t="s">
        <v>358</v>
      </c>
      <c r="I112" s="203" t="s">
        <v>358</v>
      </c>
      <c r="J112" s="203" t="s">
        <v>358</v>
      </c>
      <c r="K112" s="203" t="s">
        <v>358</v>
      </c>
      <c r="L112" s="203" t="s">
        <v>358</v>
      </c>
      <c r="M112" s="203" t="s">
        <v>358</v>
      </c>
      <c r="N112" s="203" t="s">
        <v>358</v>
      </c>
      <c r="O112" s="205">
        <f>SUM(B112:N112,B44:N44)</f>
        <v>673</v>
      </c>
    </row>
    <row r="113" spans="1:15" ht="19.5" customHeight="1">
      <c r="A113" s="123" t="s">
        <v>37</v>
      </c>
      <c r="B113" s="202" t="s">
        <v>358</v>
      </c>
      <c r="C113" s="202" t="s">
        <v>358</v>
      </c>
      <c r="D113" s="202" t="s">
        <v>358</v>
      </c>
      <c r="E113" s="202" t="s">
        <v>358</v>
      </c>
      <c r="F113" s="202" t="s">
        <v>358</v>
      </c>
      <c r="G113" s="202" t="s">
        <v>358</v>
      </c>
      <c r="H113" s="202" t="s">
        <v>358</v>
      </c>
      <c r="I113" s="202" t="s">
        <v>358</v>
      </c>
      <c r="J113" s="202" t="s">
        <v>358</v>
      </c>
      <c r="K113" s="202" t="s">
        <v>358</v>
      </c>
      <c r="L113" s="202" t="s">
        <v>358</v>
      </c>
      <c r="M113" s="202" t="s">
        <v>358</v>
      </c>
      <c r="N113" s="202" t="s">
        <v>358</v>
      </c>
      <c r="O113" s="206">
        <f>SUM(B113:N113,B45:N45)</f>
        <v>0</v>
      </c>
    </row>
    <row r="114" spans="1:15" s="2" customFormat="1" ht="19.5" customHeight="1">
      <c r="A114" s="118" t="s">
        <v>180</v>
      </c>
      <c r="B114" s="203" t="s">
        <v>358</v>
      </c>
      <c r="C114" s="203" t="s">
        <v>358</v>
      </c>
      <c r="D114" s="203" t="s">
        <v>358</v>
      </c>
      <c r="E114" s="203" t="s">
        <v>358</v>
      </c>
      <c r="F114" s="203" t="s">
        <v>358</v>
      </c>
      <c r="G114" s="203" t="s">
        <v>358</v>
      </c>
      <c r="H114" s="203" t="s">
        <v>358</v>
      </c>
      <c r="I114" s="203" t="s">
        <v>358</v>
      </c>
      <c r="J114" s="203" t="s">
        <v>358</v>
      </c>
      <c r="K114" s="203" t="s">
        <v>358</v>
      </c>
      <c r="L114" s="203" t="s">
        <v>358</v>
      </c>
      <c r="M114" s="203" t="s">
        <v>358</v>
      </c>
      <c r="N114" s="203" t="s">
        <v>358</v>
      </c>
      <c r="O114" s="205">
        <f>SUM(B114:N114,B46:N46)</f>
        <v>0</v>
      </c>
    </row>
    <row r="115" spans="1:15" ht="19.5" customHeight="1">
      <c r="A115" s="124" t="s">
        <v>203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6"/>
    </row>
    <row r="116" spans="1:15" ht="19.5" customHeight="1">
      <c r="A116" s="121" t="s">
        <v>39</v>
      </c>
      <c r="B116" s="203" t="s">
        <v>358</v>
      </c>
      <c r="C116" s="203" t="s">
        <v>358</v>
      </c>
      <c r="D116" s="203" t="s">
        <v>358</v>
      </c>
      <c r="E116" s="203" t="s">
        <v>358</v>
      </c>
      <c r="F116" s="203" t="s">
        <v>358</v>
      </c>
      <c r="G116" s="203" t="s">
        <v>358</v>
      </c>
      <c r="H116" s="203" t="s">
        <v>358</v>
      </c>
      <c r="I116" s="203" t="s">
        <v>358</v>
      </c>
      <c r="J116" s="203" t="s">
        <v>358</v>
      </c>
      <c r="K116" s="203" t="s">
        <v>358</v>
      </c>
      <c r="L116" s="203" t="s">
        <v>358</v>
      </c>
      <c r="M116" s="203" t="s">
        <v>358</v>
      </c>
      <c r="N116" s="203" t="s">
        <v>358</v>
      </c>
      <c r="O116" s="205">
        <f aca="true" t="shared" si="6" ref="O116:O128">SUM(B116:N116,B48:N48)</f>
        <v>0</v>
      </c>
    </row>
    <row r="117" spans="1:15" ht="19.5" customHeight="1">
      <c r="A117" s="123" t="s">
        <v>40</v>
      </c>
      <c r="B117" s="202" t="s">
        <v>358</v>
      </c>
      <c r="C117" s="202" t="s">
        <v>358</v>
      </c>
      <c r="D117" s="202" t="s">
        <v>358</v>
      </c>
      <c r="E117" s="202" t="s">
        <v>358</v>
      </c>
      <c r="F117" s="202" t="s">
        <v>358</v>
      </c>
      <c r="G117" s="202" t="s">
        <v>358</v>
      </c>
      <c r="H117" s="202" t="s">
        <v>358</v>
      </c>
      <c r="I117" s="202" t="s">
        <v>358</v>
      </c>
      <c r="J117" s="202" t="s">
        <v>358</v>
      </c>
      <c r="K117" s="202" t="s">
        <v>358</v>
      </c>
      <c r="L117" s="202" t="s">
        <v>358</v>
      </c>
      <c r="M117" s="202" t="s">
        <v>358</v>
      </c>
      <c r="N117" s="202" t="s">
        <v>358</v>
      </c>
      <c r="O117" s="206">
        <f t="shared" si="6"/>
        <v>0</v>
      </c>
    </row>
    <row r="118" spans="1:15" ht="19.5" customHeight="1">
      <c r="A118" s="120" t="s">
        <v>49</v>
      </c>
      <c r="B118" s="203" t="s">
        <v>358</v>
      </c>
      <c r="C118" s="203">
        <v>98</v>
      </c>
      <c r="D118" s="203">
        <v>4</v>
      </c>
      <c r="E118" s="203" t="s">
        <v>358</v>
      </c>
      <c r="F118" s="203" t="s">
        <v>358</v>
      </c>
      <c r="G118" s="203" t="s">
        <v>358</v>
      </c>
      <c r="H118" s="203" t="s">
        <v>358</v>
      </c>
      <c r="I118" s="203" t="s">
        <v>358</v>
      </c>
      <c r="J118" s="203">
        <v>693</v>
      </c>
      <c r="K118" s="203">
        <v>28</v>
      </c>
      <c r="L118" s="203" t="s">
        <v>358</v>
      </c>
      <c r="M118" s="203" t="s">
        <v>358</v>
      </c>
      <c r="N118" s="203" t="s">
        <v>358</v>
      </c>
      <c r="O118" s="205">
        <f t="shared" si="6"/>
        <v>1214</v>
      </c>
    </row>
    <row r="119" spans="1:15" ht="19.5" customHeight="1">
      <c r="A119" s="125" t="s">
        <v>41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6"/>
    </row>
    <row r="120" spans="1:15" ht="19.5" customHeight="1">
      <c r="A120" s="121" t="s">
        <v>239</v>
      </c>
      <c r="B120" s="203" t="s">
        <v>358</v>
      </c>
      <c r="C120" s="203">
        <v>583</v>
      </c>
      <c r="D120" s="203" t="s">
        <v>358</v>
      </c>
      <c r="E120" s="203" t="s">
        <v>358</v>
      </c>
      <c r="F120" s="203">
        <v>5515</v>
      </c>
      <c r="G120" s="203">
        <v>15</v>
      </c>
      <c r="H120" s="203" t="s">
        <v>358</v>
      </c>
      <c r="I120" s="203">
        <v>596</v>
      </c>
      <c r="J120" s="203" t="s">
        <v>358</v>
      </c>
      <c r="K120" s="203">
        <v>413</v>
      </c>
      <c r="L120" s="203" t="s">
        <v>358</v>
      </c>
      <c r="M120" s="203" t="s">
        <v>358</v>
      </c>
      <c r="N120" s="203" t="s">
        <v>358</v>
      </c>
      <c r="O120" s="205">
        <f t="shared" si="6"/>
        <v>118844</v>
      </c>
    </row>
    <row r="121" spans="1:15" ht="19.5" customHeight="1">
      <c r="A121" s="123" t="s">
        <v>42</v>
      </c>
      <c r="B121" s="202" t="s">
        <v>358</v>
      </c>
      <c r="C121" s="202" t="s">
        <v>358</v>
      </c>
      <c r="D121" s="202" t="s">
        <v>358</v>
      </c>
      <c r="E121" s="202" t="s">
        <v>358</v>
      </c>
      <c r="F121" s="202" t="s">
        <v>358</v>
      </c>
      <c r="G121" s="202" t="s">
        <v>358</v>
      </c>
      <c r="H121" s="202" t="s">
        <v>358</v>
      </c>
      <c r="I121" s="202" t="s">
        <v>358</v>
      </c>
      <c r="J121" s="202" t="s">
        <v>358</v>
      </c>
      <c r="K121" s="202">
        <v>18</v>
      </c>
      <c r="L121" s="202" t="s">
        <v>358</v>
      </c>
      <c r="M121" s="202" t="s">
        <v>358</v>
      </c>
      <c r="N121" s="202" t="s">
        <v>358</v>
      </c>
      <c r="O121" s="206">
        <f t="shared" si="6"/>
        <v>1474</v>
      </c>
    </row>
    <row r="122" spans="1:15" ht="19.5" customHeight="1">
      <c r="A122" s="121" t="s">
        <v>240</v>
      </c>
      <c r="B122" s="203" t="s">
        <v>358</v>
      </c>
      <c r="C122" s="203" t="s">
        <v>358</v>
      </c>
      <c r="D122" s="203" t="s">
        <v>358</v>
      </c>
      <c r="E122" s="203" t="s">
        <v>358</v>
      </c>
      <c r="F122" s="203" t="s">
        <v>358</v>
      </c>
      <c r="G122" s="203" t="s">
        <v>358</v>
      </c>
      <c r="H122" s="203" t="s">
        <v>358</v>
      </c>
      <c r="I122" s="203" t="s">
        <v>358</v>
      </c>
      <c r="J122" s="203" t="s">
        <v>358</v>
      </c>
      <c r="K122" s="203" t="s">
        <v>358</v>
      </c>
      <c r="L122" s="203" t="s">
        <v>358</v>
      </c>
      <c r="M122" s="203" t="s">
        <v>358</v>
      </c>
      <c r="N122" s="203" t="s">
        <v>358</v>
      </c>
      <c r="O122" s="205">
        <f t="shared" si="6"/>
        <v>0</v>
      </c>
    </row>
    <row r="123" spans="1:15" ht="19.5" customHeight="1">
      <c r="A123" s="123" t="s">
        <v>246</v>
      </c>
      <c r="B123" s="202" t="s">
        <v>358</v>
      </c>
      <c r="C123" s="202" t="s">
        <v>358</v>
      </c>
      <c r="D123" s="202" t="s">
        <v>358</v>
      </c>
      <c r="E123" s="202" t="s">
        <v>358</v>
      </c>
      <c r="F123" s="202" t="s">
        <v>358</v>
      </c>
      <c r="G123" s="202">
        <v>201</v>
      </c>
      <c r="H123" s="202" t="s">
        <v>358</v>
      </c>
      <c r="I123" s="202" t="s">
        <v>358</v>
      </c>
      <c r="J123" s="202" t="s">
        <v>358</v>
      </c>
      <c r="K123" s="202" t="s">
        <v>358</v>
      </c>
      <c r="L123" s="202" t="s">
        <v>358</v>
      </c>
      <c r="M123" s="202" t="s">
        <v>358</v>
      </c>
      <c r="N123" s="202" t="s">
        <v>358</v>
      </c>
      <c r="O123" s="206">
        <f t="shared" si="6"/>
        <v>426</v>
      </c>
    </row>
    <row r="124" spans="1:15" ht="19.5" customHeight="1">
      <c r="A124" s="121" t="s">
        <v>43</v>
      </c>
      <c r="B124" s="203" t="s">
        <v>358</v>
      </c>
      <c r="C124" s="203" t="s">
        <v>358</v>
      </c>
      <c r="D124" s="203" t="s">
        <v>358</v>
      </c>
      <c r="E124" s="203" t="s">
        <v>358</v>
      </c>
      <c r="F124" s="203" t="s">
        <v>358</v>
      </c>
      <c r="G124" s="203">
        <v>3547</v>
      </c>
      <c r="H124" s="203" t="s">
        <v>358</v>
      </c>
      <c r="I124" s="203">
        <v>3</v>
      </c>
      <c r="J124" s="203">
        <v>3855</v>
      </c>
      <c r="K124" s="203">
        <v>35</v>
      </c>
      <c r="L124" s="203" t="s">
        <v>358</v>
      </c>
      <c r="M124" s="203" t="s">
        <v>358</v>
      </c>
      <c r="N124" s="203" t="s">
        <v>358</v>
      </c>
      <c r="O124" s="205">
        <f t="shared" si="6"/>
        <v>8418</v>
      </c>
    </row>
    <row r="125" spans="1:15" s="23" customFormat="1" ht="19.5" customHeight="1">
      <c r="A125" s="193" t="s">
        <v>331</v>
      </c>
      <c r="B125" s="202" t="s">
        <v>358</v>
      </c>
      <c r="C125" s="202" t="s">
        <v>358</v>
      </c>
      <c r="D125" s="202" t="s">
        <v>358</v>
      </c>
      <c r="E125" s="202" t="s">
        <v>358</v>
      </c>
      <c r="F125" s="202" t="s">
        <v>358</v>
      </c>
      <c r="G125" s="202">
        <v>860</v>
      </c>
      <c r="H125" s="202" t="s">
        <v>358</v>
      </c>
      <c r="I125" s="202" t="s">
        <v>358</v>
      </c>
      <c r="J125" s="202" t="s">
        <v>358</v>
      </c>
      <c r="K125" s="202" t="s">
        <v>358</v>
      </c>
      <c r="L125" s="202" t="s">
        <v>358</v>
      </c>
      <c r="M125" s="202" t="s">
        <v>358</v>
      </c>
      <c r="N125" s="202" t="s">
        <v>358</v>
      </c>
      <c r="O125" s="206">
        <f t="shared" si="6"/>
        <v>889</v>
      </c>
    </row>
    <row r="126" spans="1:15" ht="19.5" customHeight="1">
      <c r="A126" s="503" t="s">
        <v>332</v>
      </c>
      <c r="B126" s="203" t="s">
        <v>358</v>
      </c>
      <c r="C126" s="203">
        <v>73</v>
      </c>
      <c r="D126" s="203">
        <v>87</v>
      </c>
      <c r="E126" s="203">
        <v>1281</v>
      </c>
      <c r="F126" s="203" t="s">
        <v>358</v>
      </c>
      <c r="G126" s="203" t="s">
        <v>358</v>
      </c>
      <c r="H126" s="203">
        <v>2</v>
      </c>
      <c r="I126" s="203" t="s">
        <v>358</v>
      </c>
      <c r="J126" s="203">
        <v>538</v>
      </c>
      <c r="K126" s="203">
        <v>32</v>
      </c>
      <c r="L126" s="203" t="s">
        <v>358</v>
      </c>
      <c r="M126" s="203" t="s">
        <v>358</v>
      </c>
      <c r="N126" s="203" t="s">
        <v>358</v>
      </c>
      <c r="O126" s="205">
        <f t="shared" si="6"/>
        <v>14467</v>
      </c>
    </row>
    <row r="127" spans="1:15" s="23" customFormat="1" ht="19.5" customHeight="1">
      <c r="A127" s="506" t="s">
        <v>334</v>
      </c>
      <c r="B127" s="202" t="s">
        <v>358</v>
      </c>
      <c r="C127" s="202">
        <v>47152</v>
      </c>
      <c r="D127" s="202">
        <v>4270</v>
      </c>
      <c r="E127" s="202">
        <v>12907</v>
      </c>
      <c r="F127" s="202">
        <v>2803</v>
      </c>
      <c r="G127" s="202">
        <v>1361</v>
      </c>
      <c r="H127" s="202" t="s">
        <v>358</v>
      </c>
      <c r="I127" s="202">
        <v>127</v>
      </c>
      <c r="J127" s="202">
        <v>63014</v>
      </c>
      <c r="K127" s="202" t="s">
        <v>358</v>
      </c>
      <c r="L127" s="202" t="s">
        <v>358</v>
      </c>
      <c r="M127" s="202" t="s">
        <v>358</v>
      </c>
      <c r="N127" s="202">
        <v>80</v>
      </c>
      <c r="O127" s="206">
        <f t="shared" si="6"/>
        <v>426099</v>
      </c>
    </row>
    <row r="128" spans="1:15" ht="19.5" customHeight="1">
      <c r="A128" s="504" t="s">
        <v>333</v>
      </c>
      <c r="B128" s="203" t="s">
        <v>358</v>
      </c>
      <c r="C128" s="203" t="s">
        <v>358</v>
      </c>
      <c r="D128" s="203" t="s">
        <v>358</v>
      </c>
      <c r="E128" s="203" t="s">
        <v>358</v>
      </c>
      <c r="F128" s="203" t="s">
        <v>358</v>
      </c>
      <c r="G128" s="203" t="s">
        <v>358</v>
      </c>
      <c r="H128" s="203" t="s">
        <v>358</v>
      </c>
      <c r="I128" s="203" t="s">
        <v>358</v>
      </c>
      <c r="J128" s="203" t="s">
        <v>358</v>
      </c>
      <c r="K128" s="203" t="s">
        <v>358</v>
      </c>
      <c r="L128" s="203" t="s">
        <v>358</v>
      </c>
      <c r="M128" s="203" t="s">
        <v>358</v>
      </c>
      <c r="N128" s="203" t="s">
        <v>358</v>
      </c>
      <c r="O128" s="205">
        <f t="shared" si="6"/>
        <v>0</v>
      </c>
    </row>
    <row r="129" spans="1:15" ht="30" customHeight="1">
      <c r="A129" s="122" t="s">
        <v>3</v>
      </c>
      <c r="B129" s="294">
        <f aca="true" t="shared" si="7" ref="B129:O129">SUM(B74:B110)+SUM(B111:B128)</f>
        <v>114</v>
      </c>
      <c r="C129" s="294">
        <f t="shared" si="7"/>
        <v>345989</v>
      </c>
      <c r="D129" s="294">
        <f t="shared" si="7"/>
        <v>173061</v>
      </c>
      <c r="E129" s="294">
        <f t="shared" si="7"/>
        <v>441874</v>
      </c>
      <c r="F129" s="294">
        <f t="shared" si="7"/>
        <v>15230</v>
      </c>
      <c r="G129" s="294">
        <f t="shared" si="7"/>
        <v>6096</v>
      </c>
      <c r="H129" s="294">
        <f t="shared" si="7"/>
        <v>9</v>
      </c>
      <c r="I129" s="294">
        <f t="shared" si="7"/>
        <v>6381</v>
      </c>
      <c r="J129" s="294">
        <f t="shared" si="7"/>
        <v>69265</v>
      </c>
      <c r="K129" s="294">
        <f t="shared" si="7"/>
        <v>1230</v>
      </c>
      <c r="L129" s="294">
        <f t="shared" si="7"/>
        <v>181031</v>
      </c>
      <c r="M129" s="294">
        <f t="shared" si="7"/>
        <v>0</v>
      </c>
      <c r="N129" s="294">
        <f t="shared" si="7"/>
        <v>249</v>
      </c>
      <c r="O129" s="294">
        <f t="shared" si="7"/>
        <v>3333532</v>
      </c>
    </row>
    <row r="130" spans="1:15" ht="30" customHeight="1">
      <c r="A130" s="85" t="s">
        <v>348</v>
      </c>
      <c r="B130" s="86">
        <f aca="true" t="shared" si="8" ref="B130:O130">SUM(B129-B133)</f>
        <v>49</v>
      </c>
      <c r="C130" s="86">
        <f t="shared" si="8"/>
        <v>-21117</v>
      </c>
      <c r="D130" s="86">
        <f t="shared" si="8"/>
        <v>3312</v>
      </c>
      <c r="E130" s="86">
        <f t="shared" si="8"/>
        <v>8669</v>
      </c>
      <c r="F130" s="86">
        <f t="shared" si="8"/>
        <v>5030</v>
      </c>
      <c r="G130" s="86">
        <f t="shared" si="8"/>
        <v>-1916</v>
      </c>
      <c r="H130" s="86">
        <f t="shared" si="8"/>
        <v>-22</v>
      </c>
      <c r="I130" s="86">
        <f t="shared" si="8"/>
        <v>-992</v>
      </c>
      <c r="J130" s="86">
        <f t="shared" si="8"/>
        <v>-20097</v>
      </c>
      <c r="K130" s="86">
        <f t="shared" si="8"/>
        <v>-108</v>
      </c>
      <c r="L130" s="86">
        <f t="shared" si="8"/>
        <v>36965</v>
      </c>
      <c r="M130" s="86">
        <f t="shared" si="8"/>
        <v>0</v>
      </c>
      <c r="N130" s="86">
        <f t="shared" si="8"/>
        <v>-261</v>
      </c>
      <c r="O130" s="86">
        <f t="shared" si="8"/>
        <v>152038</v>
      </c>
    </row>
    <row r="131" spans="1:15" ht="30" customHeight="1">
      <c r="A131" s="85" t="s">
        <v>349</v>
      </c>
      <c r="B131" s="292">
        <f>(B129-B133)/ABS(B133)</f>
        <v>0.7538461538461538</v>
      </c>
      <c r="C131" s="292">
        <f aca="true" t="shared" si="9" ref="C131:O131">(C129-C133)/ABS(C133)</f>
        <v>-0.05752289529454708</v>
      </c>
      <c r="D131" s="292">
        <f t="shared" si="9"/>
        <v>0.01951116059593871</v>
      </c>
      <c r="E131" s="292">
        <f>(E129-E133)/ABS(E133)</f>
        <v>0.020011311042116318</v>
      </c>
      <c r="F131" s="546">
        <f t="shared" si="9"/>
        <v>0.4931372549019608</v>
      </c>
      <c r="G131" s="292">
        <f t="shared" si="9"/>
        <v>-0.23914128806789814</v>
      </c>
      <c r="H131" s="292">
        <f t="shared" si="9"/>
        <v>-0.7096774193548387</v>
      </c>
      <c r="I131" s="292">
        <f t="shared" si="9"/>
        <v>-0.1345449613454496</v>
      </c>
      <c r="J131" s="292">
        <f t="shared" si="9"/>
        <v>-0.22489425035249883</v>
      </c>
      <c r="K131" s="292">
        <f t="shared" si="9"/>
        <v>-0.08071748878923767</v>
      </c>
      <c r="L131" s="292">
        <f t="shared" si="9"/>
        <v>0.25658378798606196</v>
      </c>
      <c r="M131" s="292" t="s">
        <v>261</v>
      </c>
      <c r="N131" s="292">
        <f t="shared" si="9"/>
        <v>-0.5117647058823529</v>
      </c>
      <c r="O131" s="292">
        <f t="shared" si="9"/>
        <v>0.047788240367575736</v>
      </c>
    </row>
    <row r="132" spans="1:15" ht="30" customHeight="1">
      <c r="A132" s="85" t="s">
        <v>350</v>
      </c>
      <c r="B132" s="548">
        <f>B129/$O$129</f>
        <v>3.419796180147663E-05</v>
      </c>
      <c r="C132" s="192">
        <f aca="true" t="shared" si="10" ref="C132:O132">C129/$O$129</f>
        <v>0.10379051408536051</v>
      </c>
      <c r="D132" s="192">
        <f t="shared" si="10"/>
        <v>0.05191520585373112</v>
      </c>
      <c r="E132" s="192">
        <f t="shared" si="10"/>
        <v>0.1325542997637341</v>
      </c>
      <c r="F132" s="547">
        <f t="shared" si="10"/>
        <v>0.004568727703828852</v>
      </c>
      <c r="G132" s="548">
        <f t="shared" si="10"/>
        <v>0.001828691010015803</v>
      </c>
      <c r="H132" s="548">
        <f t="shared" si="10"/>
        <v>2.6998390895902606E-06</v>
      </c>
      <c r="I132" s="548">
        <f t="shared" si="10"/>
        <v>0.0019141859145194947</v>
      </c>
      <c r="J132" s="192">
        <f t="shared" si="10"/>
        <v>0.02077826161560771</v>
      </c>
      <c r="K132" s="548">
        <f t="shared" si="10"/>
        <v>0.0003689780089106689</v>
      </c>
      <c r="L132" s="192">
        <f t="shared" si="10"/>
        <v>0.05430606335862383</v>
      </c>
      <c r="M132" s="192">
        <v>0</v>
      </c>
      <c r="N132" s="548">
        <f t="shared" si="10"/>
        <v>7.469554814533053E-05</v>
      </c>
      <c r="O132" s="192">
        <f t="shared" si="10"/>
        <v>1</v>
      </c>
    </row>
    <row r="133" spans="1:15" ht="30" customHeight="1">
      <c r="A133" s="291" t="s">
        <v>351</v>
      </c>
      <c r="B133" s="277">
        <v>65</v>
      </c>
      <c r="C133" s="277">
        <v>367106</v>
      </c>
      <c r="D133" s="277">
        <v>169749</v>
      </c>
      <c r="E133" s="277">
        <v>433205</v>
      </c>
      <c r="F133" s="277">
        <v>10200</v>
      </c>
      <c r="G133" s="277">
        <v>8012</v>
      </c>
      <c r="H133" s="277">
        <v>31</v>
      </c>
      <c r="I133" s="277">
        <v>7373</v>
      </c>
      <c r="J133" s="277">
        <v>89362</v>
      </c>
      <c r="K133" s="277">
        <v>1338</v>
      </c>
      <c r="L133" s="277">
        <v>144066</v>
      </c>
      <c r="M133" s="86">
        <v>0</v>
      </c>
      <c r="N133" s="277">
        <v>510</v>
      </c>
      <c r="O133" s="277">
        <v>3181494</v>
      </c>
    </row>
    <row r="134" spans="1:15" ht="18">
      <c r="A134" s="104" t="s">
        <v>283</v>
      </c>
      <c r="B134" s="15"/>
      <c r="C134" s="15"/>
      <c r="D134" s="263"/>
      <c r="E134" s="263"/>
      <c r="F134" s="263"/>
      <c r="G134" s="263"/>
      <c r="H134" s="263"/>
      <c r="I134" s="15"/>
      <c r="J134" s="15"/>
      <c r="K134" s="15"/>
      <c r="L134" s="15"/>
      <c r="M134" s="15"/>
      <c r="N134" s="15"/>
      <c r="O134" s="257"/>
    </row>
    <row r="135" spans="1:15" ht="15">
      <c r="A135" s="280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2"/>
    </row>
    <row r="136" spans="1:15" ht="18">
      <c r="A136" s="145" t="s">
        <v>282</v>
      </c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2"/>
    </row>
  </sheetData>
  <mergeCells count="4">
    <mergeCell ref="B5:N5"/>
    <mergeCell ref="B72:N72"/>
    <mergeCell ref="B35:N35"/>
    <mergeCell ref="B102:N102"/>
  </mergeCells>
  <printOptions horizontalCentered="1"/>
  <pageMargins left="0.45" right="0.45" top="1" bottom="1" header="0.5" footer="0.5"/>
  <pageSetup horizontalDpi="1200" verticalDpi="1200" orientation="landscape" paperSize="9" scale="46" r:id="rId1"/>
  <rowBreaks count="3" manualBreakCount="3">
    <brk id="30" max="14" man="1"/>
    <brk id="67" max="14" man="1"/>
    <brk id="98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O287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15.8515625" style="0" customWidth="1"/>
    <col min="3" max="3" width="17.8515625" style="0" customWidth="1"/>
    <col min="4" max="4" width="20.57421875" style="0" customWidth="1"/>
    <col min="5" max="5" width="18.421875" style="0" customWidth="1"/>
    <col min="6" max="6" width="16.421875" style="0" customWidth="1"/>
    <col min="7" max="7" width="17.8515625" style="0" customWidth="1"/>
    <col min="8" max="8" width="20.140625" style="0" customWidth="1"/>
    <col min="9" max="9" width="20.421875" style="0" customWidth="1"/>
    <col min="10" max="10" width="21.7109375" style="23" customWidth="1"/>
    <col min="11" max="11" width="21.7109375" style="0" customWidth="1"/>
    <col min="12" max="12" width="16.28125" style="0" customWidth="1"/>
    <col min="13" max="13" width="14.7109375" style="0" customWidth="1"/>
    <col min="14" max="14" width="13.00390625" style="0" customWidth="1"/>
    <col min="15" max="15" width="17.7109375" style="0" customWidth="1"/>
  </cols>
  <sheetData>
    <row r="1" spans="1:15" s="31" customFormat="1" ht="25.5">
      <c r="A1" s="38" t="s">
        <v>273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23" customFormat="1" ht="18">
      <c r="A2" s="153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3" customFormat="1" ht="12.75">
      <c r="A3" s="30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23" customFormat="1" ht="18">
      <c r="A4" s="65" t="s">
        <v>352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57" t="s">
        <v>48</v>
      </c>
      <c r="O4" s="25"/>
    </row>
    <row r="5" spans="1:15" s="23" customFormat="1" ht="19.5" customHeight="1">
      <c r="A5" s="154" t="s">
        <v>1</v>
      </c>
      <c r="B5" s="155" t="s">
        <v>71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25"/>
    </row>
    <row r="6" spans="1:15" s="23" customFormat="1" ht="54.75" customHeight="1">
      <c r="A6" s="52"/>
      <c r="B6" s="156" t="s">
        <v>72</v>
      </c>
      <c r="C6" s="156" t="s">
        <v>73</v>
      </c>
      <c r="D6" s="156" t="s">
        <v>74</v>
      </c>
      <c r="E6" s="156" t="s">
        <v>75</v>
      </c>
      <c r="F6" s="156" t="s">
        <v>76</v>
      </c>
      <c r="G6" s="156" t="s">
        <v>77</v>
      </c>
      <c r="H6" s="156" t="s">
        <v>78</v>
      </c>
      <c r="I6" s="156" t="s">
        <v>79</v>
      </c>
      <c r="J6" s="156" t="s">
        <v>80</v>
      </c>
      <c r="K6" s="156" t="s">
        <v>81</v>
      </c>
      <c r="L6" s="156" t="s">
        <v>82</v>
      </c>
      <c r="M6" s="156" t="s">
        <v>83</v>
      </c>
      <c r="N6" s="156" t="s">
        <v>84</v>
      </c>
      <c r="O6" s="32"/>
    </row>
    <row r="7" spans="1:15" s="23" customFormat="1" ht="19.5" customHeight="1">
      <c r="A7" s="125" t="s">
        <v>12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6"/>
    </row>
    <row r="8" spans="1:15" s="23" customFormat="1" ht="19.5" customHeight="1">
      <c r="A8" s="115" t="s">
        <v>13</v>
      </c>
      <c r="B8" s="203">
        <v>246953</v>
      </c>
      <c r="C8" s="203">
        <v>321489</v>
      </c>
      <c r="D8" s="203">
        <v>39125</v>
      </c>
      <c r="E8" s="203">
        <v>36472</v>
      </c>
      <c r="F8" s="203">
        <v>67911</v>
      </c>
      <c r="G8" s="203">
        <v>440738</v>
      </c>
      <c r="H8" s="203">
        <v>37091</v>
      </c>
      <c r="I8" s="203">
        <v>27376</v>
      </c>
      <c r="J8" s="203">
        <v>46217</v>
      </c>
      <c r="K8" s="331">
        <v>133945</v>
      </c>
      <c r="L8" s="203">
        <v>19080</v>
      </c>
      <c r="M8" s="203">
        <v>10520</v>
      </c>
      <c r="N8" s="203">
        <v>727</v>
      </c>
      <c r="O8" s="236"/>
    </row>
    <row r="9" spans="1:15" s="23" customFormat="1" ht="19.5" customHeight="1">
      <c r="A9" s="126" t="s">
        <v>14</v>
      </c>
      <c r="B9" s="202">
        <v>5056</v>
      </c>
      <c r="C9" s="202">
        <v>32591</v>
      </c>
      <c r="D9" s="202">
        <v>681</v>
      </c>
      <c r="E9" s="202">
        <v>11417</v>
      </c>
      <c r="F9" s="202">
        <v>2160</v>
      </c>
      <c r="G9" s="202">
        <v>3538</v>
      </c>
      <c r="H9" s="202">
        <v>951</v>
      </c>
      <c r="I9" s="202">
        <v>418</v>
      </c>
      <c r="J9" s="202">
        <v>25182</v>
      </c>
      <c r="K9" s="202">
        <v>69430</v>
      </c>
      <c r="L9" s="202">
        <v>2144</v>
      </c>
      <c r="M9" s="202">
        <v>5256</v>
      </c>
      <c r="N9" s="202">
        <v>1067</v>
      </c>
      <c r="O9" s="236"/>
    </row>
    <row r="10" spans="1:15" s="23" customFormat="1" ht="19.5" customHeight="1">
      <c r="A10" s="115" t="s">
        <v>219</v>
      </c>
      <c r="B10" s="203">
        <v>30</v>
      </c>
      <c r="C10" s="203">
        <v>235</v>
      </c>
      <c r="D10" s="203">
        <v>8</v>
      </c>
      <c r="E10" s="203" t="s">
        <v>358</v>
      </c>
      <c r="F10" s="203">
        <v>10</v>
      </c>
      <c r="G10" s="203">
        <v>136</v>
      </c>
      <c r="H10" s="203">
        <v>529</v>
      </c>
      <c r="I10" s="203">
        <v>2</v>
      </c>
      <c r="J10" s="203">
        <v>2138</v>
      </c>
      <c r="K10" s="203">
        <v>5090</v>
      </c>
      <c r="L10" s="203">
        <v>52</v>
      </c>
      <c r="M10" s="203" t="s">
        <v>358</v>
      </c>
      <c r="N10" s="203" t="s">
        <v>358</v>
      </c>
      <c r="O10" s="236"/>
    </row>
    <row r="11" spans="1:15" s="23" customFormat="1" ht="19.5" customHeight="1">
      <c r="A11" s="126" t="s">
        <v>15</v>
      </c>
      <c r="B11" s="202" t="s">
        <v>358</v>
      </c>
      <c r="C11" s="202">
        <v>188</v>
      </c>
      <c r="D11" s="202" t="s">
        <v>358</v>
      </c>
      <c r="E11" s="202" t="s">
        <v>358</v>
      </c>
      <c r="F11" s="202">
        <v>30</v>
      </c>
      <c r="G11" s="202">
        <v>224</v>
      </c>
      <c r="H11" s="202">
        <v>1465</v>
      </c>
      <c r="I11" s="202">
        <v>227</v>
      </c>
      <c r="J11" s="202" t="s">
        <v>358</v>
      </c>
      <c r="K11" s="202" t="s">
        <v>358</v>
      </c>
      <c r="L11" s="202">
        <v>254</v>
      </c>
      <c r="M11" s="202">
        <v>42</v>
      </c>
      <c r="N11" s="202" t="s">
        <v>358</v>
      </c>
      <c r="O11" s="236"/>
    </row>
    <row r="12" spans="1:15" s="23" customFormat="1" ht="19.5" customHeight="1">
      <c r="A12" s="115" t="s">
        <v>16</v>
      </c>
      <c r="B12" s="203" t="s">
        <v>358</v>
      </c>
      <c r="C12" s="203">
        <v>10</v>
      </c>
      <c r="D12" s="203" t="s">
        <v>358</v>
      </c>
      <c r="E12" s="203" t="s">
        <v>358</v>
      </c>
      <c r="F12" s="203" t="s">
        <v>358</v>
      </c>
      <c r="G12" s="203">
        <v>18</v>
      </c>
      <c r="H12" s="203">
        <v>188</v>
      </c>
      <c r="I12" s="203">
        <v>331</v>
      </c>
      <c r="J12" s="203" t="s">
        <v>358</v>
      </c>
      <c r="K12" s="203" t="s">
        <v>358</v>
      </c>
      <c r="L12" s="203">
        <v>13</v>
      </c>
      <c r="M12" s="203" t="s">
        <v>358</v>
      </c>
      <c r="N12" s="203" t="s">
        <v>358</v>
      </c>
      <c r="O12" s="236"/>
    </row>
    <row r="13" spans="1:15" s="23" customFormat="1" ht="19.5" customHeight="1">
      <c r="A13" s="126" t="s">
        <v>17</v>
      </c>
      <c r="B13" s="202" t="s">
        <v>358</v>
      </c>
      <c r="C13" s="202">
        <v>8</v>
      </c>
      <c r="D13" s="202" t="s">
        <v>358</v>
      </c>
      <c r="E13" s="202" t="s">
        <v>358</v>
      </c>
      <c r="F13" s="202">
        <v>57</v>
      </c>
      <c r="G13" s="202" t="s">
        <v>358</v>
      </c>
      <c r="H13" s="202">
        <v>142</v>
      </c>
      <c r="I13" s="202">
        <v>73</v>
      </c>
      <c r="J13" s="202" t="s">
        <v>358</v>
      </c>
      <c r="K13" s="202">
        <v>5</v>
      </c>
      <c r="L13" s="202" t="s">
        <v>358</v>
      </c>
      <c r="M13" s="202" t="s">
        <v>358</v>
      </c>
      <c r="N13" s="202" t="s">
        <v>358</v>
      </c>
      <c r="O13" s="236"/>
    </row>
    <row r="14" spans="1:15" s="23" customFormat="1" ht="19.5" customHeight="1">
      <c r="A14" s="115" t="s">
        <v>18</v>
      </c>
      <c r="B14" s="203">
        <v>18</v>
      </c>
      <c r="C14" s="203">
        <v>533</v>
      </c>
      <c r="D14" s="203">
        <v>3</v>
      </c>
      <c r="E14" s="203" t="s">
        <v>358</v>
      </c>
      <c r="F14" s="203">
        <v>36</v>
      </c>
      <c r="G14" s="203">
        <v>1397</v>
      </c>
      <c r="H14" s="203">
        <v>450</v>
      </c>
      <c r="I14" s="203">
        <v>9</v>
      </c>
      <c r="J14" s="203">
        <v>98</v>
      </c>
      <c r="K14" s="203">
        <v>1641</v>
      </c>
      <c r="L14" s="203">
        <v>133</v>
      </c>
      <c r="M14" s="203">
        <v>39</v>
      </c>
      <c r="N14" s="203" t="s">
        <v>358</v>
      </c>
      <c r="O14" s="236"/>
    </row>
    <row r="15" spans="1:15" s="23" customFormat="1" ht="19.5" customHeight="1">
      <c r="A15" s="126" t="s">
        <v>19</v>
      </c>
      <c r="B15" s="202" t="s">
        <v>358</v>
      </c>
      <c r="C15" s="202">
        <v>41</v>
      </c>
      <c r="D15" s="202" t="s">
        <v>358</v>
      </c>
      <c r="E15" s="202" t="s">
        <v>358</v>
      </c>
      <c r="F15" s="202" t="s">
        <v>358</v>
      </c>
      <c r="G15" s="202" t="s">
        <v>358</v>
      </c>
      <c r="H15" s="202" t="s">
        <v>358</v>
      </c>
      <c r="I15" s="202">
        <v>4</v>
      </c>
      <c r="J15" s="202" t="s">
        <v>358</v>
      </c>
      <c r="K15" s="202" t="s">
        <v>358</v>
      </c>
      <c r="L15" s="202">
        <v>6</v>
      </c>
      <c r="M15" s="202" t="s">
        <v>358</v>
      </c>
      <c r="N15" s="202" t="s">
        <v>358</v>
      </c>
      <c r="O15" s="236"/>
    </row>
    <row r="16" spans="1:15" s="23" customFormat="1" ht="19.5" customHeight="1">
      <c r="A16" s="115" t="s">
        <v>20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36"/>
    </row>
    <row r="17" spans="1:15" s="23" customFormat="1" ht="19.5" customHeight="1">
      <c r="A17" s="127" t="s">
        <v>21</v>
      </c>
      <c r="B17" s="202" t="s">
        <v>358</v>
      </c>
      <c r="C17" s="202" t="s">
        <v>358</v>
      </c>
      <c r="D17" s="202" t="s">
        <v>358</v>
      </c>
      <c r="E17" s="202" t="s">
        <v>358</v>
      </c>
      <c r="F17" s="202" t="s">
        <v>358</v>
      </c>
      <c r="G17" s="202" t="s">
        <v>358</v>
      </c>
      <c r="H17" s="202" t="s">
        <v>358</v>
      </c>
      <c r="I17" s="202" t="s">
        <v>358</v>
      </c>
      <c r="J17" s="202" t="s">
        <v>358</v>
      </c>
      <c r="K17" s="202">
        <v>213</v>
      </c>
      <c r="L17" s="202" t="s">
        <v>358</v>
      </c>
      <c r="M17" s="202" t="s">
        <v>358</v>
      </c>
      <c r="N17" s="202" t="s">
        <v>358</v>
      </c>
      <c r="O17" s="236"/>
    </row>
    <row r="18" spans="1:15" s="23" customFormat="1" ht="19.5" customHeight="1">
      <c r="A18" s="118" t="s">
        <v>85</v>
      </c>
      <c r="B18" s="203" t="s">
        <v>358</v>
      </c>
      <c r="C18" s="203" t="s">
        <v>358</v>
      </c>
      <c r="D18" s="203" t="s">
        <v>358</v>
      </c>
      <c r="E18" s="203" t="s">
        <v>358</v>
      </c>
      <c r="F18" s="203" t="s">
        <v>358</v>
      </c>
      <c r="G18" s="203" t="s">
        <v>358</v>
      </c>
      <c r="H18" s="203" t="s">
        <v>358</v>
      </c>
      <c r="I18" s="203" t="s">
        <v>358</v>
      </c>
      <c r="J18" s="203" t="s">
        <v>358</v>
      </c>
      <c r="K18" s="203" t="s">
        <v>358</v>
      </c>
      <c r="L18" s="203" t="s">
        <v>358</v>
      </c>
      <c r="M18" s="203" t="s">
        <v>358</v>
      </c>
      <c r="N18" s="203" t="s">
        <v>358</v>
      </c>
      <c r="O18" s="236"/>
    </row>
    <row r="19" spans="1:15" s="23" customFormat="1" ht="19.5" customHeight="1">
      <c r="A19" s="127" t="s">
        <v>22</v>
      </c>
      <c r="B19" s="202" t="s">
        <v>358</v>
      </c>
      <c r="C19" s="202" t="s">
        <v>358</v>
      </c>
      <c r="D19" s="202" t="s">
        <v>358</v>
      </c>
      <c r="E19" s="202" t="s">
        <v>358</v>
      </c>
      <c r="F19" s="202" t="s">
        <v>358</v>
      </c>
      <c r="G19" s="202" t="s">
        <v>358</v>
      </c>
      <c r="H19" s="202" t="s">
        <v>358</v>
      </c>
      <c r="I19" s="202" t="s">
        <v>358</v>
      </c>
      <c r="J19" s="202" t="s">
        <v>358</v>
      </c>
      <c r="K19" s="202" t="s">
        <v>358</v>
      </c>
      <c r="L19" s="202" t="s">
        <v>358</v>
      </c>
      <c r="M19" s="202" t="s">
        <v>358</v>
      </c>
      <c r="N19" s="202" t="s">
        <v>358</v>
      </c>
      <c r="O19" s="236"/>
    </row>
    <row r="20" spans="1:15" s="23" customFormat="1" ht="19.5" customHeight="1">
      <c r="A20" s="115" t="s">
        <v>23</v>
      </c>
      <c r="B20" s="203">
        <v>7</v>
      </c>
      <c r="C20" s="203">
        <v>39</v>
      </c>
      <c r="D20" s="203" t="s">
        <v>358</v>
      </c>
      <c r="E20" s="203">
        <v>17</v>
      </c>
      <c r="F20" s="203" t="s">
        <v>358</v>
      </c>
      <c r="G20" s="203">
        <v>121</v>
      </c>
      <c r="H20" s="203">
        <v>490</v>
      </c>
      <c r="I20" s="203" t="s">
        <v>358</v>
      </c>
      <c r="J20" s="203">
        <v>13</v>
      </c>
      <c r="K20" s="203">
        <v>9</v>
      </c>
      <c r="L20" s="203" t="s">
        <v>358</v>
      </c>
      <c r="M20" s="203" t="s">
        <v>358</v>
      </c>
      <c r="N20" s="203" t="s">
        <v>358</v>
      </c>
      <c r="O20" s="236"/>
    </row>
    <row r="21" spans="1:15" s="23" customFormat="1" ht="19.5" customHeight="1">
      <c r="A21" s="116" t="s">
        <v>24</v>
      </c>
      <c r="B21" s="202" t="s">
        <v>358</v>
      </c>
      <c r="C21" s="202" t="s">
        <v>358</v>
      </c>
      <c r="D21" s="202" t="s">
        <v>358</v>
      </c>
      <c r="E21" s="202">
        <v>9</v>
      </c>
      <c r="F21" s="202" t="s">
        <v>358</v>
      </c>
      <c r="G21" s="202" t="s">
        <v>358</v>
      </c>
      <c r="H21" s="202" t="s">
        <v>358</v>
      </c>
      <c r="I21" s="202" t="s">
        <v>358</v>
      </c>
      <c r="J21" s="202">
        <v>1</v>
      </c>
      <c r="K21" s="202" t="s">
        <v>358</v>
      </c>
      <c r="L21" s="202" t="s">
        <v>358</v>
      </c>
      <c r="M21" s="202" t="s">
        <v>358</v>
      </c>
      <c r="N21" s="202" t="s">
        <v>358</v>
      </c>
      <c r="O21" s="236"/>
    </row>
    <row r="22" spans="1:15" s="23" customFormat="1" ht="19.5" customHeight="1">
      <c r="A22" s="115" t="s">
        <v>105</v>
      </c>
      <c r="B22" s="203" t="s">
        <v>358</v>
      </c>
      <c r="C22" s="203">
        <v>29</v>
      </c>
      <c r="D22" s="203" t="s">
        <v>358</v>
      </c>
      <c r="E22" s="203" t="s">
        <v>358</v>
      </c>
      <c r="F22" s="203" t="s">
        <v>358</v>
      </c>
      <c r="G22" s="203">
        <v>8</v>
      </c>
      <c r="H22" s="203">
        <v>85</v>
      </c>
      <c r="I22" s="203" t="s">
        <v>358</v>
      </c>
      <c r="J22" s="203">
        <v>11</v>
      </c>
      <c r="K22" s="203" t="s">
        <v>358</v>
      </c>
      <c r="L22" s="203">
        <v>2</v>
      </c>
      <c r="M22" s="203">
        <v>0</v>
      </c>
      <c r="N22" s="203" t="s">
        <v>358</v>
      </c>
      <c r="O22" s="236"/>
    </row>
    <row r="23" spans="1:15" s="23" customFormat="1" ht="19.5" customHeight="1">
      <c r="A23" s="126" t="s">
        <v>25</v>
      </c>
      <c r="B23" s="202">
        <v>34</v>
      </c>
      <c r="C23" s="202">
        <v>87</v>
      </c>
      <c r="D23" s="202" t="s">
        <v>358</v>
      </c>
      <c r="E23" s="202">
        <v>169</v>
      </c>
      <c r="F23" s="202">
        <v>23</v>
      </c>
      <c r="G23" s="202">
        <v>185</v>
      </c>
      <c r="H23" s="202">
        <v>304</v>
      </c>
      <c r="I23" s="202" t="s">
        <v>358</v>
      </c>
      <c r="J23" s="202">
        <v>59</v>
      </c>
      <c r="K23" s="202">
        <v>65</v>
      </c>
      <c r="L23" s="202">
        <v>224</v>
      </c>
      <c r="M23" s="202">
        <v>80</v>
      </c>
      <c r="N23" s="202">
        <v>56</v>
      </c>
      <c r="O23" s="236"/>
    </row>
    <row r="24" spans="1:15" s="23" customFormat="1" ht="19.5" customHeight="1">
      <c r="A24" s="115" t="s">
        <v>26</v>
      </c>
      <c r="B24" s="203" t="s">
        <v>358</v>
      </c>
      <c r="C24" s="203">
        <v>1</v>
      </c>
      <c r="D24" s="203" t="s">
        <v>358</v>
      </c>
      <c r="E24" s="203" t="s">
        <v>358</v>
      </c>
      <c r="F24" s="203" t="s">
        <v>358</v>
      </c>
      <c r="G24" s="203">
        <v>12</v>
      </c>
      <c r="H24" s="203" t="s">
        <v>358</v>
      </c>
      <c r="I24" s="203" t="s">
        <v>358</v>
      </c>
      <c r="J24" s="203" t="s">
        <v>358</v>
      </c>
      <c r="K24" s="203">
        <v>2</v>
      </c>
      <c r="L24" s="203" t="s">
        <v>358</v>
      </c>
      <c r="M24" s="203" t="s">
        <v>358</v>
      </c>
      <c r="N24" s="203" t="s">
        <v>358</v>
      </c>
      <c r="O24" s="236"/>
    </row>
    <row r="25" spans="1:15" s="23" customFormat="1" ht="19.5" customHeight="1">
      <c r="A25" s="126" t="s">
        <v>27</v>
      </c>
      <c r="B25" s="202">
        <v>129</v>
      </c>
      <c r="C25" s="202">
        <v>713</v>
      </c>
      <c r="D25" s="202">
        <v>237</v>
      </c>
      <c r="E25" s="202">
        <v>100</v>
      </c>
      <c r="F25" s="202">
        <v>321</v>
      </c>
      <c r="G25" s="202">
        <v>92</v>
      </c>
      <c r="H25" s="202">
        <v>762</v>
      </c>
      <c r="I25" s="202">
        <v>721</v>
      </c>
      <c r="J25" s="202" t="s">
        <v>358</v>
      </c>
      <c r="K25" s="202">
        <v>57</v>
      </c>
      <c r="L25" s="202">
        <v>104</v>
      </c>
      <c r="M25" s="202">
        <v>221</v>
      </c>
      <c r="N25" s="202">
        <v>99</v>
      </c>
      <c r="O25" s="236"/>
    </row>
    <row r="26" spans="1:15" s="23" customFormat="1" ht="19.5" customHeight="1">
      <c r="A26" s="115" t="s">
        <v>28</v>
      </c>
      <c r="B26" s="203" t="s">
        <v>358</v>
      </c>
      <c r="C26" s="203">
        <v>38</v>
      </c>
      <c r="D26" s="203" t="s">
        <v>358</v>
      </c>
      <c r="E26" s="203" t="s">
        <v>358</v>
      </c>
      <c r="F26" s="203" t="s">
        <v>358</v>
      </c>
      <c r="G26" s="203">
        <v>572</v>
      </c>
      <c r="H26" s="203">
        <v>82</v>
      </c>
      <c r="I26" s="203">
        <v>175</v>
      </c>
      <c r="J26" s="203">
        <v>8</v>
      </c>
      <c r="K26" s="203" t="s">
        <v>358</v>
      </c>
      <c r="L26" s="203" t="s">
        <v>358</v>
      </c>
      <c r="M26" s="203" t="s">
        <v>358</v>
      </c>
      <c r="N26" s="203" t="s">
        <v>358</v>
      </c>
      <c r="O26" s="236"/>
    </row>
    <row r="27" spans="1:15" s="23" customFormat="1" ht="19.5" customHeight="1">
      <c r="A27" s="126" t="s">
        <v>29</v>
      </c>
      <c r="B27" s="202" t="s">
        <v>358</v>
      </c>
      <c r="C27" s="202" t="s">
        <v>358</v>
      </c>
      <c r="D27" s="202" t="s">
        <v>358</v>
      </c>
      <c r="E27" s="202" t="s">
        <v>358</v>
      </c>
      <c r="F27" s="202" t="s">
        <v>358</v>
      </c>
      <c r="G27" s="202" t="s">
        <v>358</v>
      </c>
      <c r="H27" s="202" t="s">
        <v>358</v>
      </c>
      <c r="I27" s="202" t="s">
        <v>358</v>
      </c>
      <c r="J27" s="202" t="s">
        <v>358</v>
      </c>
      <c r="K27" s="202" t="s">
        <v>358</v>
      </c>
      <c r="L27" s="202" t="s">
        <v>358</v>
      </c>
      <c r="M27" s="202" t="s">
        <v>358</v>
      </c>
      <c r="N27" s="202" t="s">
        <v>358</v>
      </c>
      <c r="O27" s="236"/>
    </row>
    <row r="28" spans="1:15" s="23" customFormat="1" ht="19.5" customHeight="1">
      <c r="A28" s="115" t="s">
        <v>30</v>
      </c>
      <c r="B28" s="203" t="s">
        <v>358</v>
      </c>
      <c r="C28" s="203" t="s">
        <v>358</v>
      </c>
      <c r="D28" s="203" t="s">
        <v>358</v>
      </c>
      <c r="E28" s="203" t="s">
        <v>358</v>
      </c>
      <c r="F28" s="203" t="s">
        <v>358</v>
      </c>
      <c r="G28" s="203">
        <v>33</v>
      </c>
      <c r="H28" s="203" t="s">
        <v>358</v>
      </c>
      <c r="I28" s="203" t="s">
        <v>358</v>
      </c>
      <c r="J28" s="203" t="s">
        <v>358</v>
      </c>
      <c r="K28" s="205" t="s">
        <v>358</v>
      </c>
      <c r="L28" s="203" t="s">
        <v>358</v>
      </c>
      <c r="M28" s="203" t="s">
        <v>358</v>
      </c>
      <c r="N28" s="203" t="s">
        <v>358</v>
      </c>
      <c r="O28" s="236"/>
    </row>
    <row r="29" spans="1:15" s="23" customFormat="1" ht="19.5" customHeight="1">
      <c r="A29" s="520" t="s">
        <v>31</v>
      </c>
      <c r="B29" s="217" t="s">
        <v>358</v>
      </c>
      <c r="C29" s="217" t="s">
        <v>358</v>
      </c>
      <c r="D29" s="217" t="s">
        <v>358</v>
      </c>
      <c r="E29" s="217">
        <v>11</v>
      </c>
      <c r="F29" s="217" t="s">
        <v>358</v>
      </c>
      <c r="G29" s="217" t="s">
        <v>358</v>
      </c>
      <c r="H29" s="217" t="s">
        <v>358</v>
      </c>
      <c r="I29" s="217" t="s">
        <v>358</v>
      </c>
      <c r="J29" s="217" t="s">
        <v>358</v>
      </c>
      <c r="K29" s="219" t="s">
        <v>358</v>
      </c>
      <c r="L29" s="217" t="s">
        <v>358</v>
      </c>
      <c r="M29" s="217" t="s">
        <v>358</v>
      </c>
      <c r="N29" s="217" t="s">
        <v>358</v>
      </c>
      <c r="O29" s="236"/>
    </row>
    <row r="30" spans="1:15" s="31" customFormat="1" ht="25.5">
      <c r="A30" s="38" t="s">
        <v>274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23" customFormat="1" ht="18">
      <c r="A31" s="15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23" customFormat="1" ht="12.75">
      <c r="A32" s="3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23" customFormat="1" ht="18">
      <c r="A33" s="65" t="s">
        <v>352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157" t="s">
        <v>48</v>
      </c>
      <c r="O33" s="25"/>
    </row>
    <row r="34" spans="1:15" s="23" customFormat="1" ht="19.5" customHeight="1">
      <c r="A34" s="154" t="s">
        <v>1</v>
      </c>
      <c r="B34" s="155" t="s">
        <v>71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25"/>
    </row>
    <row r="35" spans="1:15" s="23" customFormat="1" ht="54.75" customHeight="1">
      <c r="A35" s="75"/>
      <c r="B35" s="156" t="s">
        <v>72</v>
      </c>
      <c r="C35" s="156" t="s">
        <v>73</v>
      </c>
      <c r="D35" s="156" t="s">
        <v>74</v>
      </c>
      <c r="E35" s="156" t="s">
        <v>75</v>
      </c>
      <c r="F35" s="156" t="s">
        <v>76</v>
      </c>
      <c r="G35" s="156" t="s">
        <v>77</v>
      </c>
      <c r="H35" s="156" t="s">
        <v>78</v>
      </c>
      <c r="I35" s="156" t="s">
        <v>79</v>
      </c>
      <c r="J35" s="156" t="s">
        <v>80</v>
      </c>
      <c r="K35" s="156" t="s">
        <v>81</v>
      </c>
      <c r="L35" s="156" t="s">
        <v>82</v>
      </c>
      <c r="M35" s="156" t="s">
        <v>83</v>
      </c>
      <c r="N35" s="158" t="s">
        <v>84</v>
      </c>
      <c r="O35" s="25"/>
    </row>
    <row r="36" spans="1:15" s="23" customFormat="1" ht="19.5" customHeight="1">
      <c r="A36" s="126" t="s">
        <v>32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6"/>
      <c r="L36" s="202"/>
      <c r="M36" s="202"/>
      <c r="N36" s="202"/>
      <c r="O36" s="236"/>
    </row>
    <row r="37" spans="1:15" s="23" customFormat="1" ht="19.5" customHeight="1">
      <c r="A37" s="121" t="s">
        <v>197</v>
      </c>
      <c r="B37" s="203" t="s">
        <v>358</v>
      </c>
      <c r="C37" s="203" t="s">
        <v>358</v>
      </c>
      <c r="D37" s="203" t="s">
        <v>358</v>
      </c>
      <c r="E37" s="203" t="s">
        <v>358</v>
      </c>
      <c r="F37" s="203" t="s">
        <v>358</v>
      </c>
      <c r="G37" s="203" t="s">
        <v>358</v>
      </c>
      <c r="H37" s="203" t="s">
        <v>358</v>
      </c>
      <c r="I37" s="203" t="s">
        <v>358</v>
      </c>
      <c r="J37" s="203" t="s">
        <v>358</v>
      </c>
      <c r="K37" s="205" t="s">
        <v>358</v>
      </c>
      <c r="L37" s="203" t="s">
        <v>358</v>
      </c>
      <c r="M37" s="203" t="s">
        <v>358</v>
      </c>
      <c r="N37" s="203" t="s">
        <v>358</v>
      </c>
      <c r="O37" s="236"/>
    </row>
    <row r="38" spans="1:15" s="23" customFormat="1" ht="19.5" customHeight="1">
      <c r="A38" s="124" t="s">
        <v>198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6"/>
      <c r="L38" s="202"/>
      <c r="M38" s="202"/>
      <c r="N38" s="202"/>
      <c r="O38" s="236"/>
    </row>
    <row r="39" spans="1:15" s="23" customFormat="1" ht="19.5" customHeight="1">
      <c r="A39" s="121" t="s">
        <v>34</v>
      </c>
      <c r="B39" s="203" t="s">
        <v>358</v>
      </c>
      <c r="C39" s="203">
        <v>73</v>
      </c>
      <c r="D39" s="203">
        <v>0</v>
      </c>
      <c r="E39" s="203">
        <v>27</v>
      </c>
      <c r="F39" s="203">
        <v>13</v>
      </c>
      <c r="G39" s="203">
        <v>52</v>
      </c>
      <c r="H39" s="203" t="s">
        <v>358</v>
      </c>
      <c r="I39" s="203" t="s">
        <v>358</v>
      </c>
      <c r="J39" s="203">
        <v>50</v>
      </c>
      <c r="K39" s="203">
        <v>340</v>
      </c>
      <c r="L39" s="203">
        <v>16</v>
      </c>
      <c r="M39" s="203" t="s">
        <v>358</v>
      </c>
      <c r="N39" s="203" t="s">
        <v>358</v>
      </c>
      <c r="O39" s="236"/>
    </row>
    <row r="40" spans="1:15" s="23" customFormat="1" ht="19.5" customHeight="1">
      <c r="A40" s="123" t="s">
        <v>35</v>
      </c>
      <c r="B40" s="202" t="s">
        <v>358</v>
      </c>
      <c r="C40" s="202" t="s">
        <v>358</v>
      </c>
      <c r="D40" s="202" t="s">
        <v>358</v>
      </c>
      <c r="E40" s="202" t="s">
        <v>358</v>
      </c>
      <c r="F40" s="202" t="s">
        <v>358</v>
      </c>
      <c r="G40" s="202" t="s">
        <v>358</v>
      </c>
      <c r="H40" s="202" t="s">
        <v>358</v>
      </c>
      <c r="I40" s="202" t="s">
        <v>358</v>
      </c>
      <c r="J40" s="202" t="s">
        <v>358</v>
      </c>
      <c r="K40" s="206" t="s">
        <v>358</v>
      </c>
      <c r="L40" s="202" t="s">
        <v>358</v>
      </c>
      <c r="M40" s="202" t="s">
        <v>358</v>
      </c>
      <c r="N40" s="202" t="s">
        <v>358</v>
      </c>
      <c r="O40" s="236"/>
    </row>
    <row r="41" spans="1:15" s="23" customFormat="1" ht="19.5" customHeight="1">
      <c r="A41" s="118" t="s">
        <v>178</v>
      </c>
      <c r="B41" s="203" t="s">
        <v>358</v>
      </c>
      <c r="C41" s="203" t="s">
        <v>358</v>
      </c>
      <c r="D41" s="203" t="s">
        <v>358</v>
      </c>
      <c r="E41" s="203" t="s">
        <v>358</v>
      </c>
      <c r="F41" s="203" t="s">
        <v>358</v>
      </c>
      <c r="G41" s="203" t="s">
        <v>358</v>
      </c>
      <c r="H41" s="203" t="s">
        <v>358</v>
      </c>
      <c r="I41" s="203" t="s">
        <v>358</v>
      </c>
      <c r="J41" s="203" t="s">
        <v>358</v>
      </c>
      <c r="K41" s="205" t="s">
        <v>358</v>
      </c>
      <c r="L41" s="203" t="s">
        <v>358</v>
      </c>
      <c r="M41" s="203" t="s">
        <v>358</v>
      </c>
      <c r="N41" s="203" t="s">
        <v>358</v>
      </c>
      <c r="O41" s="236"/>
    </row>
    <row r="42" spans="1:15" s="23" customFormat="1" ht="19.5" customHeight="1">
      <c r="A42" s="124" t="s">
        <v>199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35"/>
    </row>
    <row r="43" spans="1:15" s="23" customFormat="1" ht="19.5" customHeight="1">
      <c r="A43" s="121" t="s">
        <v>200</v>
      </c>
      <c r="B43" s="203">
        <v>6</v>
      </c>
      <c r="C43" s="203">
        <v>23</v>
      </c>
      <c r="D43" s="203">
        <v>4</v>
      </c>
      <c r="E43" s="203">
        <v>29</v>
      </c>
      <c r="F43" s="203" t="s">
        <v>358</v>
      </c>
      <c r="G43" s="203">
        <v>40</v>
      </c>
      <c r="H43" s="203">
        <v>89</v>
      </c>
      <c r="I43" s="203" t="s">
        <v>358</v>
      </c>
      <c r="J43" s="203" t="s">
        <v>358</v>
      </c>
      <c r="K43" s="203">
        <v>64</v>
      </c>
      <c r="L43" s="203" t="s">
        <v>358</v>
      </c>
      <c r="M43" s="203" t="s">
        <v>358</v>
      </c>
      <c r="N43" s="203">
        <v>4</v>
      </c>
      <c r="O43" s="35"/>
    </row>
    <row r="44" spans="1:15" s="23" customFormat="1" ht="19.5" customHeight="1">
      <c r="A44" s="123" t="s">
        <v>201</v>
      </c>
      <c r="B44" s="202" t="s">
        <v>358</v>
      </c>
      <c r="C44" s="202" t="s">
        <v>358</v>
      </c>
      <c r="D44" s="202" t="s">
        <v>358</v>
      </c>
      <c r="E44" s="202" t="s">
        <v>358</v>
      </c>
      <c r="F44" s="202" t="s">
        <v>358</v>
      </c>
      <c r="G44" s="202" t="s">
        <v>358</v>
      </c>
      <c r="H44" s="202" t="s">
        <v>358</v>
      </c>
      <c r="I44" s="202" t="s">
        <v>358</v>
      </c>
      <c r="J44" s="202" t="s">
        <v>358</v>
      </c>
      <c r="K44" s="202" t="s">
        <v>358</v>
      </c>
      <c r="L44" s="202" t="s">
        <v>358</v>
      </c>
      <c r="M44" s="202" t="s">
        <v>358</v>
      </c>
      <c r="N44" s="202" t="s">
        <v>358</v>
      </c>
      <c r="O44" s="35"/>
    </row>
    <row r="45" spans="1:15" s="36" customFormat="1" ht="19.5" customHeight="1">
      <c r="A45" s="118" t="s">
        <v>202</v>
      </c>
      <c r="B45" s="203" t="s">
        <v>358</v>
      </c>
      <c r="C45" s="203" t="s">
        <v>358</v>
      </c>
      <c r="D45" s="203" t="s">
        <v>358</v>
      </c>
      <c r="E45" s="203" t="s">
        <v>358</v>
      </c>
      <c r="F45" s="203" t="s">
        <v>358</v>
      </c>
      <c r="G45" s="203" t="s">
        <v>358</v>
      </c>
      <c r="H45" s="203" t="s">
        <v>358</v>
      </c>
      <c r="I45" s="203" t="s">
        <v>358</v>
      </c>
      <c r="J45" s="203" t="s">
        <v>358</v>
      </c>
      <c r="K45" s="203" t="s">
        <v>358</v>
      </c>
      <c r="L45" s="203" t="s">
        <v>358</v>
      </c>
      <c r="M45" s="203" t="s">
        <v>358</v>
      </c>
      <c r="N45" s="203" t="s">
        <v>358</v>
      </c>
      <c r="O45" s="35"/>
    </row>
    <row r="46" spans="1:15" s="23" customFormat="1" ht="19.5" customHeight="1">
      <c r="A46" s="124" t="s">
        <v>203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35"/>
    </row>
    <row r="47" spans="1:15" s="23" customFormat="1" ht="19.5" customHeight="1">
      <c r="A47" s="121" t="s">
        <v>204</v>
      </c>
      <c r="B47" s="203" t="s">
        <v>358</v>
      </c>
      <c r="C47" s="203" t="s">
        <v>358</v>
      </c>
      <c r="D47" s="203" t="s">
        <v>358</v>
      </c>
      <c r="E47" s="203" t="s">
        <v>358</v>
      </c>
      <c r="F47" s="203" t="s">
        <v>358</v>
      </c>
      <c r="G47" s="203" t="s">
        <v>358</v>
      </c>
      <c r="H47" s="203" t="s">
        <v>358</v>
      </c>
      <c r="I47" s="203" t="s">
        <v>358</v>
      </c>
      <c r="J47" s="203" t="s">
        <v>358</v>
      </c>
      <c r="K47" s="203" t="s">
        <v>358</v>
      </c>
      <c r="L47" s="203" t="s">
        <v>358</v>
      </c>
      <c r="M47" s="203" t="s">
        <v>358</v>
      </c>
      <c r="N47" s="203" t="s">
        <v>358</v>
      </c>
      <c r="O47" s="35"/>
    </row>
    <row r="48" spans="1:15" s="23" customFormat="1" ht="19.5" customHeight="1">
      <c r="A48" s="123" t="s">
        <v>205</v>
      </c>
      <c r="B48" s="202" t="s">
        <v>358</v>
      </c>
      <c r="C48" s="202" t="s">
        <v>358</v>
      </c>
      <c r="D48" s="202" t="s">
        <v>358</v>
      </c>
      <c r="E48" s="202" t="s">
        <v>358</v>
      </c>
      <c r="F48" s="202" t="s">
        <v>358</v>
      </c>
      <c r="G48" s="202" t="s">
        <v>358</v>
      </c>
      <c r="H48" s="202" t="s">
        <v>358</v>
      </c>
      <c r="I48" s="202" t="s">
        <v>358</v>
      </c>
      <c r="J48" s="202" t="s">
        <v>358</v>
      </c>
      <c r="K48" s="202" t="s">
        <v>358</v>
      </c>
      <c r="L48" s="202" t="s">
        <v>358</v>
      </c>
      <c r="M48" s="202" t="s">
        <v>358</v>
      </c>
      <c r="N48" s="202" t="s">
        <v>358</v>
      </c>
      <c r="O48" s="35"/>
    </row>
    <row r="49" spans="1:15" s="23" customFormat="1" ht="19.5" customHeight="1">
      <c r="A49" s="120" t="s">
        <v>214</v>
      </c>
      <c r="B49" s="203" t="s">
        <v>358</v>
      </c>
      <c r="C49" s="203">
        <v>13</v>
      </c>
      <c r="D49" s="203" t="s">
        <v>358</v>
      </c>
      <c r="E49" s="203" t="s">
        <v>358</v>
      </c>
      <c r="F49" s="203" t="s">
        <v>358</v>
      </c>
      <c r="G49" s="203">
        <v>240</v>
      </c>
      <c r="H49" s="203" t="s">
        <v>358</v>
      </c>
      <c r="I49" s="203" t="s">
        <v>358</v>
      </c>
      <c r="J49" s="203">
        <v>138</v>
      </c>
      <c r="K49" s="203" t="s">
        <v>358</v>
      </c>
      <c r="L49" s="203" t="s">
        <v>358</v>
      </c>
      <c r="M49" s="203" t="s">
        <v>358</v>
      </c>
      <c r="N49" s="203" t="s">
        <v>358</v>
      </c>
      <c r="O49" s="35"/>
    </row>
    <row r="50" spans="1:15" s="23" customFormat="1" ht="19.5" customHeight="1">
      <c r="A50" s="125" t="s">
        <v>41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35"/>
    </row>
    <row r="51" spans="1:15" s="23" customFormat="1" ht="19.5" customHeight="1">
      <c r="A51" s="121" t="s">
        <v>123</v>
      </c>
      <c r="B51" s="203">
        <v>724</v>
      </c>
      <c r="C51" s="203">
        <v>576</v>
      </c>
      <c r="D51" s="203">
        <v>15</v>
      </c>
      <c r="E51" s="203">
        <v>576</v>
      </c>
      <c r="F51" s="203" t="s">
        <v>358</v>
      </c>
      <c r="G51" s="203">
        <v>780</v>
      </c>
      <c r="H51" s="203">
        <v>7064</v>
      </c>
      <c r="I51" s="203">
        <v>100675</v>
      </c>
      <c r="J51" s="203" t="s">
        <v>358</v>
      </c>
      <c r="K51" s="203">
        <v>480</v>
      </c>
      <c r="L51" s="203" t="s">
        <v>358</v>
      </c>
      <c r="M51" s="203">
        <v>832</v>
      </c>
      <c r="N51" s="203" t="s">
        <v>358</v>
      </c>
      <c r="O51" s="35"/>
    </row>
    <row r="52" spans="1:15" s="23" customFormat="1" ht="19.5" customHeight="1">
      <c r="A52" s="123" t="s">
        <v>42</v>
      </c>
      <c r="B52" s="202" t="s">
        <v>358</v>
      </c>
      <c r="C52" s="202" t="s">
        <v>358</v>
      </c>
      <c r="D52" s="202" t="s">
        <v>358</v>
      </c>
      <c r="E52" s="202" t="s">
        <v>358</v>
      </c>
      <c r="F52" s="202" t="s">
        <v>358</v>
      </c>
      <c r="G52" s="202" t="s">
        <v>358</v>
      </c>
      <c r="H52" s="202">
        <v>510</v>
      </c>
      <c r="I52" s="202">
        <v>162</v>
      </c>
      <c r="J52" s="202" t="s">
        <v>358</v>
      </c>
      <c r="K52" s="202">
        <v>500</v>
      </c>
      <c r="L52" s="202" t="s">
        <v>358</v>
      </c>
      <c r="M52" s="202" t="s">
        <v>358</v>
      </c>
      <c r="N52" s="202" t="s">
        <v>358</v>
      </c>
      <c r="O52" s="35"/>
    </row>
    <row r="53" spans="1:15" s="23" customFormat="1" ht="19.5" customHeight="1">
      <c r="A53" s="121" t="s">
        <v>124</v>
      </c>
      <c r="B53" s="203" t="s">
        <v>358</v>
      </c>
      <c r="C53" s="203" t="s">
        <v>358</v>
      </c>
      <c r="D53" s="203" t="s">
        <v>358</v>
      </c>
      <c r="E53" s="203" t="s">
        <v>358</v>
      </c>
      <c r="F53" s="203" t="s">
        <v>358</v>
      </c>
      <c r="G53" s="203" t="s">
        <v>358</v>
      </c>
      <c r="H53" s="203" t="s">
        <v>358</v>
      </c>
      <c r="I53" s="203" t="s">
        <v>358</v>
      </c>
      <c r="J53" s="203" t="s">
        <v>358</v>
      </c>
      <c r="K53" s="203" t="s">
        <v>358</v>
      </c>
      <c r="L53" s="203" t="s">
        <v>358</v>
      </c>
      <c r="M53" s="203" t="s">
        <v>358</v>
      </c>
      <c r="N53" s="203" t="s">
        <v>358</v>
      </c>
      <c r="O53" s="35"/>
    </row>
    <row r="54" spans="1:15" s="23" customFormat="1" ht="19.5" customHeight="1">
      <c r="A54" s="123" t="s">
        <v>125</v>
      </c>
      <c r="B54" s="202" t="s">
        <v>358</v>
      </c>
      <c r="C54" s="202">
        <v>159</v>
      </c>
      <c r="D54" s="202" t="s">
        <v>358</v>
      </c>
      <c r="E54" s="202">
        <v>66</v>
      </c>
      <c r="F54" s="202" t="s">
        <v>358</v>
      </c>
      <c r="G54" s="202" t="s">
        <v>358</v>
      </c>
      <c r="H54" s="202" t="s">
        <v>358</v>
      </c>
      <c r="I54" s="202" t="s">
        <v>358</v>
      </c>
      <c r="J54" s="202" t="s">
        <v>358</v>
      </c>
      <c r="K54" s="202" t="s">
        <v>358</v>
      </c>
      <c r="L54" s="202" t="s">
        <v>358</v>
      </c>
      <c r="M54" s="202" t="s">
        <v>358</v>
      </c>
      <c r="N54" s="202" t="s">
        <v>358</v>
      </c>
      <c r="O54" s="35"/>
    </row>
    <row r="55" spans="1:15" s="23" customFormat="1" ht="19.5" customHeight="1">
      <c r="A55" s="121" t="s">
        <v>43</v>
      </c>
      <c r="B55" s="203">
        <v>0</v>
      </c>
      <c r="C55" s="203">
        <v>42</v>
      </c>
      <c r="D55" s="203" t="s">
        <v>358</v>
      </c>
      <c r="E55" s="203">
        <v>168</v>
      </c>
      <c r="F55" s="203" t="s">
        <v>358</v>
      </c>
      <c r="G55" s="203">
        <v>109</v>
      </c>
      <c r="H55" s="203">
        <v>195</v>
      </c>
      <c r="I55" s="203" t="s">
        <v>358</v>
      </c>
      <c r="J55" s="203" t="s">
        <v>358</v>
      </c>
      <c r="K55" s="203" t="s">
        <v>358</v>
      </c>
      <c r="L55" s="203" t="s">
        <v>358</v>
      </c>
      <c r="M55" s="203" t="s">
        <v>358</v>
      </c>
      <c r="N55" s="203" t="s">
        <v>358</v>
      </c>
      <c r="O55" s="35"/>
    </row>
    <row r="56" spans="1:15" s="23" customFormat="1" ht="19.5" customHeight="1">
      <c r="A56" s="193" t="s">
        <v>331</v>
      </c>
      <c r="B56" s="202" t="s">
        <v>358</v>
      </c>
      <c r="C56" s="202" t="s">
        <v>358</v>
      </c>
      <c r="D56" s="202" t="s">
        <v>358</v>
      </c>
      <c r="E56" s="202" t="s">
        <v>358</v>
      </c>
      <c r="F56" s="202" t="s">
        <v>358</v>
      </c>
      <c r="G56" s="202" t="s">
        <v>358</v>
      </c>
      <c r="H56" s="202" t="s">
        <v>358</v>
      </c>
      <c r="I56" s="202">
        <v>29</v>
      </c>
      <c r="J56" s="202" t="s">
        <v>358</v>
      </c>
      <c r="K56" s="202" t="s">
        <v>358</v>
      </c>
      <c r="L56" s="202" t="s">
        <v>358</v>
      </c>
      <c r="M56" s="202" t="s">
        <v>358</v>
      </c>
      <c r="N56" s="202" t="s">
        <v>358</v>
      </c>
      <c r="O56" s="35"/>
    </row>
    <row r="57" spans="1:15" s="23" customFormat="1" ht="19.5" customHeight="1">
      <c r="A57" s="503" t="s">
        <v>332</v>
      </c>
      <c r="B57" s="203">
        <v>2931</v>
      </c>
      <c r="C57" s="203">
        <v>165</v>
      </c>
      <c r="D57" s="203">
        <v>218</v>
      </c>
      <c r="E57" s="203" t="s">
        <v>358</v>
      </c>
      <c r="F57" s="203" t="s">
        <v>358</v>
      </c>
      <c r="G57" s="203" t="s">
        <v>358</v>
      </c>
      <c r="H57" s="203">
        <v>1895</v>
      </c>
      <c r="I57" s="203" t="s">
        <v>358</v>
      </c>
      <c r="J57" s="203">
        <v>18</v>
      </c>
      <c r="K57" s="203">
        <v>44</v>
      </c>
      <c r="L57" s="203" t="s">
        <v>358</v>
      </c>
      <c r="M57" s="203" t="s">
        <v>358</v>
      </c>
      <c r="N57" s="203" t="s">
        <v>358</v>
      </c>
      <c r="O57" s="35"/>
    </row>
    <row r="58" spans="1:15" s="23" customFormat="1" ht="19.5" customHeight="1">
      <c r="A58" s="506" t="s">
        <v>334</v>
      </c>
      <c r="B58" s="202">
        <v>121067</v>
      </c>
      <c r="C58" s="202">
        <v>130894</v>
      </c>
      <c r="D58" s="202" t="s">
        <v>358</v>
      </c>
      <c r="E58" s="202">
        <v>1588</v>
      </c>
      <c r="F58" s="202">
        <v>5181</v>
      </c>
      <c r="G58" s="202">
        <v>16755</v>
      </c>
      <c r="H58" s="202">
        <v>10496</v>
      </c>
      <c r="I58" s="202">
        <v>4887</v>
      </c>
      <c r="J58" s="202">
        <v>1961</v>
      </c>
      <c r="K58" s="202">
        <v>1024</v>
      </c>
      <c r="L58" s="202" t="s">
        <v>358</v>
      </c>
      <c r="M58" s="202" t="s">
        <v>358</v>
      </c>
      <c r="N58" s="202" t="s">
        <v>358</v>
      </c>
      <c r="O58" s="35"/>
    </row>
    <row r="59" spans="1:15" s="23" customFormat="1" ht="19.5" customHeight="1">
      <c r="A59" s="504" t="s">
        <v>333</v>
      </c>
      <c r="B59" s="203" t="s">
        <v>358</v>
      </c>
      <c r="C59" s="203" t="s">
        <v>358</v>
      </c>
      <c r="D59" s="203" t="s">
        <v>358</v>
      </c>
      <c r="E59" s="203" t="s">
        <v>358</v>
      </c>
      <c r="F59" s="203" t="s">
        <v>358</v>
      </c>
      <c r="G59" s="203" t="s">
        <v>358</v>
      </c>
      <c r="H59" s="203" t="s">
        <v>358</v>
      </c>
      <c r="I59" s="203" t="s">
        <v>358</v>
      </c>
      <c r="J59" s="203" t="s">
        <v>358</v>
      </c>
      <c r="K59" s="203" t="s">
        <v>358</v>
      </c>
      <c r="L59" s="203" t="s">
        <v>358</v>
      </c>
      <c r="M59" s="203" t="s">
        <v>358</v>
      </c>
      <c r="N59" s="203" t="s">
        <v>358</v>
      </c>
      <c r="O59" s="35"/>
    </row>
    <row r="60" spans="1:15" s="23" customFormat="1" ht="39.75" customHeight="1">
      <c r="A60" s="128" t="s">
        <v>3</v>
      </c>
      <c r="B60" s="295">
        <f aca="true" t="shared" si="0" ref="B60:N60">SUM(B7:B41)+SUM(B42:B59)</f>
        <v>376955</v>
      </c>
      <c r="C60" s="295">
        <f t="shared" si="0"/>
        <v>487947</v>
      </c>
      <c r="D60" s="295">
        <f t="shared" si="0"/>
        <v>40291</v>
      </c>
      <c r="E60" s="295">
        <f t="shared" si="0"/>
        <v>50649</v>
      </c>
      <c r="F60" s="295">
        <f t="shared" si="0"/>
        <v>75742</v>
      </c>
      <c r="G60" s="295">
        <f t="shared" si="0"/>
        <v>465050</v>
      </c>
      <c r="H60" s="295">
        <f t="shared" si="0"/>
        <v>62788</v>
      </c>
      <c r="I60" s="295">
        <f t="shared" si="0"/>
        <v>135089</v>
      </c>
      <c r="J60" s="295">
        <f t="shared" si="0"/>
        <v>75894</v>
      </c>
      <c r="K60" s="295">
        <f t="shared" si="0"/>
        <v>212909</v>
      </c>
      <c r="L60" s="295">
        <f t="shared" si="0"/>
        <v>22028</v>
      </c>
      <c r="M60" s="295">
        <f t="shared" si="0"/>
        <v>16990</v>
      </c>
      <c r="N60" s="295">
        <f t="shared" si="0"/>
        <v>1953</v>
      </c>
      <c r="O60" s="298"/>
    </row>
    <row r="61" spans="2:15" s="23" customFormat="1" ht="12.7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s="31" customFormat="1" ht="25.5">
      <c r="A62" s="38" t="s">
        <v>275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s="23" customFormat="1" ht="18">
      <c r="A63" s="153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s="23" customFormat="1" ht="12.75">
      <c r="A64" s="30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s="23" customFormat="1" ht="18">
      <c r="A65" s="65" t="s">
        <v>352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157" t="s">
        <v>48</v>
      </c>
    </row>
    <row r="66" spans="1:15" s="23" customFormat="1" ht="19.5" customHeight="1">
      <c r="A66" s="146" t="s">
        <v>1</v>
      </c>
      <c r="B66" s="155" t="s">
        <v>71</v>
      </c>
      <c r="C66" s="73"/>
      <c r="D66" s="73"/>
      <c r="E66" s="73"/>
      <c r="F66" s="73"/>
      <c r="G66" s="73"/>
      <c r="H66" s="73"/>
      <c r="I66" s="73"/>
      <c r="J66" s="73"/>
      <c r="K66" s="73"/>
      <c r="L66" s="563"/>
      <c r="M66" s="73"/>
      <c r="N66" s="73"/>
      <c r="O66" s="149" t="s">
        <v>3</v>
      </c>
    </row>
    <row r="67" spans="1:15" s="23" customFormat="1" ht="54.75" customHeight="1">
      <c r="A67" s="76"/>
      <c r="B67" s="156" t="s">
        <v>86</v>
      </c>
      <c r="C67" s="156" t="s">
        <v>87</v>
      </c>
      <c r="D67" s="156" t="s">
        <v>88</v>
      </c>
      <c r="E67" s="156" t="s">
        <v>89</v>
      </c>
      <c r="F67" s="156" t="s">
        <v>90</v>
      </c>
      <c r="G67" s="156" t="s">
        <v>91</v>
      </c>
      <c r="H67" s="156" t="s">
        <v>92</v>
      </c>
      <c r="I67" s="156" t="s">
        <v>93</v>
      </c>
      <c r="J67" s="156" t="s">
        <v>94</v>
      </c>
      <c r="K67" s="156" t="s">
        <v>95</v>
      </c>
      <c r="L67" s="156" t="s">
        <v>96</v>
      </c>
      <c r="M67" s="156" t="s">
        <v>265</v>
      </c>
      <c r="N67" s="156" t="s">
        <v>97</v>
      </c>
      <c r="O67" s="77"/>
    </row>
    <row r="68" spans="1:15" s="23" customFormat="1" ht="19.5" customHeight="1">
      <c r="A68" s="125" t="s">
        <v>12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5"/>
      <c r="M68" s="231"/>
      <c r="N68" s="231"/>
      <c r="O68" s="204"/>
    </row>
    <row r="69" spans="1:15" s="23" customFormat="1" ht="19.5" customHeight="1">
      <c r="A69" s="115" t="s">
        <v>13</v>
      </c>
      <c r="B69" s="203">
        <v>114</v>
      </c>
      <c r="C69" s="203">
        <v>296459</v>
      </c>
      <c r="D69" s="203">
        <v>165453</v>
      </c>
      <c r="E69" s="203">
        <v>421486</v>
      </c>
      <c r="F69" s="203">
        <v>2839</v>
      </c>
      <c r="G69" s="203" t="s">
        <v>358</v>
      </c>
      <c r="H69" s="203" t="s">
        <v>358</v>
      </c>
      <c r="I69" s="203">
        <v>2852</v>
      </c>
      <c r="J69" s="203" t="s">
        <v>358</v>
      </c>
      <c r="K69" s="203">
        <v>160</v>
      </c>
      <c r="L69" s="203">
        <v>176391</v>
      </c>
      <c r="M69" s="203" t="s">
        <v>358</v>
      </c>
      <c r="N69" s="203">
        <v>129</v>
      </c>
      <c r="O69" s="205">
        <f aca="true" t="shared" si="1" ref="O69:O76">SUM(B69:N69,B8:N8)</f>
        <v>2493527</v>
      </c>
    </row>
    <row r="70" spans="1:15" s="23" customFormat="1" ht="19.5" customHeight="1">
      <c r="A70" s="126" t="s">
        <v>14</v>
      </c>
      <c r="B70" s="202" t="s">
        <v>358</v>
      </c>
      <c r="C70" s="202">
        <v>1026</v>
      </c>
      <c r="D70" s="202">
        <v>3021</v>
      </c>
      <c r="E70" s="202">
        <v>5029</v>
      </c>
      <c r="F70" s="202">
        <v>1695</v>
      </c>
      <c r="G70" s="202" t="s">
        <v>358</v>
      </c>
      <c r="H70" s="202">
        <v>5</v>
      </c>
      <c r="I70" s="202" t="s">
        <v>358</v>
      </c>
      <c r="J70" s="202" t="s">
        <v>358</v>
      </c>
      <c r="K70" s="202">
        <v>150</v>
      </c>
      <c r="L70" s="202">
        <v>4183</v>
      </c>
      <c r="M70" s="202" t="s">
        <v>358</v>
      </c>
      <c r="N70" s="202">
        <v>40</v>
      </c>
      <c r="O70" s="206">
        <f t="shared" si="1"/>
        <v>175040</v>
      </c>
    </row>
    <row r="71" spans="1:15" s="23" customFormat="1" ht="19.5" customHeight="1">
      <c r="A71" s="115" t="s">
        <v>219</v>
      </c>
      <c r="B71" s="203" t="s">
        <v>358</v>
      </c>
      <c r="C71" s="203" t="s">
        <v>358</v>
      </c>
      <c r="D71" s="203" t="s">
        <v>358</v>
      </c>
      <c r="E71" s="203" t="s">
        <v>358</v>
      </c>
      <c r="F71" s="203" t="s">
        <v>358</v>
      </c>
      <c r="G71" s="203" t="s">
        <v>358</v>
      </c>
      <c r="H71" s="203" t="s">
        <v>358</v>
      </c>
      <c r="I71" s="203" t="s">
        <v>358</v>
      </c>
      <c r="J71" s="203" t="s">
        <v>358</v>
      </c>
      <c r="K71" s="203" t="s">
        <v>358</v>
      </c>
      <c r="L71" s="203" t="s">
        <v>358</v>
      </c>
      <c r="M71" s="203" t="s">
        <v>358</v>
      </c>
      <c r="N71" s="203" t="s">
        <v>358</v>
      </c>
      <c r="O71" s="205">
        <f t="shared" si="1"/>
        <v>8230</v>
      </c>
    </row>
    <row r="72" spans="1:15" s="23" customFormat="1" ht="19.5" customHeight="1">
      <c r="A72" s="126" t="s">
        <v>15</v>
      </c>
      <c r="B72" s="202" t="s">
        <v>358</v>
      </c>
      <c r="C72" s="202" t="s">
        <v>358</v>
      </c>
      <c r="D72" s="202" t="s">
        <v>358</v>
      </c>
      <c r="E72" s="202">
        <v>40</v>
      </c>
      <c r="F72" s="202" t="s">
        <v>358</v>
      </c>
      <c r="G72" s="202" t="s">
        <v>358</v>
      </c>
      <c r="H72" s="202" t="s">
        <v>358</v>
      </c>
      <c r="I72" s="202" t="s">
        <v>358</v>
      </c>
      <c r="J72" s="202" t="s">
        <v>358</v>
      </c>
      <c r="K72" s="202" t="s">
        <v>358</v>
      </c>
      <c r="L72" s="202" t="s">
        <v>358</v>
      </c>
      <c r="M72" s="202" t="s">
        <v>358</v>
      </c>
      <c r="N72" s="202" t="s">
        <v>358</v>
      </c>
      <c r="O72" s="206">
        <f t="shared" si="1"/>
        <v>2470</v>
      </c>
    </row>
    <row r="73" spans="1:15" s="23" customFormat="1" ht="19.5" customHeight="1">
      <c r="A73" s="115" t="s">
        <v>16</v>
      </c>
      <c r="B73" s="203" t="s">
        <v>358</v>
      </c>
      <c r="C73" s="203" t="s">
        <v>358</v>
      </c>
      <c r="D73" s="203" t="s">
        <v>358</v>
      </c>
      <c r="E73" s="203" t="s">
        <v>358</v>
      </c>
      <c r="F73" s="203" t="s">
        <v>358</v>
      </c>
      <c r="G73" s="203" t="s">
        <v>358</v>
      </c>
      <c r="H73" s="203" t="s">
        <v>358</v>
      </c>
      <c r="I73" s="203" t="s">
        <v>358</v>
      </c>
      <c r="J73" s="203" t="s">
        <v>358</v>
      </c>
      <c r="K73" s="203" t="s">
        <v>358</v>
      </c>
      <c r="L73" s="203" t="s">
        <v>358</v>
      </c>
      <c r="M73" s="203" t="s">
        <v>358</v>
      </c>
      <c r="N73" s="203" t="s">
        <v>358</v>
      </c>
      <c r="O73" s="205">
        <f t="shared" si="1"/>
        <v>560</v>
      </c>
    </row>
    <row r="74" spans="1:15" s="23" customFormat="1" ht="19.5" customHeight="1">
      <c r="A74" s="126" t="s">
        <v>17</v>
      </c>
      <c r="B74" s="202" t="s">
        <v>358</v>
      </c>
      <c r="C74" s="202" t="s">
        <v>358</v>
      </c>
      <c r="D74" s="202" t="s">
        <v>358</v>
      </c>
      <c r="E74" s="202" t="s">
        <v>358</v>
      </c>
      <c r="F74" s="202">
        <v>512</v>
      </c>
      <c r="G74" s="202" t="s">
        <v>358</v>
      </c>
      <c r="H74" s="202" t="s">
        <v>358</v>
      </c>
      <c r="I74" s="202" t="s">
        <v>358</v>
      </c>
      <c r="J74" s="202">
        <v>597</v>
      </c>
      <c r="K74" s="202" t="s">
        <v>358</v>
      </c>
      <c r="L74" s="202" t="s">
        <v>358</v>
      </c>
      <c r="M74" s="202" t="s">
        <v>358</v>
      </c>
      <c r="N74" s="202" t="s">
        <v>358</v>
      </c>
      <c r="O74" s="206">
        <f t="shared" si="1"/>
        <v>1394</v>
      </c>
    </row>
    <row r="75" spans="1:15" s="23" customFormat="1" ht="19.5" customHeight="1">
      <c r="A75" s="115" t="s">
        <v>18</v>
      </c>
      <c r="B75" s="203" t="s">
        <v>358</v>
      </c>
      <c r="C75" s="203">
        <v>14</v>
      </c>
      <c r="D75" s="203" t="s">
        <v>358</v>
      </c>
      <c r="E75" s="203">
        <v>4</v>
      </c>
      <c r="F75" s="203" t="s">
        <v>358</v>
      </c>
      <c r="G75" s="203" t="s">
        <v>358</v>
      </c>
      <c r="H75" s="203">
        <v>2</v>
      </c>
      <c r="I75" s="203">
        <v>2</v>
      </c>
      <c r="J75" s="203" t="s">
        <v>358</v>
      </c>
      <c r="K75" s="203" t="s">
        <v>358</v>
      </c>
      <c r="L75" s="203">
        <v>2</v>
      </c>
      <c r="M75" s="203" t="s">
        <v>358</v>
      </c>
      <c r="N75" s="203" t="s">
        <v>358</v>
      </c>
      <c r="O75" s="205">
        <f t="shared" si="1"/>
        <v>4381</v>
      </c>
    </row>
    <row r="76" spans="1:15" s="23" customFormat="1" ht="19.5" customHeight="1">
      <c r="A76" s="126" t="s">
        <v>19</v>
      </c>
      <c r="B76" s="202" t="s">
        <v>358</v>
      </c>
      <c r="C76" s="202" t="s">
        <v>358</v>
      </c>
      <c r="D76" s="202">
        <v>16</v>
      </c>
      <c r="E76" s="202" t="s">
        <v>358</v>
      </c>
      <c r="F76" s="202">
        <v>18</v>
      </c>
      <c r="G76" s="202" t="s">
        <v>358</v>
      </c>
      <c r="H76" s="202" t="s">
        <v>358</v>
      </c>
      <c r="I76" s="202" t="s">
        <v>358</v>
      </c>
      <c r="J76" s="202" t="s">
        <v>358</v>
      </c>
      <c r="K76" s="202" t="s">
        <v>358</v>
      </c>
      <c r="L76" s="202" t="s">
        <v>358</v>
      </c>
      <c r="M76" s="202" t="s">
        <v>358</v>
      </c>
      <c r="N76" s="202" t="s">
        <v>358</v>
      </c>
      <c r="O76" s="206">
        <f t="shared" si="1"/>
        <v>85</v>
      </c>
    </row>
    <row r="77" spans="1:15" s="23" customFormat="1" ht="19.5" customHeight="1">
      <c r="A77" s="115" t="s">
        <v>20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5"/>
    </row>
    <row r="78" spans="1:15" s="23" customFormat="1" ht="19.5" customHeight="1">
      <c r="A78" s="127" t="s">
        <v>21</v>
      </c>
      <c r="B78" s="202" t="s">
        <v>358</v>
      </c>
      <c r="C78" s="202" t="s">
        <v>358</v>
      </c>
      <c r="D78" s="202" t="s">
        <v>358</v>
      </c>
      <c r="E78" s="202">
        <v>0</v>
      </c>
      <c r="F78" s="202" t="s">
        <v>358</v>
      </c>
      <c r="G78" s="202" t="s">
        <v>358</v>
      </c>
      <c r="H78" s="202" t="s">
        <v>358</v>
      </c>
      <c r="I78" s="202" t="s">
        <v>358</v>
      </c>
      <c r="J78" s="202" t="s">
        <v>358</v>
      </c>
      <c r="K78" s="202" t="s">
        <v>358</v>
      </c>
      <c r="L78" s="202" t="s">
        <v>358</v>
      </c>
      <c r="M78" s="202" t="s">
        <v>358</v>
      </c>
      <c r="N78" s="202" t="s">
        <v>358</v>
      </c>
      <c r="O78" s="206">
        <f aca="true" t="shared" si="2" ref="O78:O90">SUM(B78:N78,B17:N17)</f>
        <v>213</v>
      </c>
    </row>
    <row r="79" spans="1:15" s="23" customFormat="1" ht="19.5" customHeight="1">
      <c r="A79" s="118" t="s">
        <v>85</v>
      </c>
      <c r="B79" s="203" t="s">
        <v>358</v>
      </c>
      <c r="C79" s="203" t="s">
        <v>358</v>
      </c>
      <c r="D79" s="203" t="s">
        <v>358</v>
      </c>
      <c r="E79" s="203" t="s">
        <v>358</v>
      </c>
      <c r="F79" s="203" t="s">
        <v>358</v>
      </c>
      <c r="G79" s="203" t="s">
        <v>358</v>
      </c>
      <c r="H79" s="203" t="s">
        <v>358</v>
      </c>
      <c r="I79" s="203" t="s">
        <v>358</v>
      </c>
      <c r="J79" s="203" t="s">
        <v>358</v>
      </c>
      <c r="K79" s="203" t="s">
        <v>358</v>
      </c>
      <c r="L79" s="203" t="s">
        <v>358</v>
      </c>
      <c r="M79" s="203" t="s">
        <v>358</v>
      </c>
      <c r="N79" s="203" t="s">
        <v>358</v>
      </c>
      <c r="O79" s="205">
        <f t="shared" si="2"/>
        <v>0</v>
      </c>
    </row>
    <row r="80" spans="1:15" s="23" customFormat="1" ht="19.5" customHeight="1">
      <c r="A80" s="127" t="s">
        <v>22</v>
      </c>
      <c r="B80" s="202" t="s">
        <v>358</v>
      </c>
      <c r="C80" s="202" t="s">
        <v>358</v>
      </c>
      <c r="D80" s="202" t="s">
        <v>358</v>
      </c>
      <c r="E80" s="202" t="s">
        <v>358</v>
      </c>
      <c r="F80" s="202">
        <v>11</v>
      </c>
      <c r="G80" s="202" t="s">
        <v>358</v>
      </c>
      <c r="H80" s="202" t="s">
        <v>358</v>
      </c>
      <c r="I80" s="202" t="s">
        <v>358</v>
      </c>
      <c r="J80" s="202" t="s">
        <v>358</v>
      </c>
      <c r="K80" s="202">
        <v>1</v>
      </c>
      <c r="L80" s="202" t="s">
        <v>358</v>
      </c>
      <c r="M80" s="202" t="s">
        <v>358</v>
      </c>
      <c r="N80" s="202" t="s">
        <v>358</v>
      </c>
      <c r="O80" s="206">
        <f t="shared" si="2"/>
        <v>12</v>
      </c>
    </row>
    <row r="81" spans="1:15" s="23" customFormat="1" ht="19.5" customHeight="1">
      <c r="A81" s="115" t="s">
        <v>23</v>
      </c>
      <c r="B81" s="203" t="s">
        <v>358</v>
      </c>
      <c r="C81" s="203" t="s">
        <v>358</v>
      </c>
      <c r="D81" s="203" t="s">
        <v>358</v>
      </c>
      <c r="E81" s="203" t="s">
        <v>358</v>
      </c>
      <c r="F81" s="203" t="s">
        <v>358</v>
      </c>
      <c r="G81" s="203" t="s">
        <v>358</v>
      </c>
      <c r="H81" s="203" t="s">
        <v>358</v>
      </c>
      <c r="I81" s="203" t="s">
        <v>358</v>
      </c>
      <c r="J81" s="203" t="s">
        <v>358</v>
      </c>
      <c r="K81" s="203" t="s">
        <v>358</v>
      </c>
      <c r="L81" s="203" t="s">
        <v>358</v>
      </c>
      <c r="M81" s="203" t="s">
        <v>358</v>
      </c>
      <c r="N81" s="203" t="s">
        <v>358</v>
      </c>
      <c r="O81" s="205">
        <f t="shared" si="2"/>
        <v>696</v>
      </c>
    </row>
    <row r="82" spans="1:15" s="23" customFormat="1" ht="19.5" customHeight="1">
      <c r="A82" s="126" t="s">
        <v>24</v>
      </c>
      <c r="B82" s="202" t="s">
        <v>358</v>
      </c>
      <c r="C82" s="202" t="s">
        <v>358</v>
      </c>
      <c r="D82" s="202" t="s">
        <v>358</v>
      </c>
      <c r="E82" s="202" t="s">
        <v>358</v>
      </c>
      <c r="F82" s="202" t="s">
        <v>358</v>
      </c>
      <c r="G82" s="202">
        <v>112</v>
      </c>
      <c r="H82" s="202" t="s">
        <v>358</v>
      </c>
      <c r="I82" s="202" t="s">
        <v>358</v>
      </c>
      <c r="J82" s="202">
        <v>568</v>
      </c>
      <c r="K82" s="202">
        <v>7</v>
      </c>
      <c r="L82" s="202" t="s">
        <v>358</v>
      </c>
      <c r="M82" s="202" t="s">
        <v>358</v>
      </c>
      <c r="N82" s="202" t="s">
        <v>358</v>
      </c>
      <c r="O82" s="206">
        <f t="shared" si="2"/>
        <v>697</v>
      </c>
    </row>
    <row r="83" spans="1:15" s="23" customFormat="1" ht="19.5" customHeight="1">
      <c r="A83" s="115" t="s">
        <v>105</v>
      </c>
      <c r="B83" s="203" t="s">
        <v>358</v>
      </c>
      <c r="C83" s="203" t="s">
        <v>358</v>
      </c>
      <c r="D83" s="203" t="s">
        <v>358</v>
      </c>
      <c r="E83" s="203" t="s">
        <v>358</v>
      </c>
      <c r="F83" s="203" t="s">
        <v>358</v>
      </c>
      <c r="G83" s="203" t="s">
        <v>358</v>
      </c>
      <c r="H83" s="203" t="s">
        <v>358</v>
      </c>
      <c r="I83" s="203" t="s">
        <v>358</v>
      </c>
      <c r="J83" s="203" t="s">
        <v>358</v>
      </c>
      <c r="K83" s="203" t="s">
        <v>358</v>
      </c>
      <c r="L83" s="203" t="s">
        <v>358</v>
      </c>
      <c r="M83" s="203" t="s">
        <v>358</v>
      </c>
      <c r="N83" s="203" t="s">
        <v>358</v>
      </c>
      <c r="O83" s="205">
        <f t="shared" si="2"/>
        <v>135</v>
      </c>
    </row>
    <row r="84" spans="1:15" s="23" customFormat="1" ht="19.5" customHeight="1">
      <c r="A84" s="126" t="s">
        <v>25</v>
      </c>
      <c r="B84" s="202" t="s">
        <v>358</v>
      </c>
      <c r="C84" s="202" t="s">
        <v>358</v>
      </c>
      <c r="D84" s="202" t="s">
        <v>358</v>
      </c>
      <c r="E84" s="202" t="s">
        <v>358</v>
      </c>
      <c r="F84" s="202">
        <v>35</v>
      </c>
      <c r="G84" s="202" t="s">
        <v>358</v>
      </c>
      <c r="H84" s="202" t="s">
        <v>358</v>
      </c>
      <c r="I84" s="202">
        <v>152</v>
      </c>
      <c r="J84" s="202" t="s">
        <v>358</v>
      </c>
      <c r="K84" s="202">
        <v>53</v>
      </c>
      <c r="L84" s="202" t="s">
        <v>358</v>
      </c>
      <c r="M84" s="202" t="s">
        <v>358</v>
      </c>
      <c r="N84" s="202" t="s">
        <v>358</v>
      </c>
      <c r="O84" s="206">
        <f t="shared" si="2"/>
        <v>1526</v>
      </c>
    </row>
    <row r="85" spans="1:15" s="23" customFormat="1" ht="19.5" customHeight="1">
      <c r="A85" s="115" t="s">
        <v>26</v>
      </c>
      <c r="B85" s="203" t="s">
        <v>358</v>
      </c>
      <c r="C85" s="203" t="s">
        <v>358</v>
      </c>
      <c r="D85" s="203" t="s">
        <v>358</v>
      </c>
      <c r="E85" s="203" t="s">
        <v>358</v>
      </c>
      <c r="F85" s="203" t="s">
        <v>358</v>
      </c>
      <c r="G85" s="203" t="s">
        <v>358</v>
      </c>
      <c r="H85" s="203" t="s">
        <v>358</v>
      </c>
      <c r="I85" s="203" t="s">
        <v>358</v>
      </c>
      <c r="J85" s="203" t="s">
        <v>358</v>
      </c>
      <c r="K85" s="203" t="s">
        <v>358</v>
      </c>
      <c r="L85" s="203" t="s">
        <v>358</v>
      </c>
      <c r="M85" s="203" t="s">
        <v>358</v>
      </c>
      <c r="N85" s="203" t="s">
        <v>358</v>
      </c>
      <c r="O85" s="205">
        <f t="shared" si="2"/>
        <v>15</v>
      </c>
    </row>
    <row r="86" spans="1:15" s="23" customFormat="1" ht="19.5" customHeight="1">
      <c r="A86" s="126" t="s">
        <v>27</v>
      </c>
      <c r="B86" s="202" t="s">
        <v>358</v>
      </c>
      <c r="C86" s="202">
        <v>242</v>
      </c>
      <c r="D86" s="202" t="s">
        <v>358</v>
      </c>
      <c r="E86" s="202">
        <v>146</v>
      </c>
      <c r="F86" s="202">
        <v>39</v>
      </c>
      <c r="G86" s="202" t="s">
        <v>358</v>
      </c>
      <c r="H86" s="202" t="s">
        <v>358</v>
      </c>
      <c r="I86" s="202">
        <v>2335</v>
      </c>
      <c r="J86" s="202" t="s">
        <v>358</v>
      </c>
      <c r="K86" s="202">
        <v>330</v>
      </c>
      <c r="L86" s="202">
        <v>455</v>
      </c>
      <c r="M86" s="202" t="s">
        <v>358</v>
      </c>
      <c r="N86" s="202" t="s">
        <v>358</v>
      </c>
      <c r="O86" s="206">
        <f t="shared" si="2"/>
        <v>7103</v>
      </c>
    </row>
    <row r="87" spans="1:15" s="23" customFormat="1" ht="19.5" customHeight="1">
      <c r="A87" s="115" t="s">
        <v>28</v>
      </c>
      <c r="B87" s="203" t="s">
        <v>358</v>
      </c>
      <c r="C87" s="203">
        <v>58</v>
      </c>
      <c r="D87" s="203" t="s">
        <v>358</v>
      </c>
      <c r="E87" s="203" t="s">
        <v>358</v>
      </c>
      <c r="F87" s="203">
        <v>454</v>
      </c>
      <c r="G87" s="203" t="s">
        <v>358</v>
      </c>
      <c r="H87" s="203" t="s">
        <v>358</v>
      </c>
      <c r="I87" s="203">
        <v>180</v>
      </c>
      <c r="J87" s="203" t="s">
        <v>358</v>
      </c>
      <c r="K87" s="203" t="s">
        <v>358</v>
      </c>
      <c r="L87" s="203" t="s">
        <v>358</v>
      </c>
      <c r="M87" s="203" t="s">
        <v>358</v>
      </c>
      <c r="N87" s="203" t="s">
        <v>358</v>
      </c>
      <c r="O87" s="205">
        <f t="shared" si="2"/>
        <v>1567</v>
      </c>
    </row>
    <row r="88" spans="1:15" s="23" customFormat="1" ht="19.5" customHeight="1">
      <c r="A88" s="126" t="s">
        <v>29</v>
      </c>
      <c r="B88" s="202" t="s">
        <v>358</v>
      </c>
      <c r="C88" s="202">
        <v>59</v>
      </c>
      <c r="D88" s="202" t="s">
        <v>358</v>
      </c>
      <c r="E88" s="202" t="s">
        <v>358</v>
      </c>
      <c r="F88" s="202" t="s">
        <v>358</v>
      </c>
      <c r="G88" s="202" t="s">
        <v>358</v>
      </c>
      <c r="H88" s="202" t="s">
        <v>358</v>
      </c>
      <c r="I88" s="202" t="s">
        <v>358</v>
      </c>
      <c r="J88" s="202" t="s">
        <v>358</v>
      </c>
      <c r="K88" s="202">
        <v>3</v>
      </c>
      <c r="L88" s="202" t="s">
        <v>358</v>
      </c>
      <c r="M88" s="202" t="s">
        <v>358</v>
      </c>
      <c r="N88" s="202" t="s">
        <v>358</v>
      </c>
      <c r="O88" s="206">
        <f t="shared" si="2"/>
        <v>62</v>
      </c>
    </row>
    <row r="89" spans="1:15" s="23" customFormat="1" ht="19.5" customHeight="1">
      <c r="A89" s="115" t="s">
        <v>30</v>
      </c>
      <c r="B89" s="203" t="s">
        <v>358</v>
      </c>
      <c r="C89" s="203" t="s">
        <v>358</v>
      </c>
      <c r="D89" s="203" t="s">
        <v>358</v>
      </c>
      <c r="E89" s="203" t="s">
        <v>358</v>
      </c>
      <c r="F89" s="203" t="s">
        <v>358</v>
      </c>
      <c r="G89" s="203" t="s">
        <v>358</v>
      </c>
      <c r="H89" s="203" t="s">
        <v>358</v>
      </c>
      <c r="I89" s="203" t="s">
        <v>358</v>
      </c>
      <c r="J89" s="203" t="s">
        <v>358</v>
      </c>
      <c r="K89" s="203" t="s">
        <v>358</v>
      </c>
      <c r="L89" s="203" t="s">
        <v>358</v>
      </c>
      <c r="M89" s="203" t="s">
        <v>358</v>
      </c>
      <c r="N89" s="203" t="s">
        <v>358</v>
      </c>
      <c r="O89" s="205">
        <f t="shared" si="2"/>
        <v>33</v>
      </c>
    </row>
    <row r="90" spans="1:15" s="23" customFormat="1" ht="19.5" customHeight="1">
      <c r="A90" s="520" t="s">
        <v>31</v>
      </c>
      <c r="B90" s="217" t="s">
        <v>358</v>
      </c>
      <c r="C90" s="217" t="s">
        <v>358</v>
      </c>
      <c r="D90" s="217" t="s">
        <v>358</v>
      </c>
      <c r="E90" s="217" t="s">
        <v>358</v>
      </c>
      <c r="F90" s="217" t="s">
        <v>358</v>
      </c>
      <c r="G90" s="217" t="s">
        <v>358</v>
      </c>
      <c r="H90" s="217" t="s">
        <v>358</v>
      </c>
      <c r="I90" s="217" t="s">
        <v>358</v>
      </c>
      <c r="J90" s="217" t="s">
        <v>358</v>
      </c>
      <c r="K90" s="217" t="s">
        <v>358</v>
      </c>
      <c r="L90" s="217" t="s">
        <v>358</v>
      </c>
      <c r="M90" s="217" t="s">
        <v>358</v>
      </c>
      <c r="N90" s="217" t="s">
        <v>358</v>
      </c>
      <c r="O90" s="219">
        <f t="shared" si="2"/>
        <v>11</v>
      </c>
    </row>
    <row r="91" spans="1:15" s="23" customFormat="1" ht="19.5" customHeight="1">
      <c r="A91" s="104" t="s">
        <v>283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72"/>
    </row>
    <row r="92" spans="1:15" s="23" customFormat="1" ht="19.5" customHeight="1">
      <c r="A92" s="521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72"/>
    </row>
    <row r="93" spans="1:15" s="31" customFormat="1" ht="25.5">
      <c r="A93" s="38" t="s">
        <v>276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s="23" customFormat="1" ht="18">
      <c r="A94" s="153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7"/>
    </row>
    <row r="95" spans="1:15" s="23" customFormat="1" ht="12.75">
      <c r="A95" s="30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7"/>
    </row>
    <row r="96" spans="1:15" s="23" customFormat="1" ht="18">
      <c r="A96" s="65" t="s">
        <v>352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72" t="s">
        <v>48</v>
      </c>
    </row>
    <row r="97" spans="1:15" s="23" customFormat="1" ht="19.5" customHeight="1">
      <c r="A97" s="146" t="s">
        <v>1</v>
      </c>
      <c r="B97" s="155" t="s">
        <v>71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149" t="s">
        <v>3</v>
      </c>
    </row>
    <row r="98" spans="1:15" s="23" customFormat="1" ht="54.75" customHeight="1">
      <c r="A98" s="76"/>
      <c r="B98" s="156" t="s">
        <v>86</v>
      </c>
      <c r="C98" s="156" t="s">
        <v>87</v>
      </c>
      <c r="D98" s="156" t="s">
        <v>88</v>
      </c>
      <c r="E98" s="156" t="s">
        <v>89</v>
      </c>
      <c r="F98" s="156" t="s">
        <v>90</v>
      </c>
      <c r="G98" s="156" t="s">
        <v>91</v>
      </c>
      <c r="H98" s="156" t="s">
        <v>92</v>
      </c>
      <c r="I98" s="156" t="s">
        <v>93</v>
      </c>
      <c r="J98" s="156" t="s">
        <v>94</v>
      </c>
      <c r="K98" s="156" t="s">
        <v>95</v>
      </c>
      <c r="L98" s="156" t="s">
        <v>96</v>
      </c>
      <c r="M98" s="156" t="s">
        <v>265</v>
      </c>
      <c r="N98" s="156" t="s">
        <v>97</v>
      </c>
      <c r="O98" s="78"/>
    </row>
    <row r="99" spans="1:15" s="23" customFormat="1" ht="19.5" customHeight="1">
      <c r="A99" s="126" t="s">
        <v>32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6"/>
    </row>
    <row r="100" spans="1:15" s="23" customFormat="1" ht="19.5" customHeight="1">
      <c r="A100" s="121" t="s">
        <v>197</v>
      </c>
      <c r="B100" s="203" t="s">
        <v>358</v>
      </c>
      <c r="C100" s="203" t="s">
        <v>358</v>
      </c>
      <c r="D100" s="203" t="s">
        <v>358</v>
      </c>
      <c r="E100" s="203" t="s">
        <v>358</v>
      </c>
      <c r="F100" s="203" t="s">
        <v>358</v>
      </c>
      <c r="G100" s="203" t="s">
        <v>358</v>
      </c>
      <c r="H100" s="203" t="s">
        <v>358</v>
      </c>
      <c r="I100" s="203" t="s">
        <v>358</v>
      </c>
      <c r="J100" s="203" t="s">
        <v>358</v>
      </c>
      <c r="K100" s="203" t="s">
        <v>358</v>
      </c>
      <c r="L100" s="203" t="s">
        <v>358</v>
      </c>
      <c r="M100" s="203" t="s">
        <v>358</v>
      </c>
      <c r="N100" s="203" t="s">
        <v>358</v>
      </c>
      <c r="O100" s="205">
        <f>SUM(B100:N100,B37:N37)</f>
        <v>0</v>
      </c>
    </row>
    <row r="101" spans="1:15" s="23" customFormat="1" ht="19.5" customHeight="1">
      <c r="A101" s="124" t="s">
        <v>198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6"/>
    </row>
    <row r="102" spans="1:15" s="23" customFormat="1" ht="19.5" customHeight="1">
      <c r="A102" s="121" t="s">
        <v>34</v>
      </c>
      <c r="B102" s="203" t="s">
        <v>358</v>
      </c>
      <c r="C102" s="203">
        <v>16</v>
      </c>
      <c r="D102" s="203">
        <v>0</v>
      </c>
      <c r="E102" s="203" t="s">
        <v>358</v>
      </c>
      <c r="F102" s="203" t="s">
        <v>358</v>
      </c>
      <c r="G102" s="203" t="s">
        <v>358</v>
      </c>
      <c r="H102" s="203" t="s">
        <v>358</v>
      </c>
      <c r="I102" s="203" t="s">
        <v>358</v>
      </c>
      <c r="J102" s="203" t="s">
        <v>358</v>
      </c>
      <c r="K102" s="203" t="s">
        <v>358</v>
      </c>
      <c r="L102" s="203" t="s">
        <v>358</v>
      </c>
      <c r="M102" s="203" t="s">
        <v>358</v>
      </c>
      <c r="N102" s="203" t="s">
        <v>358</v>
      </c>
      <c r="O102" s="205">
        <f>SUM(B102:N102,B39:N39)</f>
        <v>587</v>
      </c>
    </row>
    <row r="103" spans="1:15" s="23" customFormat="1" ht="19.5" customHeight="1">
      <c r="A103" s="123" t="s">
        <v>35</v>
      </c>
      <c r="B103" s="202" t="s">
        <v>358</v>
      </c>
      <c r="C103" s="202" t="s">
        <v>358</v>
      </c>
      <c r="D103" s="202" t="s">
        <v>358</v>
      </c>
      <c r="E103" s="202" t="s">
        <v>358</v>
      </c>
      <c r="F103" s="202" t="s">
        <v>358</v>
      </c>
      <c r="G103" s="202" t="s">
        <v>358</v>
      </c>
      <c r="H103" s="202" t="s">
        <v>358</v>
      </c>
      <c r="I103" s="202" t="s">
        <v>358</v>
      </c>
      <c r="J103" s="202" t="s">
        <v>358</v>
      </c>
      <c r="K103" s="202" t="s">
        <v>358</v>
      </c>
      <c r="L103" s="202" t="s">
        <v>358</v>
      </c>
      <c r="M103" s="202" t="s">
        <v>358</v>
      </c>
      <c r="N103" s="202" t="s">
        <v>358</v>
      </c>
      <c r="O103" s="206">
        <f>SUM(B103:N103,B40:N40)</f>
        <v>0</v>
      </c>
    </row>
    <row r="104" spans="1:15" s="23" customFormat="1" ht="19.5" customHeight="1">
      <c r="A104" s="118" t="s">
        <v>178</v>
      </c>
      <c r="B104" s="203" t="s">
        <v>358</v>
      </c>
      <c r="C104" s="203" t="s">
        <v>358</v>
      </c>
      <c r="D104" s="203" t="s">
        <v>358</v>
      </c>
      <c r="E104" s="203" t="s">
        <v>358</v>
      </c>
      <c r="F104" s="203" t="s">
        <v>358</v>
      </c>
      <c r="G104" s="203" t="s">
        <v>358</v>
      </c>
      <c r="H104" s="203" t="s">
        <v>358</v>
      </c>
      <c r="I104" s="203" t="s">
        <v>358</v>
      </c>
      <c r="J104" s="203" t="s">
        <v>358</v>
      </c>
      <c r="K104" s="203" t="s">
        <v>358</v>
      </c>
      <c r="L104" s="203" t="s">
        <v>358</v>
      </c>
      <c r="M104" s="203" t="s">
        <v>358</v>
      </c>
      <c r="N104" s="203" t="s">
        <v>358</v>
      </c>
      <c r="O104" s="205">
        <f>SUM(B104:N104,B41:N41)</f>
        <v>0</v>
      </c>
    </row>
    <row r="105" spans="1:15" s="23" customFormat="1" ht="19.5" customHeight="1">
      <c r="A105" s="124" t="s">
        <v>199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21"/>
    </row>
    <row r="106" spans="1:15" s="23" customFormat="1" ht="19.5" customHeight="1">
      <c r="A106" s="121" t="s">
        <v>206</v>
      </c>
      <c r="B106" s="203" t="s">
        <v>358</v>
      </c>
      <c r="C106" s="203" t="s">
        <v>358</v>
      </c>
      <c r="D106" s="203" t="s">
        <v>358</v>
      </c>
      <c r="E106" s="203" t="s">
        <v>358</v>
      </c>
      <c r="F106" s="203" t="s">
        <v>358</v>
      </c>
      <c r="G106" s="203" t="s">
        <v>358</v>
      </c>
      <c r="H106" s="203" t="s">
        <v>358</v>
      </c>
      <c r="I106" s="203" t="s">
        <v>358</v>
      </c>
      <c r="J106" s="203" t="s">
        <v>358</v>
      </c>
      <c r="K106" s="203" t="s">
        <v>358</v>
      </c>
      <c r="L106" s="203" t="s">
        <v>358</v>
      </c>
      <c r="M106" s="203" t="s">
        <v>358</v>
      </c>
      <c r="N106" s="203" t="s">
        <v>358</v>
      </c>
      <c r="O106" s="205">
        <f>SUM(B106:N106,B43:N43)</f>
        <v>259</v>
      </c>
    </row>
    <row r="107" spans="1:15" s="23" customFormat="1" ht="19.5" customHeight="1">
      <c r="A107" s="123" t="s">
        <v>207</v>
      </c>
      <c r="B107" s="202" t="s">
        <v>358</v>
      </c>
      <c r="C107" s="202" t="s">
        <v>358</v>
      </c>
      <c r="D107" s="202" t="s">
        <v>358</v>
      </c>
      <c r="E107" s="202" t="s">
        <v>358</v>
      </c>
      <c r="F107" s="202" t="s">
        <v>358</v>
      </c>
      <c r="G107" s="202" t="s">
        <v>358</v>
      </c>
      <c r="H107" s="202" t="s">
        <v>358</v>
      </c>
      <c r="I107" s="202" t="s">
        <v>358</v>
      </c>
      <c r="J107" s="202" t="s">
        <v>358</v>
      </c>
      <c r="K107" s="202" t="s">
        <v>358</v>
      </c>
      <c r="L107" s="202" t="s">
        <v>358</v>
      </c>
      <c r="M107" s="202" t="s">
        <v>358</v>
      </c>
      <c r="N107" s="202" t="s">
        <v>358</v>
      </c>
      <c r="O107" s="206">
        <f>SUM(B107:N107,B44:N44)</f>
        <v>0</v>
      </c>
    </row>
    <row r="108" spans="1:15" s="36" customFormat="1" ht="19.5" customHeight="1">
      <c r="A108" s="118" t="s">
        <v>208</v>
      </c>
      <c r="B108" s="203" t="s">
        <v>358</v>
      </c>
      <c r="C108" s="203" t="s">
        <v>358</v>
      </c>
      <c r="D108" s="203" t="s">
        <v>358</v>
      </c>
      <c r="E108" s="203" t="s">
        <v>358</v>
      </c>
      <c r="F108" s="203" t="s">
        <v>358</v>
      </c>
      <c r="G108" s="203" t="s">
        <v>358</v>
      </c>
      <c r="H108" s="203" t="s">
        <v>358</v>
      </c>
      <c r="I108" s="203" t="s">
        <v>358</v>
      </c>
      <c r="J108" s="203" t="s">
        <v>358</v>
      </c>
      <c r="K108" s="203" t="s">
        <v>358</v>
      </c>
      <c r="L108" s="203" t="s">
        <v>358</v>
      </c>
      <c r="M108" s="203" t="s">
        <v>358</v>
      </c>
      <c r="N108" s="203" t="s">
        <v>358</v>
      </c>
      <c r="O108" s="205">
        <f>SUM(B108:N108,B45:N45)</f>
        <v>0</v>
      </c>
    </row>
    <row r="109" spans="1:15" s="23" customFormat="1" ht="19.5" customHeight="1">
      <c r="A109" s="124" t="s">
        <v>209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6"/>
    </row>
    <row r="110" spans="1:15" s="23" customFormat="1" ht="19.5" customHeight="1">
      <c r="A110" s="121" t="s">
        <v>204</v>
      </c>
      <c r="B110" s="203" t="s">
        <v>358</v>
      </c>
      <c r="C110" s="203" t="s">
        <v>358</v>
      </c>
      <c r="D110" s="203" t="s">
        <v>358</v>
      </c>
      <c r="E110" s="203" t="s">
        <v>358</v>
      </c>
      <c r="F110" s="203" t="s">
        <v>358</v>
      </c>
      <c r="G110" s="203" t="s">
        <v>358</v>
      </c>
      <c r="H110" s="203" t="s">
        <v>358</v>
      </c>
      <c r="I110" s="203" t="s">
        <v>358</v>
      </c>
      <c r="J110" s="203" t="s">
        <v>358</v>
      </c>
      <c r="K110" s="203" t="s">
        <v>358</v>
      </c>
      <c r="L110" s="203" t="s">
        <v>358</v>
      </c>
      <c r="M110" s="203" t="s">
        <v>358</v>
      </c>
      <c r="N110" s="203" t="s">
        <v>358</v>
      </c>
      <c r="O110" s="205">
        <f>SUM(B110:N110,B47:N47)</f>
        <v>0</v>
      </c>
    </row>
    <row r="111" spans="1:15" s="23" customFormat="1" ht="19.5" customHeight="1">
      <c r="A111" s="123" t="s">
        <v>205</v>
      </c>
      <c r="B111" s="202" t="s">
        <v>358</v>
      </c>
      <c r="C111" s="202" t="s">
        <v>358</v>
      </c>
      <c r="D111" s="202" t="s">
        <v>358</v>
      </c>
      <c r="E111" s="202" t="s">
        <v>358</v>
      </c>
      <c r="F111" s="202" t="s">
        <v>358</v>
      </c>
      <c r="G111" s="202" t="s">
        <v>358</v>
      </c>
      <c r="H111" s="202" t="s">
        <v>358</v>
      </c>
      <c r="I111" s="202" t="s">
        <v>358</v>
      </c>
      <c r="J111" s="202" t="s">
        <v>358</v>
      </c>
      <c r="K111" s="202" t="s">
        <v>358</v>
      </c>
      <c r="L111" s="202" t="s">
        <v>358</v>
      </c>
      <c r="M111" s="202" t="s">
        <v>358</v>
      </c>
      <c r="N111" s="202" t="s">
        <v>358</v>
      </c>
      <c r="O111" s="206">
        <f>SUM(B111:N111,B48:N48)</f>
        <v>0</v>
      </c>
    </row>
    <row r="112" spans="1:15" s="23" customFormat="1" ht="19.5" customHeight="1">
      <c r="A112" s="120" t="s">
        <v>221</v>
      </c>
      <c r="B112" s="203" t="s">
        <v>358</v>
      </c>
      <c r="C112" s="203">
        <v>98</v>
      </c>
      <c r="D112" s="203">
        <v>4</v>
      </c>
      <c r="E112" s="203" t="s">
        <v>358</v>
      </c>
      <c r="F112" s="203" t="s">
        <v>358</v>
      </c>
      <c r="G112" s="203" t="s">
        <v>358</v>
      </c>
      <c r="H112" s="203" t="s">
        <v>358</v>
      </c>
      <c r="I112" s="203" t="s">
        <v>358</v>
      </c>
      <c r="J112" s="203">
        <v>648</v>
      </c>
      <c r="K112" s="203">
        <v>28</v>
      </c>
      <c r="L112" s="203" t="s">
        <v>358</v>
      </c>
      <c r="M112" s="203" t="s">
        <v>358</v>
      </c>
      <c r="N112" s="203" t="s">
        <v>358</v>
      </c>
      <c r="O112" s="205">
        <f>SUM(B112:N112,B49:N49)</f>
        <v>1169</v>
      </c>
    </row>
    <row r="113" spans="1:15" s="23" customFormat="1" ht="19.5" customHeight="1">
      <c r="A113" s="125" t="s">
        <v>41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6"/>
    </row>
    <row r="114" spans="1:15" s="23" customFormat="1" ht="19.5" customHeight="1">
      <c r="A114" s="121" t="s">
        <v>239</v>
      </c>
      <c r="B114" s="203" t="s">
        <v>358</v>
      </c>
      <c r="C114" s="203">
        <v>583</v>
      </c>
      <c r="D114" s="203" t="s">
        <v>358</v>
      </c>
      <c r="E114" s="203" t="s">
        <v>358</v>
      </c>
      <c r="F114" s="203">
        <v>5515</v>
      </c>
      <c r="G114" s="203">
        <v>15</v>
      </c>
      <c r="H114" s="203" t="s">
        <v>358</v>
      </c>
      <c r="I114" s="203">
        <v>596</v>
      </c>
      <c r="J114" s="203" t="s">
        <v>358</v>
      </c>
      <c r="K114" s="203">
        <v>413</v>
      </c>
      <c r="L114" s="203" t="s">
        <v>358</v>
      </c>
      <c r="M114" s="203" t="s">
        <v>358</v>
      </c>
      <c r="N114" s="203" t="s">
        <v>358</v>
      </c>
      <c r="O114" s="205">
        <f aca="true" t="shared" si="3" ref="O114:O122">SUM(B114:N114,B51:N51)</f>
        <v>118844</v>
      </c>
    </row>
    <row r="115" spans="1:15" s="23" customFormat="1" ht="19.5" customHeight="1">
      <c r="A115" s="123" t="s">
        <v>42</v>
      </c>
      <c r="B115" s="202" t="s">
        <v>358</v>
      </c>
      <c r="C115" s="202" t="s">
        <v>358</v>
      </c>
      <c r="D115" s="202" t="s">
        <v>358</v>
      </c>
      <c r="E115" s="202" t="s">
        <v>358</v>
      </c>
      <c r="F115" s="202" t="s">
        <v>358</v>
      </c>
      <c r="G115" s="202" t="s">
        <v>358</v>
      </c>
      <c r="H115" s="202" t="s">
        <v>358</v>
      </c>
      <c r="I115" s="202" t="s">
        <v>358</v>
      </c>
      <c r="J115" s="202" t="s">
        <v>358</v>
      </c>
      <c r="K115" s="202">
        <v>18</v>
      </c>
      <c r="L115" s="202" t="s">
        <v>358</v>
      </c>
      <c r="M115" s="202" t="s">
        <v>358</v>
      </c>
      <c r="N115" s="202" t="s">
        <v>358</v>
      </c>
      <c r="O115" s="206">
        <f t="shared" si="3"/>
        <v>1190</v>
      </c>
    </row>
    <row r="116" spans="1:15" s="23" customFormat="1" ht="19.5" customHeight="1">
      <c r="A116" s="121" t="s">
        <v>240</v>
      </c>
      <c r="B116" s="203" t="s">
        <v>358</v>
      </c>
      <c r="C116" s="203" t="s">
        <v>358</v>
      </c>
      <c r="D116" s="203" t="s">
        <v>358</v>
      </c>
      <c r="E116" s="203" t="s">
        <v>358</v>
      </c>
      <c r="F116" s="203" t="s">
        <v>358</v>
      </c>
      <c r="G116" s="203" t="s">
        <v>358</v>
      </c>
      <c r="H116" s="203" t="s">
        <v>358</v>
      </c>
      <c r="I116" s="203" t="s">
        <v>358</v>
      </c>
      <c r="J116" s="203" t="s">
        <v>358</v>
      </c>
      <c r="K116" s="203" t="s">
        <v>358</v>
      </c>
      <c r="L116" s="203" t="s">
        <v>358</v>
      </c>
      <c r="M116" s="203" t="s">
        <v>358</v>
      </c>
      <c r="N116" s="203" t="s">
        <v>358</v>
      </c>
      <c r="O116" s="205">
        <f t="shared" si="3"/>
        <v>0</v>
      </c>
    </row>
    <row r="117" spans="1:15" s="23" customFormat="1" ht="19.5" customHeight="1">
      <c r="A117" s="123" t="s">
        <v>241</v>
      </c>
      <c r="B117" s="202" t="s">
        <v>358</v>
      </c>
      <c r="C117" s="202" t="s">
        <v>358</v>
      </c>
      <c r="D117" s="202" t="s">
        <v>358</v>
      </c>
      <c r="E117" s="202" t="s">
        <v>358</v>
      </c>
      <c r="F117" s="202" t="s">
        <v>358</v>
      </c>
      <c r="G117" s="202">
        <v>201</v>
      </c>
      <c r="H117" s="202" t="s">
        <v>358</v>
      </c>
      <c r="I117" s="202" t="s">
        <v>358</v>
      </c>
      <c r="J117" s="202" t="s">
        <v>358</v>
      </c>
      <c r="K117" s="202" t="s">
        <v>358</v>
      </c>
      <c r="L117" s="202" t="s">
        <v>358</v>
      </c>
      <c r="M117" s="202" t="s">
        <v>358</v>
      </c>
      <c r="N117" s="202" t="s">
        <v>358</v>
      </c>
      <c r="O117" s="206">
        <f t="shared" si="3"/>
        <v>426</v>
      </c>
    </row>
    <row r="118" spans="1:15" s="23" customFormat="1" ht="19.5" customHeight="1">
      <c r="A118" s="121" t="s">
        <v>43</v>
      </c>
      <c r="B118" s="203" t="s">
        <v>358</v>
      </c>
      <c r="C118" s="203" t="s">
        <v>358</v>
      </c>
      <c r="D118" s="203" t="s">
        <v>358</v>
      </c>
      <c r="E118" s="203" t="s">
        <v>358</v>
      </c>
      <c r="F118" s="203" t="s">
        <v>358</v>
      </c>
      <c r="G118" s="203">
        <v>3446</v>
      </c>
      <c r="H118" s="203" t="s">
        <v>358</v>
      </c>
      <c r="I118" s="203">
        <v>3</v>
      </c>
      <c r="J118" s="203">
        <v>3855</v>
      </c>
      <c r="K118" s="203">
        <v>35</v>
      </c>
      <c r="L118" s="203" t="s">
        <v>358</v>
      </c>
      <c r="M118" s="203" t="s">
        <v>358</v>
      </c>
      <c r="N118" s="203" t="s">
        <v>358</v>
      </c>
      <c r="O118" s="205">
        <f t="shared" si="3"/>
        <v>7853</v>
      </c>
    </row>
    <row r="119" spans="1:15" s="23" customFormat="1" ht="19.5" customHeight="1">
      <c r="A119" s="193" t="s">
        <v>331</v>
      </c>
      <c r="B119" s="202" t="s">
        <v>358</v>
      </c>
      <c r="C119" s="202" t="s">
        <v>358</v>
      </c>
      <c r="D119" s="202" t="s">
        <v>358</v>
      </c>
      <c r="E119" s="202" t="s">
        <v>358</v>
      </c>
      <c r="F119" s="202" t="s">
        <v>358</v>
      </c>
      <c r="G119" s="202">
        <v>860</v>
      </c>
      <c r="H119" s="202" t="s">
        <v>358</v>
      </c>
      <c r="I119" s="202" t="s">
        <v>358</v>
      </c>
      <c r="J119" s="202" t="s">
        <v>358</v>
      </c>
      <c r="K119" s="202" t="s">
        <v>358</v>
      </c>
      <c r="L119" s="202" t="s">
        <v>358</v>
      </c>
      <c r="M119" s="202" t="s">
        <v>358</v>
      </c>
      <c r="N119" s="202" t="s">
        <v>358</v>
      </c>
      <c r="O119" s="206">
        <f t="shared" si="3"/>
        <v>889</v>
      </c>
    </row>
    <row r="120" spans="1:15" s="23" customFormat="1" ht="19.5" customHeight="1">
      <c r="A120" s="503" t="s">
        <v>332</v>
      </c>
      <c r="B120" s="203" t="s">
        <v>358</v>
      </c>
      <c r="C120" s="203">
        <v>39</v>
      </c>
      <c r="D120" s="203">
        <v>87</v>
      </c>
      <c r="E120" s="203">
        <v>383</v>
      </c>
      <c r="F120" s="203" t="s">
        <v>358</v>
      </c>
      <c r="G120" s="203" t="s">
        <v>358</v>
      </c>
      <c r="H120" s="203">
        <v>1</v>
      </c>
      <c r="I120" s="203" t="s">
        <v>358</v>
      </c>
      <c r="J120" s="203">
        <v>538</v>
      </c>
      <c r="K120" s="203">
        <v>0</v>
      </c>
      <c r="L120" s="203" t="s">
        <v>358</v>
      </c>
      <c r="M120" s="203" t="s">
        <v>358</v>
      </c>
      <c r="N120" s="203" t="s">
        <v>358</v>
      </c>
      <c r="O120" s="205">
        <f t="shared" si="3"/>
        <v>6319</v>
      </c>
    </row>
    <row r="121" spans="1:15" s="23" customFormat="1" ht="19.5" customHeight="1">
      <c r="A121" s="506" t="s">
        <v>334</v>
      </c>
      <c r="B121" s="202" t="s">
        <v>358</v>
      </c>
      <c r="C121" s="202">
        <v>47133</v>
      </c>
      <c r="D121" s="202">
        <v>4270</v>
      </c>
      <c r="E121" s="202">
        <v>12907</v>
      </c>
      <c r="F121" s="202">
        <v>2107</v>
      </c>
      <c r="G121" s="202">
        <v>1361</v>
      </c>
      <c r="H121" s="202" t="s">
        <v>358</v>
      </c>
      <c r="I121" s="202">
        <v>127</v>
      </c>
      <c r="J121" s="202">
        <v>62364</v>
      </c>
      <c r="K121" s="202" t="s">
        <v>358</v>
      </c>
      <c r="L121" s="202" t="s">
        <v>358</v>
      </c>
      <c r="M121" s="202" t="s">
        <v>358</v>
      </c>
      <c r="N121" s="202">
        <v>80</v>
      </c>
      <c r="O121" s="206">
        <f t="shared" si="3"/>
        <v>424202</v>
      </c>
    </row>
    <row r="122" spans="1:15" s="23" customFormat="1" ht="19.5" customHeight="1">
      <c r="A122" s="504" t="s">
        <v>333</v>
      </c>
      <c r="B122" s="203" t="s">
        <v>358</v>
      </c>
      <c r="C122" s="203" t="s">
        <v>358</v>
      </c>
      <c r="D122" s="203" t="s">
        <v>358</v>
      </c>
      <c r="E122" s="203" t="s">
        <v>358</v>
      </c>
      <c r="F122" s="203" t="s">
        <v>358</v>
      </c>
      <c r="G122" s="203" t="s">
        <v>358</v>
      </c>
      <c r="H122" s="203" t="s">
        <v>358</v>
      </c>
      <c r="I122" s="203" t="s">
        <v>358</v>
      </c>
      <c r="J122" s="203" t="s">
        <v>358</v>
      </c>
      <c r="K122" s="205" t="s">
        <v>358</v>
      </c>
      <c r="L122" s="203" t="s">
        <v>358</v>
      </c>
      <c r="M122" s="203" t="s">
        <v>358</v>
      </c>
      <c r="N122" s="203" t="s">
        <v>358</v>
      </c>
      <c r="O122" s="205">
        <f t="shared" si="3"/>
        <v>0</v>
      </c>
    </row>
    <row r="123" spans="1:15" s="23" customFormat="1" ht="39.75" customHeight="1">
      <c r="A123" s="128" t="s">
        <v>3</v>
      </c>
      <c r="B123" s="295">
        <f aca="true" t="shared" si="4" ref="B123:O123">SUM(B69:B104)+SUM(B105:B122)</f>
        <v>114</v>
      </c>
      <c r="C123" s="295">
        <f t="shared" si="4"/>
        <v>345727</v>
      </c>
      <c r="D123" s="295">
        <f t="shared" si="4"/>
        <v>172851</v>
      </c>
      <c r="E123" s="295">
        <f t="shared" si="4"/>
        <v>439995</v>
      </c>
      <c r="F123" s="295">
        <f t="shared" si="4"/>
        <v>13225</v>
      </c>
      <c r="G123" s="295">
        <f t="shared" si="4"/>
        <v>5995</v>
      </c>
      <c r="H123" s="295">
        <f t="shared" si="4"/>
        <v>8</v>
      </c>
      <c r="I123" s="295">
        <f t="shared" si="4"/>
        <v>6247</v>
      </c>
      <c r="J123" s="295">
        <f t="shared" si="4"/>
        <v>68570</v>
      </c>
      <c r="K123" s="295">
        <f t="shared" si="4"/>
        <v>1198</v>
      </c>
      <c r="L123" s="295">
        <f t="shared" si="4"/>
        <v>181031</v>
      </c>
      <c r="M123" s="295">
        <f t="shared" si="4"/>
        <v>0</v>
      </c>
      <c r="N123" s="295">
        <f t="shared" si="4"/>
        <v>249</v>
      </c>
      <c r="O123" s="295">
        <f t="shared" si="4"/>
        <v>3259495</v>
      </c>
    </row>
    <row r="124" spans="1:15" s="23" customFormat="1" ht="15.75" customHeight="1">
      <c r="A124" s="104" t="s">
        <v>283</v>
      </c>
      <c r="O124" s="34"/>
    </row>
    <row r="125" spans="1:15" s="23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23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13"/>
    </row>
    <row r="127" spans="1:15" s="23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13"/>
    </row>
    <row r="128" spans="1:15" s="23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23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23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23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23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23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23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23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23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23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23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23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23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23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23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23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23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23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23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23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23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23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23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23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23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23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23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23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23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23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23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23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23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23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23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23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23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23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23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23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23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23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23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23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23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23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23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23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23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s="23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s="23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s="23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s="23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s="23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s="23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s="23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s="23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23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23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s="23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s="23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s="23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s="23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s="23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s="23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s="23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s="23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s="23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s="23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s="23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s="23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s="23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s="23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s="23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s="23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s="23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s="23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s="23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s="23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s="23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s="23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s="23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s="23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s="23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s="23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s="23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s="23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s="23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s="23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s="23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s="23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s="23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s="23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s="23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s="23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s="23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s="23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s="23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s="23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s="23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s="23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s="23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s="23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s="23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s="23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s="23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s="23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s="23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s="23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s="23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s="23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s="23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s="23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s="23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s="23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s="23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s="23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s="23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s="23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s="23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s="23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s="23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s="23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s="23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s="23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s="23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s="23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s="23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s="23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s="23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s="23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s="23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23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23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23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23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23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23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s="23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s="23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23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23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23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23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23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23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23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23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23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23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23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23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23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23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23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23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23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23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23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23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</sheetData>
  <printOptions horizontalCentered="1"/>
  <pageMargins left="0.45" right="0.45" top="1" bottom="1" header="0.5" footer="0.5"/>
  <pageSetup horizontalDpi="1200" verticalDpi="1200" orientation="landscape" paperSize="9" scale="45" r:id="rId1"/>
  <rowBreaks count="3" manualBreakCount="3">
    <brk id="29" max="14" man="1"/>
    <brk id="60" max="14" man="1"/>
    <brk id="92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48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2" width="13.8515625" style="0" customWidth="1"/>
    <col min="3" max="3" width="16.7109375" style="0" customWidth="1"/>
    <col min="4" max="4" width="19.421875" style="0" customWidth="1"/>
    <col min="5" max="5" width="17.00390625" style="0" customWidth="1"/>
    <col min="6" max="6" width="15.8515625" style="0" customWidth="1"/>
    <col min="7" max="7" width="17.57421875" style="0" customWidth="1"/>
    <col min="8" max="8" width="19.8515625" style="0" customWidth="1"/>
    <col min="9" max="9" width="19.00390625" style="0" customWidth="1"/>
    <col min="10" max="10" width="20.421875" style="0" customWidth="1"/>
    <col min="11" max="11" width="21.00390625" style="0" customWidth="1"/>
    <col min="12" max="12" width="18.140625" style="0" customWidth="1"/>
    <col min="13" max="13" width="15.8515625" style="0" customWidth="1"/>
    <col min="14" max="14" width="13.00390625" style="0" customWidth="1"/>
    <col min="15" max="15" width="15.421875" style="0" customWidth="1"/>
  </cols>
  <sheetData>
    <row r="1" ht="20.25">
      <c r="A1" s="5" t="s">
        <v>486</v>
      </c>
    </row>
    <row r="2" ht="23.25" customHeight="1">
      <c r="A2" s="64" t="s">
        <v>438</v>
      </c>
    </row>
    <row r="3" ht="17.25" customHeight="1">
      <c r="A3" s="64"/>
    </row>
    <row r="4" ht="12.75">
      <c r="A4" s="1"/>
    </row>
    <row r="5" spans="1:14" s="130" customFormat="1" ht="18">
      <c r="A5" s="64" t="s">
        <v>352</v>
      </c>
      <c r="N5" s="69" t="s">
        <v>0</v>
      </c>
    </row>
    <row r="6" spans="1:14" ht="19.5" customHeight="1">
      <c r="A6" s="658" t="s">
        <v>1</v>
      </c>
      <c r="B6" s="659" t="s">
        <v>71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1"/>
    </row>
    <row r="7" spans="1:15" ht="54.75" customHeight="1">
      <c r="A7" s="662"/>
      <c r="B7" s="663" t="s">
        <v>72</v>
      </c>
      <c r="C7" s="663" t="s">
        <v>73</v>
      </c>
      <c r="D7" s="663" t="s">
        <v>74</v>
      </c>
      <c r="E7" s="663" t="s">
        <v>75</v>
      </c>
      <c r="F7" s="663" t="s">
        <v>76</v>
      </c>
      <c r="G7" s="663" t="s">
        <v>77</v>
      </c>
      <c r="H7" s="663" t="s">
        <v>78</v>
      </c>
      <c r="I7" s="663" t="s">
        <v>79</v>
      </c>
      <c r="J7" s="663" t="s">
        <v>80</v>
      </c>
      <c r="K7" s="663" t="s">
        <v>81</v>
      </c>
      <c r="L7" s="663" t="s">
        <v>82</v>
      </c>
      <c r="M7" s="663" t="s">
        <v>83</v>
      </c>
      <c r="N7" s="664" t="s">
        <v>84</v>
      </c>
      <c r="O7" s="3"/>
    </row>
    <row r="8" spans="1:15" ht="19.5" customHeight="1">
      <c r="A8" s="108" t="s">
        <v>12</v>
      </c>
      <c r="B8" s="288"/>
      <c r="C8" s="288"/>
      <c r="D8" s="288"/>
      <c r="E8" s="288"/>
      <c r="F8" s="288"/>
      <c r="G8" s="288"/>
      <c r="H8" s="288"/>
      <c r="I8" s="288"/>
      <c r="J8" s="288"/>
      <c r="K8" s="665"/>
      <c r="L8" s="288"/>
      <c r="M8" s="288"/>
      <c r="N8" s="288"/>
      <c r="O8" s="666"/>
    </row>
    <row r="9" spans="1:15" ht="19.5" customHeight="1">
      <c r="A9" s="115" t="s">
        <v>13</v>
      </c>
      <c r="B9" s="203">
        <v>9190</v>
      </c>
      <c r="C9" s="203">
        <v>91757</v>
      </c>
      <c r="D9" s="203">
        <v>366</v>
      </c>
      <c r="E9" s="203">
        <v>355</v>
      </c>
      <c r="F9" s="203">
        <v>3233</v>
      </c>
      <c r="G9" s="203">
        <v>13502</v>
      </c>
      <c r="H9" s="203">
        <v>246</v>
      </c>
      <c r="I9" s="203">
        <v>303</v>
      </c>
      <c r="J9" s="203">
        <v>92</v>
      </c>
      <c r="K9" s="203">
        <v>3276</v>
      </c>
      <c r="L9" s="203">
        <v>1033</v>
      </c>
      <c r="M9" s="203">
        <v>283</v>
      </c>
      <c r="N9" s="203" t="s">
        <v>358</v>
      </c>
      <c r="O9" s="233"/>
    </row>
    <row r="10" spans="1:15" ht="19.5" customHeight="1">
      <c r="A10" s="116" t="s">
        <v>14</v>
      </c>
      <c r="B10" s="202">
        <v>356</v>
      </c>
      <c r="C10" s="202">
        <v>3411</v>
      </c>
      <c r="D10" s="202" t="s">
        <v>358</v>
      </c>
      <c r="E10" s="202">
        <v>67</v>
      </c>
      <c r="F10" s="202" t="s">
        <v>358</v>
      </c>
      <c r="G10" s="202">
        <v>159</v>
      </c>
      <c r="H10" s="202" t="s">
        <v>358</v>
      </c>
      <c r="I10" s="202" t="s">
        <v>358</v>
      </c>
      <c r="J10" s="202">
        <v>133</v>
      </c>
      <c r="K10" s="202">
        <v>275</v>
      </c>
      <c r="L10" s="202">
        <v>45</v>
      </c>
      <c r="M10" s="202">
        <v>1886</v>
      </c>
      <c r="N10" s="202" t="s">
        <v>358</v>
      </c>
      <c r="O10" s="233"/>
    </row>
    <row r="11" spans="1:15" ht="19.5" customHeight="1">
      <c r="A11" s="115" t="s">
        <v>346</v>
      </c>
      <c r="B11" s="203" t="s">
        <v>358</v>
      </c>
      <c r="C11" s="203" t="s">
        <v>358</v>
      </c>
      <c r="D11" s="203" t="s">
        <v>358</v>
      </c>
      <c r="E11" s="203" t="s">
        <v>358</v>
      </c>
      <c r="F11" s="203" t="s">
        <v>358</v>
      </c>
      <c r="G11" s="203" t="s">
        <v>358</v>
      </c>
      <c r="H11" s="203" t="s">
        <v>358</v>
      </c>
      <c r="I11" s="203" t="s">
        <v>358</v>
      </c>
      <c r="J11" s="203" t="s">
        <v>358</v>
      </c>
      <c r="K11" s="203" t="s">
        <v>358</v>
      </c>
      <c r="L11" s="203" t="s">
        <v>358</v>
      </c>
      <c r="M11" s="203" t="s">
        <v>358</v>
      </c>
      <c r="N11" s="203" t="s">
        <v>358</v>
      </c>
      <c r="O11" s="233"/>
    </row>
    <row r="12" spans="1:15" ht="19.5" customHeight="1">
      <c r="A12" s="116" t="s">
        <v>18</v>
      </c>
      <c r="B12" s="202" t="s">
        <v>358</v>
      </c>
      <c r="C12" s="202" t="s">
        <v>358</v>
      </c>
      <c r="D12" s="202" t="s">
        <v>358</v>
      </c>
      <c r="E12" s="202" t="s">
        <v>358</v>
      </c>
      <c r="F12" s="202" t="s">
        <v>358</v>
      </c>
      <c r="G12" s="202" t="s">
        <v>358</v>
      </c>
      <c r="H12" s="202" t="s">
        <v>358</v>
      </c>
      <c r="I12" s="202" t="s">
        <v>358</v>
      </c>
      <c r="J12" s="202" t="s">
        <v>358</v>
      </c>
      <c r="K12" s="202" t="s">
        <v>358</v>
      </c>
      <c r="L12" s="202" t="s">
        <v>358</v>
      </c>
      <c r="M12" s="202" t="s">
        <v>358</v>
      </c>
      <c r="N12" s="202" t="s">
        <v>358</v>
      </c>
      <c r="O12" s="233"/>
    </row>
    <row r="13" spans="1:15" ht="19.5" customHeight="1">
      <c r="A13" s="115" t="s">
        <v>19</v>
      </c>
      <c r="B13" s="203" t="s">
        <v>358</v>
      </c>
      <c r="C13" s="203" t="s">
        <v>358</v>
      </c>
      <c r="D13" s="203" t="s">
        <v>358</v>
      </c>
      <c r="E13" s="203" t="s">
        <v>358</v>
      </c>
      <c r="F13" s="203" t="s">
        <v>358</v>
      </c>
      <c r="G13" s="203" t="s">
        <v>358</v>
      </c>
      <c r="H13" s="203" t="s">
        <v>358</v>
      </c>
      <c r="I13" s="203" t="s">
        <v>358</v>
      </c>
      <c r="J13" s="203" t="s">
        <v>358</v>
      </c>
      <c r="K13" s="203" t="s">
        <v>358</v>
      </c>
      <c r="L13" s="203" t="s">
        <v>358</v>
      </c>
      <c r="M13" s="203" t="s">
        <v>358</v>
      </c>
      <c r="N13" s="203" t="s">
        <v>358</v>
      </c>
      <c r="O13" s="233"/>
    </row>
    <row r="14" spans="1:15" ht="19.5" customHeight="1">
      <c r="A14" s="116" t="s">
        <v>20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33"/>
    </row>
    <row r="15" spans="1:15" ht="19.5" customHeight="1">
      <c r="A15" s="118" t="s">
        <v>22</v>
      </c>
      <c r="B15" s="203" t="s">
        <v>358</v>
      </c>
      <c r="C15" s="203" t="s">
        <v>358</v>
      </c>
      <c r="D15" s="203" t="s">
        <v>358</v>
      </c>
      <c r="E15" s="203" t="s">
        <v>358</v>
      </c>
      <c r="F15" s="203" t="s">
        <v>358</v>
      </c>
      <c r="G15" s="203" t="s">
        <v>358</v>
      </c>
      <c r="H15" s="203" t="s">
        <v>358</v>
      </c>
      <c r="I15" s="203" t="s">
        <v>358</v>
      </c>
      <c r="J15" s="203" t="s">
        <v>358</v>
      </c>
      <c r="K15" s="203" t="s">
        <v>358</v>
      </c>
      <c r="L15" s="203" t="s">
        <v>358</v>
      </c>
      <c r="M15" s="203" t="s">
        <v>358</v>
      </c>
      <c r="N15" s="203" t="s">
        <v>358</v>
      </c>
      <c r="O15" s="233"/>
    </row>
    <row r="16" spans="1:15" s="23" customFormat="1" ht="19.5" customHeight="1">
      <c r="A16" s="126" t="s">
        <v>487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36"/>
    </row>
    <row r="17" spans="1:15" ht="19.5" customHeight="1">
      <c r="A17" s="667" t="s">
        <v>488</v>
      </c>
      <c r="B17" s="202" t="s">
        <v>358</v>
      </c>
      <c r="C17" s="202" t="s">
        <v>358</v>
      </c>
      <c r="D17" s="202" t="s">
        <v>358</v>
      </c>
      <c r="E17" s="202" t="s">
        <v>358</v>
      </c>
      <c r="F17" s="202" t="s">
        <v>358</v>
      </c>
      <c r="G17" s="202" t="s">
        <v>358</v>
      </c>
      <c r="H17" s="202" t="s">
        <v>358</v>
      </c>
      <c r="I17" s="202" t="s">
        <v>358</v>
      </c>
      <c r="J17" s="202" t="s">
        <v>358</v>
      </c>
      <c r="K17" s="202" t="s">
        <v>358</v>
      </c>
      <c r="L17" s="202" t="s">
        <v>358</v>
      </c>
      <c r="M17" s="202" t="s">
        <v>358</v>
      </c>
      <c r="N17" s="202" t="s">
        <v>358</v>
      </c>
      <c r="O17" s="233"/>
    </row>
    <row r="18" spans="1:15" ht="19.5" customHeight="1">
      <c r="A18" s="120" t="s">
        <v>41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33"/>
    </row>
    <row r="19" spans="1:15" ht="19.5" customHeight="1">
      <c r="A19" s="119" t="s">
        <v>239</v>
      </c>
      <c r="B19" s="202">
        <v>67</v>
      </c>
      <c r="C19" s="202" t="s">
        <v>358</v>
      </c>
      <c r="D19" s="202" t="s">
        <v>358</v>
      </c>
      <c r="E19" s="202" t="s">
        <v>358</v>
      </c>
      <c r="F19" s="202" t="s">
        <v>358</v>
      </c>
      <c r="G19" s="202" t="s">
        <v>358</v>
      </c>
      <c r="H19" s="202" t="s">
        <v>358</v>
      </c>
      <c r="I19" s="202" t="s">
        <v>358</v>
      </c>
      <c r="J19" s="202" t="s">
        <v>358</v>
      </c>
      <c r="K19" s="202" t="s">
        <v>358</v>
      </c>
      <c r="L19" s="202" t="s">
        <v>358</v>
      </c>
      <c r="M19" s="202" t="s">
        <v>358</v>
      </c>
      <c r="N19" s="202" t="s">
        <v>358</v>
      </c>
      <c r="O19" s="233"/>
    </row>
    <row r="20" spans="1:15" ht="19.5" customHeight="1">
      <c r="A20" s="120" t="s">
        <v>45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33"/>
    </row>
    <row r="21" spans="1:15" ht="19.5" customHeight="1">
      <c r="A21" s="119" t="s">
        <v>489</v>
      </c>
      <c r="B21" s="202">
        <v>1044</v>
      </c>
      <c r="C21" s="202" t="s">
        <v>358</v>
      </c>
      <c r="D21" s="202" t="s">
        <v>358</v>
      </c>
      <c r="E21" s="202" t="s">
        <v>358</v>
      </c>
      <c r="F21" s="202" t="s">
        <v>358</v>
      </c>
      <c r="G21" s="202" t="s">
        <v>358</v>
      </c>
      <c r="H21" s="202" t="s">
        <v>358</v>
      </c>
      <c r="I21" s="202" t="s">
        <v>358</v>
      </c>
      <c r="J21" s="202" t="s">
        <v>358</v>
      </c>
      <c r="K21" s="202" t="s">
        <v>358</v>
      </c>
      <c r="L21" s="202" t="s">
        <v>358</v>
      </c>
      <c r="M21" s="202" t="s">
        <v>358</v>
      </c>
      <c r="N21" s="202" t="s">
        <v>358</v>
      </c>
      <c r="O21" s="233"/>
    </row>
    <row r="22" spans="1:15" ht="19.5" customHeight="1">
      <c r="A22" s="120" t="s">
        <v>46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33"/>
    </row>
    <row r="23" spans="1:15" ht="19.5" customHeight="1">
      <c r="A23" s="119" t="s">
        <v>490</v>
      </c>
      <c r="B23" s="202">
        <v>24353</v>
      </c>
      <c r="C23" s="202">
        <v>60</v>
      </c>
      <c r="D23" s="202" t="s">
        <v>358</v>
      </c>
      <c r="E23" s="202" t="s">
        <v>358</v>
      </c>
      <c r="F23" s="202">
        <v>325</v>
      </c>
      <c r="G23" s="202">
        <v>105</v>
      </c>
      <c r="H23" s="202" t="s">
        <v>358</v>
      </c>
      <c r="I23" s="202" t="s">
        <v>358</v>
      </c>
      <c r="J23" s="202" t="s">
        <v>358</v>
      </c>
      <c r="K23" s="202" t="s">
        <v>358</v>
      </c>
      <c r="L23" s="202" t="s">
        <v>358</v>
      </c>
      <c r="M23" s="202" t="s">
        <v>358</v>
      </c>
      <c r="N23" s="202" t="s">
        <v>358</v>
      </c>
      <c r="O23" s="233"/>
    </row>
    <row r="24" spans="1:15" ht="39.75" customHeight="1">
      <c r="A24" s="668" t="s">
        <v>3</v>
      </c>
      <c r="B24" s="595">
        <f>SUM(B8:B23)</f>
        <v>35010</v>
      </c>
      <c r="C24" s="595">
        <f aca="true" t="shared" si="0" ref="C24:N24">SUM(C8:C23)</f>
        <v>95228</v>
      </c>
      <c r="D24" s="595">
        <f t="shared" si="0"/>
        <v>366</v>
      </c>
      <c r="E24" s="595">
        <f t="shared" si="0"/>
        <v>422</v>
      </c>
      <c r="F24" s="595">
        <f t="shared" si="0"/>
        <v>3558</v>
      </c>
      <c r="G24" s="595">
        <f t="shared" si="0"/>
        <v>13766</v>
      </c>
      <c r="H24" s="595">
        <f t="shared" si="0"/>
        <v>246</v>
      </c>
      <c r="I24" s="595">
        <f t="shared" si="0"/>
        <v>303</v>
      </c>
      <c r="J24" s="595">
        <f t="shared" si="0"/>
        <v>225</v>
      </c>
      <c r="K24" s="595">
        <f t="shared" si="0"/>
        <v>3551</v>
      </c>
      <c r="L24" s="595">
        <f t="shared" si="0"/>
        <v>1078</v>
      </c>
      <c r="M24" s="595">
        <f t="shared" si="0"/>
        <v>2169</v>
      </c>
      <c r="N24" s="595">
        <f t="shared" si="0"/>
        <v>0</v>
      </c>
      <c r="O24" s="13"/>
    </row>
    <row r="25" spans="2:15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2" ht="20.25">
      <c r="A26" s="5" t="s">
        <v>492</v>
      </c>
      <c r="B26" s="64"/>
    </row>
    <row r="27" spans="1:15" ht="12.75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669"/>
      <c r="L27" s="13"/>
      <c r="M27" s="13"/>
      <c r="N27" s="13"/>
      <c r="O27" s="13"/>
    </row>
    <row r="28" spans="1:15" ht="18">
      <c r="A28" s="64" t="s">
        <v>352</v>
      </c>
      <c r="B28" s="670"/>
      <c r="C28" s="670"/>
      <c r="D28" s="670"/>
      <c r="E28" s="670"/>
      <c r="F28" s="670"/>
      <c r="G28" s="670"/>
      <c r="H28" s="670"/>
      <c r="I28" s="670"/>
      <c r="J28" s="670"/>
      <c r="K28" s="671"/>
      <c r="L28" s="670"/>
      <c r="M28" s="670"/>
      <c r="N28" s="670"/>
      <c r="O28" s="69" t="s">
        <v>0</v>
      </c>
    </row>
    <row r="29" spans="1:15" ht="19.5" customHeight="1">
      <c r="A29" s="658" t="s">
        <v>1</v>
      </c>
      <c r="B29" s="672" t="s">
        <v>71</v>
      </c>
      <c r="C29" s="673"/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4" t="s">
        <v>3</v>
      </c>
    </row>
    <row r="30" spans="1:15" ht="54.75" customHeight="1">
      <c r="A30" s="662"/>
      <c r="B30" s="675" t="s">
        <v>86</v>
      </c>
      <c r="C30" s="675" t="s">
        <v>87</v>
      </c>
      <c r="D30" s="675" t="s">
        <v>88</v>
      </c>
      <c r="E30" s="675" t="s">
        <v>89</v>
      </c>
      <c r="F30" s="675" t="s">
        <v>90</v>
      </c>
      <c r="G30" s="675" t="s">
        <v>91</v>
      </c>
      <c r="H30" s="675" t="s">
        <v>92</v>
      </c>
      <c r="I30" s="675" t="s">
        <v>93</v>
      </c>
      <c r="J30" s="675" t="s">
        <v>94</v>
      </c>
      <c r="K30" s="675" t="s">
        <v>95</v>
      </c>
      <c r="L30" s="675" t="s">
        <v>96</v>
      </c>
      <c r="M30" s="675" t="s">
        <v>265</v>
      </c>
      <c r="N30" s="675" t="s">
        <v>97</v>
      </c>
      <c r="O30" s="676"/>
    </row>
    <row r="31" spans="1:15" ht="19.5" customHeight="1">
      <c r="A31" s="108" t="s">
        <v>12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02"/>
      <c r="L31" s="212"/>
      <c r="M31" s="212"/>
      <c r="N31" s="212"/>
      <c r="O31" s="221"/>
    </row>
    <row r="32" spans="1:15" ht="19.5" customHeight="1">
      <c r="A32" s="115" t="s">
        <v>13</v>
      </c>
      <c r="B32" s="203" t="s">
        <v>358</v>
      </c>
      <c r="C32" s="203">
        <v>45866</v>
      </c>
      <c r="D32" s="203">
        <v>5125</v>
      </c>
      <c r="E32" s="203">
        <v>89897</v>
      </c>
      <c r="F32" s="203" t="s">
        <v>358</v>
      </c>
      <c r="G32" s="203" t="s">
        <v>358</v>
      </c>
      <c r="H32" s="203" t="s">
        <v>358</v>
      </c>
      <c r="I32" s="203" t="s">
        <v>358</v>
      </c>
      <c r="J32" s="203" t="s">
        <v>358</v>
      </c>
      <c r="K32" s="203">
        <v>18</v>
      </c>
      <c r="L32" s="203">
        <v>71870</v>
      </c>
      <c r="M32" s="203" t="s">
        <v>358</v>
      </c>
      <c r="N32" s="203" t="s">
        <v>358</v>
      </c>
      <c r="O32" s="205">
        <f aca="true" t="shared" si="1" ref="O32:O38">SUM(B32:N32,B9:N9)</f>
        <v>336412</v>
      </c>
    </row>
    <row r="33" spans="1:15" ht="19.5" customHeight="1">
      <c r="A33" s="116" t="s">
        <v>14</v>
      </c>
      <c r="B33" s="202" t="s">
        <v>358</v>
      </c>
      <c r="C33" s="202">
        <v>884</v>
      </c>
      <c r="D33" s="202">
        <v>598</v>
      </c>
      <c r="E33" s="202">
        <v>3003</v>
      </c>
      <c r="F33" s="202" t="s">
        <v>358</v>
      </c>
      <c r="G33" s="202" t="s">
        <v>358</v>
      </c>
      <c r="H33" s="202" t="s">
        <v>358</v>
      </c>
      <c r="I33" s="202" t="s">
        <v>358</v>
      </c>
      <c r="J33" s="202" t="s">
        <v>358</v>
      </c>
      <c r="K33" s="202" t="s">
        <v>358</v>
      </c>
      <c r="L33" s="202">
        <v>2738</v>
      </c>
      <c r="M33" s="202" t="s">
        <v>358</v>
      </c>
      <c r="N33" s="202" t="s">
        <v>358</v>
      </c>
      <c r="O33" s="206">
        <f t="shared" si="1"/>
        <v>13555</v>
      </c>
    </row>
    <row r="34" spans="1:15" ht="19.5" customHeight="1">
      <c r="A34" s="115" t="s">
        <v>346</v>
      </c>
      <c r="B34" s="203" t="s">
        <v>358</v>
      </c>
      <c r="C34" s="203" t="s">
        <v>358</v>
      </c>
      <c r="D34" s="203" t="s">
        <v>358</v>
      </c>
      <c r="E34" s="203" t="s">
        <v>358</v>
      </c>
      <c r="F34" s="203" t="s">
        <v>358</v>
      </c>
      <c r="G34" s="203" t="s">
        <v>358</v>
      </c>
      <c r="H34" s="203" t="s">
        <v>358</v>
      </c>
      <c r="I34" s="203" t="s">
        <v>358</v>
      </c>
      <c r="J34" s="203" t="s">
        <v>358</v>
      </c>
      <c r="K34" s="203" t="s">
        <v>358</v>
      </c>
      <c r="L34" s="203" t="s">
        <v>358</v>
      </c>
      <c r="M34" s="203" t="s">
        <v>358</v>
      </c>
      <c r="N34" s="203" t="s">
        <v>358</v>
      </c>
      <c r="O34" s="205">
        <f t="shared" si="1"/>
        <v>0</v>
      </c>
    </row>
    <row r="35" spans="1:15" ht="19.5" customHeight="1">
      <c r="A35" s="116" t="s">
        <v>18</v>
      </c>
      <c r="B35" s="202" t="s">
        <v>358</v>
      </c>
      <c r="C35" s="202" t="s">
        <v>358</v>
      </c>
      <c r="D35" s="202" t="s">
        <v>358</v>
      </c>
      <c r="E35" s="202" t="s">
        <v>358</v>
      </c>
      <c r="F35" s="202" t="s">
        <v>358</v>
      </c>
      <c r="G35" s="202" t="s">
        <v>358</v>
      </c>
      <c r="H35" s="202" t="s">
        <v>358</v>
      </c>
      <c r="I35" s="202" t="s">
        <v>358</v>
      </c>
      <c r="J35" s="202" t="s">
        <v>358</v>
      </c>
      <c r="K35" s="202" t="s">
        <v>358</v>
      </c>
      <c r="L35" s="202" t="s">
        <v>358</v>
      </c>
      <c r="M35" s="202" t="s">
        <v>358</v>
      </c>
      <c r="N35" s="202" t="s">
        <v>358</v>
      </c>
      <c r="O35" s="206">
        <f t="shared" si="1"/>
        <v>0</v>
      </c>
    </row>
    <row r="36" spans="1:15" ht="19.5" customHeight="1">
      <c r="A36" s="115" t="s">
        <v>19</v>
      </c>
      <c r="B36" s="203" t="s">
        <v>358</v>
      </c>
      <c r="C36" s="203" t="s">
        <v>358</v>
      </c>
      <c r="D36" s="203" t="s">
        <v>358</v>
      </c>
      <c r="E36" s="203" t="s">
        <v>358</v>
      </c>
      <c r="F36" s="203" t="s">
        <v>358</v>
      </c>
      <c r="G36" s="203" t="s">
        <v>358</v>
      </c>
      <c r="H36" s="203" t="s">
        <v>358</v>
      </c>
      <c r="I36" s="203" t="s">
        <v>358</v>
      </c>
      <c r="J36" s="203" t="s">
        <v>358</v>
      </c>
      <c r="K36" s="203" t="s">
        <v>358</v>
      </c>
      <c r="L36" s="203" t="s">
        <v>358</v>
      </c>
      <c r="M36" s="203" t="s">
        <v>358</v>
      </c>
      <c r="N36" s="203" t="s">
        <v>358</v>
      </c>
      <c r="O36" s="205">
        <f t="shared" si="1"/>
        <v>0</v>
      </c>
    </row>
    <row r="37" spans="1:15" ht="19.5" customHeight="1">
      <c r="A37" s="116" t="s">
        <v>20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6"/>
    </row>
    <row r="38" spans="1:15" ht="19.5" customHeight="1">
      <c r="A38" s="118" t="s">
        <v>22</v>
      </c>
      <c r="B38" s="203" t="s">
        <v>358</v>
      </c>
      <c r="C38" s="203" t="s">
        <v>358</v>
      </c>
      <c r="D38" s="203" t="s">
        <v>358</v>
      </c>
      <c r="E38" s="203" t="s">
        <v>358</v>
      </c>
      <c r="F38" s="203" t="s">
        <v>358</v>
      </c>
      <c r="G38" s="203" t="s">
        <v>358</v>
      </c>
      <c r="H38" s="203" t="s">
        <v>358</v>
      </c>
      <c r="I38" s="203" t="s">
        <v>358</v>
      </c>
      <c r="J38" s="203" t="s">
        <v>358</v>
      </c>
      <c r="K38" s="203" t="s">
        <v>358</v>
      </c>
      <c r="L38" s="203" t="s">
        <v>358</v>
      </c>
      <c r="M38" s="203" t="s">
        <v>358</v>
      </c>
      <c r="N38" s="203" t="s">
        <v>358</v>
      </c>
      <c r="O38" s="205">
        <f t="shared" si="1"/>
        <v>0</v>
      </c>
    </row>
    <row r="39" spans="1:15" s="23" customFormat="1" ht="19.5" customHeight="1">
      <c r="A39" s="126" t="s">
        <v>487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6"/>
    </row>
    <row r="40" spans="1:15" ht="19.5" customHeight="1">
      <c r="A40" s="667" t="s">
        <v>488</v>
      </c>
      <c r="B40" s="202" t="s">
        <v>358</v>
      </c>
      <c r="C40" s="202" t="s">
        <v>358</v>
      </c>
      <c r="D40" s="202" t="s">
        <v>358</v>
      </c>
      <c r="E40" s="202" t="s">
        <v>358</v>
      </c>
      <c r="F40" s="202" t="s">
        <v>358</v>
      </c>
      <c r="G40" s="202" t="s">
        <v>358</v>
      </c>
      <c r="H40" s="202" t="s">
        <v>358</v>
      </c>
      <c r="I40" s="202" t="s">
        <v>358</v>
      </c>
      <c r="J40" s="202" t="s">
        <v>358</v>
      </c>
      <c r="K40" s="202" t="s">
        <v>358</v>
      </c>
      <c r="L40" s="202" t="s">
        <v>358</v>
      </c>
      <c r="M40" s="202" t="s">
        <v>358</v>
      </c>
      <c r="N40" s="202" t="s">
        <v>358</v>
      </c>
      <c r="O40" s="206">
        <f>SUM(B40:N40,B17:N17)</f>
        <v>0</v>
      </c>
    </row>
    <row r="41" spans="1:15" ht="19.5" customHeight="1">
      <c r="A41" s="120" t="s">
        <v>41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5"/>
    </row>
    <row r="42" spans="1:15" ht="19.5" customHeight="1">
      <c r="A42" s="119" t="s">
        <v>239</v>
      </c>
      <c r="B42" s="202" t="s">
        <v>358</v>
      </c>
      <c r="C42" s="202">
        <v>315</v>
      </c>
      <c r="D42" s="202" t="s">
        <v>358</v>
      </c>
      <c r="E42" s="202" t="s">
        <v>358</v>
      </c>
      <c r="F42" s="202" t="s">
        <v>358</v>
      </c>
      <c r="G42" s="202" t="s">
        <v>358</v>
      </c>
      <c r="H42" s="202" t="s">
        <v>358</v>
      </c>
      <c r="I42" s="202" t="s">
        <v>358</v>
      </c>
      <c r="J42" s="202" t="s">
        <v>358</v>
      </c>
      <c r="K42" s="202" t="s">
        <v>358</v>
      </c>
      <c r="L42" s="202" t="s">
        <v>358</v>
      </c>
      <c r="M42" s="202" t="s">
        <v>358</v>
      </c>
      <c r="N42" s="202" t="s">
        <v>358</v>
      </c>
      <c r="O42" s="206">
        <f>SUM(B42:N42,B19:N19)</f>
        <v>382</v>
      </c>
    </row>
    <row r="43" spans="1:15" ht="19.5" customHeight="1">
      <c r="A43" s="120" t="s">
        <v>45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5"/>
    </row>
    <row r="44" spans="1:15" ht="19.5" customHeight="1">
      <c r="A44" s="119" t="s">
        <v>489</v>
      </c>
      <c r="B44" s="202" t="s">
        <v>358</v>
      </c>
      <c r="C44" s="202" t="s">
        <v>358</v>
      </c>
      <c r="D44" s="202" t="s">
        <v>358</v>
      </c>
      <c r="E44" s="202" t="s">
        <v>358</v>
      </c>
      <c r="F44" s="202" t="s">
        <v>358</v>
      </c>
      <c r="G44" s="202" t="s">
        <v>358</v>
      </c>
      <c r="H44" s="202" t="s">
        <v>358</v>
      </c>
      <c r="I44" s="202" t="s">
        <v>358</v>
      </c>
      <c r="J44" s="202" t="s">
        <v>358</v>
      </c>
      <c r="K44" s="202" t="s">
        <v>358</v>
      </c>
      <c r="L44" s="202" t="s">
        <v>358</v>
      </c>
      <c r="M44" s="202" t="s">
        <v>358</v>
      </c>
      <c r="N44" s="202" t="s">
        <v>358</v>
      </c>
      <c r="O44" s="206">
        <f>SUM(B44:N44,B21:N21)</f>
        <v>1044</v>
      </c>
    </row>
    <row r="45" spans="1:15" ht="19.5" customHeight="1">
      <c r="A45" s="120" t="s">
        <v>46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5"/>
    </row>
    <row r="46" spans="1:15" ht="19.5" customHeight="1">
      <c r="A46" s="119" t="s">
        <v>490</v>
      </c>
      <c r="B46" s="202" t="s">
        <v>358</v>
      </c>
      <c r="C46" s="202">
        <v>18604</v>
      </c>
      <c r="D46" s="202">
        <v>1472</v>
      </c>
      <c r="E46" s="202">
        <v>2555</v>
      </c>
      <c r="F46" s="202">
        <v>80</v>
      </c>
      <c r="G46" s="202" t="s">
        <v>358</v>
      </c>
      <c r="H46" s="202" t="s">
        <v>358</v>
      </c>
      <c r="I46" s="202" t="s">
        <v>358</v>
      </c>
      <c r="J46" s="202" t="s">
        <v>358</v>
      </c>
      <c r="K46" s="202" t="s">
        <v>358</v>
      </c>
      <c r="L46" s="202" t="s">
        <v>358</v>
      </c>
      <c r="M46" s="202" t="s">
        <v>358</v>
      </c>
      <c r="N46" s="202" t="s">
        <v>358</v>
      </c>
      <c r="O46" s="206">
        <f>SUM(B46:N46,B23:N23)</f>
        <v>47554</v>
      </c>
    </row>
    <row r="47" spans="1:15" ht="39.75" customHeight="1">
      <c r="A47" s="668" t="s">
        <v>3</v>
      </c>
      <c r="B47" s="595">
        <f>SUM(B31:B46)</f>
        <v>0</v>
      </c>
      <c r="C47" s="595">
        <f aca="true" t="shared" si="2" ref="C47:O47">SUM(C31:C46)</f>
        <v>65669</v>
      </c>
      <c r="D47" s="595">
        <f t="shared" si="2"/>
        <v>7195</v>
      </c>
      <c r="E47" s="595">
        <f t="shared" si="2"/>
        <v>95455</v>
      </c>
      <c r="F47" s="595">
        <f t="shared" si="2"/>
        <v>80</v>
      </c>
      <c r="G47" s="595">
        <f t="shared" si="2"/>
        <v>0</v>
      </c>
      <c r="H47" s="595">
        <f t="shared" si="2"/>
        <v>0</v>
      </c>
      <c r="I47" s="595">
        <f t="shared" si="2"/>
        <v>0</v>
      </c>
      <c r="J47" s="595">
        <f t="shared" si="2"/>
        <v>0</v>
      </c>
      <c r="K47" s="595">
        <f t="shared" si="2"/>
        <v>18</v>
      </c>
      <c r="L47" s="595">
        <f t="shared" si="2"/>
        <v>74608</v>
      </c>
      <c r="M47" s="595">
        <f t="shared" si="2"/>
        <v>0</v>
      </c>
      <c r="N47" s="595">
        <f t="shared" si="2"/>
        <v>0</v>
      </c>
      <c r="O47" s="595">
        <f t="shared" si="2"/>
        <v>398947</v>
      </c>
    </row>
    <row r="48" spans="1:15" ht="18">
      <c r="A48" s="104" t="s">
        <v>283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</row>
  </sheetData>
  <printOptions horizontalCentered="1"/>
  <pageMargins left="0.4330708661417323" right="0.4330708661417323" top="0.5905511811023623" bottom="0.5905511811023623" header="0.31496062992125984" footer="0.31496062992125984"/>
  <pageSetup fitToHeight="1" fitToWidth="1" horizontalDpi="600" verticalDpi="600" orientation="landscape" paperSize="9" scale="47" r:id="rId1"/>
  <rowBreaks count="1" manualBreakCount="1">
    <brk id="2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47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14.7109375" style="0" customWidth="1"/>
    <col min="3" max="3" width="15.8515625" style="0" customWidth="1"/>
    <col min="4" max="4" width="19.8515625" style="0" customWidth="1"/>
    <col min="5" max="5" width="16.7109375" style="0" customWidth="1"/>
    <col min="6" max="6" width="15.57421875" style="0" customWidth="1"/>
    <col min="7" max="7" width="17.28125" style="0" customWidth="1"/>
    <col min="8" max="9" width="19.28125" style="0" customWidth="1"/>
    <col min="10" max="10" width="20.421875" style="0" customWidth="1"/>
    <col min="11" max="11" width="21.57421875" style="0" customWidth="1"/>
    <col min="12" max="12" width="18.140625" style="0" customWidth="1"/>
    <col min="13" max="13" width="15.28125" style="0" customWidth="1"/>
    <col min="14" max="14" width="13.140625" style="0" customWidth="1"/>
    <col min="15" max="15" width="19.140625" style="0" customWidth="1"/>
  </cols>
  <sheetData>
    <row r="1" ht="20.25">
      <c r="A1" s="5" t="s">
        <v>491</v>
      </c>
    </row>
    <row r="2" s="130" customFormat="1" ht="23.25" customHeight="1">
      <c r="A2" s="64" t="s">
        <v>441</v>
      </c>
    </row>
    <row r="3" s="130" customFormat="1" ht="18">
      <c r="A3" s="64"/>
    </row>
    <row r="4" spans="1:14" s="130" customFormat="1" ht="18">
      <c r="A4" s="64" t="s">
        <v>352</v>
      </c>
      <c r="N4" s="69" t="s">
        <v>0</v>
      </c>
    </row>
    <row r="5" spans="1:14" s="130" customFormat="1" ht="19.5" customHeight="1">
      <c r="A5" s="677" t="s">
        <v>1</v>
      </c>
      <c r="B5" s="659" t="s">
        <v>71</v>
      </c>
      <c r="C5" s="678"/>
      <c r="D5" s="678"/>
      <c r="E5" s="678"/>
      <c r="F5" s="678"/>
      <c r="G5" s="678"/>
      <c r="H5" s="659"/>
      <c r="I5" s="678"/>
      <c r="J5" s="678"/>
      <c r="K5" s="678"/>
      <c r="L5" s="678"/>
      <c r="M5" s="678"/>
      <c r="N5" s="679"/>
    </row>
    <row r="6" spans="1:15" ht="54.75" customHeight="1">
      <c r="A6" s="662"/>
      <c r="B6" s="663" t="s">
        <v>72</v>
      </c>
      <c r="C6" s="663" t="s">
        <v>73</v>
      </c>
      <c r="D6" s="663" t="s">
        <v>74</v>
      </c>
      <c r="E6" s="663" t="s">
        <v>75</v>
      </c>
      <c r="F6" s="663" t="s">
        <v>76</v>
      </c>
      <c r="G6" s="663" t="s">
        <v>77</v>
      </c>
      <c r="H6" s="663" t="s">
        <v>78</v>
      </c>
      <c r="I6" s="663" t="s">
        <v>79</v>
      </c>
      <c r="J6" s="663" t="s">
        <v>80</v>
      </c>
      <c r="K6" s="663" t="s">
        <v>81</v>
      </c>
      <c r="L6" s="663" t="s">
        <v>82</v>
      </c>
      <c r="M6" s="663" t="s">
        <v>83</v>
      </c>
      <c r="N6" s="664" t="s">
        <v>84</v>
      </c>
      <c r="O6" s="3"/>
    </row>
    <row r="7" spans="1:15" ht="19.5" customHeight="1">
      <c r="A7" s="95" t="s">
        <v>12</v>
      </c>
      <c r="B7" s="288"/>
      <c r="C7" s="288"/>
      <c r="D7" s="288"/>
      <c r="E7" s="288"/>
      <c r="F7" s="288"/>
      <c r="G7" s="288"/>
      <c r="H7" s="288"/>
      <c r="I7" s="288"/>
      <c r="J7" s="288"/>
      <c r="K7" s="665"/>
      <c r="L7" s="288"/>
      <c r="M7" s="288"/>
      <c r="N7" s="288"/>
      <c r="O7" s="666"/>
    </row>
    <row r="8" spans="1:15" ht="19.5" customHeight="1">
      <c r="A8" s="88" t="s">
        <v>13</v>
      </c>
      <c r="B8" s="203">
        <v>168517</v>
      </c>
      <c r="C8" s="203">
        <v>176405</v>
      </c>
      <c r="D8" s="203">
        <v>29759</v>
      </c>
      <c r="E8" s="203">
        <v>27639</v>
      </c>
      <c r="F8" s="203">
        <v>46397</v>
      </c>
      <c r="G8" s="203">
        <v>309946</v>
      </c>
      <c r="H8" s="203">
        <v>13770</v>
      </c>
      <c r="I8" s="203">
        <v>4644</v>
      </c>
      <c r="J8" s="203">
        <v>16999</v>
      </c>
      <c r="K8" s="203">
        <v>36234</v>
      </c>
      <c r="L8" s="203">
        <v>10462</v>
      </c>
      <c r="M8" s="203">
        <v>7186</v>
      </c>
      <c r="N8" s="203">
        <v>691</v>
      </c>
      <c r="O8" s="233"/>
    </row>
    <row r="9" spans="1:15" ht="19.5" customHeight="1">
      <c r="A9" s="89" t="s">
        <v>14</v>
      </c>
      <c r="B9" s="202">
        <v>985</v>
      </c>
      <c r="C9" s="202">
        <v>1199</v>
      </c>
      <c r="D9" s="202" t="s">
        <v>358</v>
      </c>
      <c r="E9" s="202">
        <v>190</v>
      </c>
      <c r="F9" s="202">
        <v>415</v>
      </c>
      <c r="G9" s="202">
        <v>111</v>
      </c>
      <c r="H9" s="202" t="s">
        <v>358</v>
      </c>
      <c r="I9" s="202">
        <v>12</v>
      </c>
      <c r="J9" s="202">
        <v>117</v>
      </c>
      <c r="K9" s="202" t="s">
        <v>358</v>
      </c>
      <c r="L9" s="202">
        <v>278</v>
      </c>
      <c r="M9" s="202">
        <v>103</v>
      </c>
      <c r="N9" s="202">
        <v>15</v>
      </c>
      <c r="O9" s="233"/>
    </row>
    <row r="10" spans="1:15" ht="19.5" customHeight="1">
      <c r="A10" s="88" t="s">
        <v>346</v>
      </c>
      <c r="B10" s="203" t="s">
        <v>358</v>
      </c>
      <c r="C10" s="203" t="s">
        <v>358</v>
      </c>
      <c r="D10" s="203" t="s">
        <v>358</v>
      </c>
      <c r="E10" s="203" t="s">
        <v>358</v>
      </c>
      <c r="F10" s="203" t="s">
        <v>358</v>
      </c>
      <c r="G10" s="203" t="s">
        <v>358</v>
      </c>
      <c r="H10" s="203" t="s">
        <v>358</v>
      </c>
      <c r="I10" s="203" t="s">
        <v>358</v>
      </c>
      <c r="J10" s="203" t="s">
        <v>358</v>
      </c>
      <c r="K10" s="203" t="s">
        <v>358</v>
      </c>
      <c r="L10" s="203" t="s">
        <v>358</v>
      </c>
      <c r="M10" s="203" t="s">
        <v>358</v>
      </c>
      <c r="N10" s="203" t="s">
        <v>358</v>
      </c>
      <c r="O10" s="233"/>
    </row>
    <row r="11" spans="1:15" ht="19.5" customHeight="1">
      <c r="A11" s="89" t="s">
        <v>18</v>
      </c>
      <c r="B11" s="202" t="s">
        <v>358</v>
      </c>
      <c r="C11" s="202" t="s">
        <v>358</v>
      </c>
      <c r="D11" s="202" t="s">
        <v>358</v>
      </c>
      <c r="E11" s="202" t="s">
        <v>358</v>
      </c>
      <c r="F11" s="202" t="s">
        <v>358</v>
      </c>
      <c r="G11" s="202">
        <v>31</v>
      </c>
      <c r="H11" s="202" t="s">
        <v>358</v>
      </c>
      <c r="I11" s="202" t="s">
        <v>358</v>
      </c>
      <c r="J11" s="202" t="s">
        <v>358</v>
      </c>
      <c r="K11" s="202" t="s">
        <v>358</v>
      </c>
      <c r="L11" s="202" t="s">
        <v>358</v>
      </c>
      <c r="M11" s="202" t="s">
        <v>358</v>
      </c>
      <c r="N11" s="202" t="s">
        <v>358</v>
      </c>
      <c r="O11" s="233"/>
    </row>
    <row r="12" spans="1:15" ht="19.5" customHeight="1">
      <c r="A12" s="88" t="s">
        <v>19</v>
      </c>
      <c r="B12" s="203" t="s">
        <v>358</v>
      </c>
      <c r="C12" s="203" t="s">
        <v>358</v>
      </c>
      <c r="D12" s="203" t="s">
        <v>358</v>
      </c>
      <c r="E12" s="203" t="s">
        <v>358</v>
      </c>
      <c r="F12" s="203" t="s">
        <v>358</v>
      </c>
      <c r="G12" s="203" t="s">
        <v>358</v>
      </c>
      <c r="H12" s="203" t="s">
        <v>358</v>
      </c>
      <c r="I12" s="203" t="s">
        <v>358</v>
      </c>
      <c r="J12" s="203" t="s">
        <v>358</v>
      </c>
      <c r="K12" s="203" t="s">
        <v>358</v>
      </c>
      <c r="L12" s="203" t="s">
        <v>358</v>
      </c>
      <c r="M12" s="203" t="s">
        <v>358</v>
      </c>
      <c r="N12" s="203" t="s">
        <v>358</v>
      </c>
      <c r="O12" s="233"/>
    </row>
    <row r="13" spans="1:15" ht="19.5" customHeight="1">
      <c r="A13" s="89" t="s">
        <v>20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33"/>
    </row>
    <row r="14" spans="1:15" ht="19.5" customHeight="1">
      <c r="A14" s="91" t="s">
        <v>22</v>
      </c>
      <c r="B14" s="203" t="s">
        <v>358</v>
      </c>
      <c r="C14" s="203" t="s">
        <v>358</v>
      </c>
      <c r="D14" s="203" t="s">
        <v>358</v>
      </c>
      <c r="E14" s="203" t="s">
        <v>358</v>
      </c>
      <c r="F14" s="203" t="s">
        <v>358</v>
      </c>
      <c r="G14" s="203" t="s">
        <v>358</v>
      </c>
      <c r="H14" s="203" t="s">
        <v>358</v>
      </c>
      <c r="I14" s="203" t="s">
        <v>358</v>
      </c>
      <c r="J14" s="203" t="s">
        <v>358</v>
      </c>
      <c r="K14" s="203" t="s">
        <v>358</v>
      </c>
      <c r="L14" s="203" t="s">
        <v>358</v>
      </c>
      <c r="M14" s="203" t="s">
        <v>358</v>
      </c>
      <c r="N14" s="203" t="s">
        <v>358</v>
      </c>
      <c r="O14" s="233"/>
    </row>
    <row r="15" spans="1:15" s="23" customFormat="1" ht="19.5" customHeight="1">
      <c r="A15" s="126" t="s">
        <v>487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36"/>
    </row>
    <row r="16" spans="1:15" ht="19.5" customHeight="1">
      <c r="A16" s="667" t="s">
        <v>488</v>
      </c>
      <c r="B16" s="202">
        <v>21</v>
      </c>
      <c r="C16" s="202" t="s">
        <v>358</v>
      </c>
      <c r="D16" s="202" t="s">
        <v>358</v>
      </c>
      <c r="E16" s="202" t="s">
        <v>358</v>
      </c>
      <c r="F16" s="202">
        <v>7</v>
      </c>
      <c r="G16" s="202" t="s">
        <v>358</v>
      </c>
      <c r="H16" s="202" t="s">
        <v>358</v>
      </c>
      <c r="I16" s="202" t="s">
        <v>358</v>
      </c>
      <c r="J16" s="202" t="s">
        <v>358</v>
      </c>
      <c r="K16" s="202" t="s">
        <v>358</v>
      </c>
      <c r="L16" s="202" t="s">
        <v>358</v>
      </c>
      <c r="M16" s="202" t="s">
        <v>358</v>
      </c>
      <c r="N16" s="202" t="s">
        <v>358</v>
      </c>
      <c r="O16" s="233"/>
    </row>
    <row r="17" spans="1:15" ht="19.5" customHeight="1">
      <c r="A17" s="93" t="s">
        <v>41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33"/>
    </row>
    <row r="18" spans="1:15" ht="19.5" customHeight="1">
      <c r="A18" s="92" t="s">
        <v>493</v>
      </c>
      <c r="B18" s="202">
        <v>452</v>
      </c>
      <c r="C18" s="202" t="s">
        <v>358</v>
      </c>
      <c r="D18" s="202" t="s">
        <v>358</v>
      </c>
      <c r="E18" s="202" t="s">
        <v>358</v>
      </c>
      <c r="F18" s="202" t="s">
        <v>358</v>
      </c>
      <c r="G18" s="202" t="s">
        <v>358</v>
      </c>
      <c r="H18" s="202" t="s">
        <v>358</v>
      </c>
      <c r="I18" s="202" t="s">
        <v>358</v>
      </c>
      <c r="J18" s="202" t="s">
        <v>358</v>
      </c>
      <c r="K18" s="202" t="s">
        <v>358</v>
      </c>
      <c r="L18" s="202" t="s">
        <v>358</v>
      </c>
      <c r="M18" s="202" t="s">
        <v>358</v>
      </c>
      <c r="N18" s="202" t="s">
        <v>358</v>
      </c>
      <c r="O18" s="233"/>
    </row>
    <row r="19" spans="1:15" ht="19.5" customHeight="1">
      <c r="A19" s="93" t="s">
        <v>45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33"/>
    </row>
    <row r="20" spans="1:15" ht="19.5" customHeight="1">
      <c r="A20" s="92" t="s">
        <v>489</v>
      </c>
      <c r="B20" s="202">
        <v>710</v>
      </c>
      <c r="C20" s="202" t="s">
        <v>358</v>
      </c>
      <c r="D20" s="202" t="s">
        <v>358</v>
      </c>
      <c r="E20" s="202" t="s">
        <v>358</v>
      </c>
      <c r="F20" s="202" t="s">
        <v>358</v>
      </c>
      <c r="G20" s="202" t="s">
        <v>358</v>
      </c>
      <c r="H20" s="202" t="s">
        <v>358</v>
      </c>
      <c r="I20" s="202" t="s">
        <v>358</v>
      </c>
      <c r="J20" s="202" t="s">
        <v>358</v>
      </c>
      <c r="K20" s="202" t="s">
        <v>358</v>
      </c>
      <c r="L20" s="202" t="s">
        <v>358</v>
      </c>
      <c r="M20" s="202" t="s">
        <v>358</v>
      </c>
      <c r="N20" s="202" t="s">
        <v>358</v>
      </c>
      <c r="O20" s="233"/>
    </row>
    <row r="21" spans="1:15" ht="19.5" customHeight="1">
      <c r="A21" s="93" t="s">
        <v>46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33"/>
    </row>
    <row r="22" spans="1:15" ht="19.5" customHeight="1">
      <c r="A22" s="92" t="s">
        <v>490</v>
      </c>
      <c r="B22" s="202">
        <v>82613</v>
      </c>
      <c r="C22" s="202">
        <v>2450</v>
      </c>
      <c r="D22" s="202" t="s">
        <v>358</v>
      </c>
      <c r="E22" s="202" t="s">
        <v>358</v>
      </c>
      <c r="F22" s="202">
        <v>1100</v>
      </c>
      <c r="G22" s="202">
        <v>4647</v>
      </c>
      <c r="H22" s="202" t="s">
        <v>358</v>
      </c>
      <c r="I22" s="202" t="s">
        <v>358</v>
      </c>
      <c r="J22" s="202">
        <v>1371</v>
      </c>
      <c r="K22" s="202">
        <v>604</v>
      </c>
      <c r="L22" s="202" t="s">
        <v>358</v>
      </c>
      <c r="M22" s="202" t="s">
        <v>358</v>
      </c>
      <c r="N22" s="202" t="s">
        <v>358</v>
      </c>
      <c r="O22" s="233"/>
    </row>
    <row r="23" spans="1:15" ht="39.75" customHeight="1">
      <c r="A23" s="594" t="s">
        <v>3</v>
      </c>
      <c r="B23" s="595">
        <f>SUM(B7:B22)</f>
        <v>253298</v>
      </c>
      <c r="C23" s="595">
        <f aca="true" t="shared" si="0" ref="C23:N23">SUM(C7:C22)</f>
        <v>180054</v>
      </c>
      <c r="D23" s="595">
        <f t="shared" si="0"/>
        <v>29759</v>
      </c>
      <c r="E23" s="595">
        <f t="shared" si="0"/>
        <v>27829</v>
      </c>
      <c r="F23" s="595">
        <f t="shared" si="0"/>
        <v>47919</v>
      </c>
      <c r="G23" s="595">
        <f t="shared" si="0"/>
        <v>314735</v>
      </c>
      <c r="H23" s="595">
        <f t="shared" si="0"/>
        <v>13770</v>
      </c>
      <c r="I23" s="595">
        <f t="shared" si="0"/>
        <v>4656</v>
      </c>
      <c r="J23" s="595">
        <f t="shared" si="0"/>
        <v>18487</v>
      </c>
      <c r="K23" s="595">
        <f t="shared" si="0"/>
        <v>36838</v>
      </c>
      <c r="L23" s="595">
        <f t="shared" si="0"/>
        <v>10740</v>
      </c>
      <c r="M23" s="595">
        <f t="shared" si="0"/>
        <v>7289</v>
      </c>
      <c r="N23" s="595">
        <f t="shared" si="0"/>
        <v>706</v>
      </c>
      <c r="O23" s="680"/>
    </row>
    <row r="24" spans="2:15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2" ht="26.25">
      <c r="A25" s="681" t="s">
        <v>494</v>
      </c>
      <c r="B25" s="64"/>
    </row>
    <row r="26" spans="1:15" ht="17.25" customHeight="1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669"/>
      <c r="L26" s="13"/>
      <c r="M26" s="13"/>
      <c r="N26" s="13"/>
      <c r="O26" s="13"/>
    </row>
    <row r="27" spans="1:15" s="130" customFormat="1" ht="18">
      <c r="A27" s="64" t="s">
        <v>352</v>
      </c>
      <c r="B27" s="145"/>
      <c r="C27" s="145"/>
      <c r="D27" s="145"/>
      <c r="E27" s="145"/>
      <c r="F27" s="145"/>
      <c r="G27" s="145"/>
      <c r="H27" s="145"/>
      <c r="I27" s="145"/>
      <c r="J27" s="145"/>
      <c r="K27" s="682"/>
      <c r="L27" s="145"/>
      <c r="M27" s="145"/>
      <c r="N27" s="145"/>
      <c r="O27" s="69" t="s">
        <v>0</v>
      </c>
    </row>
    <row r="28" spans="1:15" s="130" customFormat="1" ht="19.5" customHeight="1">
      <c r="A28" s="683" t="s">
        <v>1</v>
      </c>
      <c r="B28" s="672" t="s">
        <v>71</v>
      </c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74" t="s">
        <v>3</v>
      </c>
    </row>
    <row r="29" spans="1:15" ht="54.75" customHeight="1">
      <c r="A29" s="684"/>
      <c r="B29" s="675" t="s">
        <v>86</v>
      </c>
      <c r="C29" s="675" t="s">
        <v>87</v>
      </c>
      <c r="D29" s="675" t="s">
        <v>88</v>
      </c>
      <c r="E29" s="675" t="s">
        <v>89</v>
      </c>
      <c r="F29" s="675" t="s">
        <v>90</v>
      </c>
      <c r="G29" s="675" t="s">
        <v>91</v>
      </c>
      <c r="H29" s="675" t="s">
        <v>92</v>
      </c>
      <c r="I29" s="675" t="s">
        <v>93</v>
      </c>
      <c r="J29" s="675" t="s">
        <v>94</v>
      </c>
      <c r="K29" s="675" t="s">
        <v>95</v>
      </c>
      <c r="L29" s="675" t="s">
        <v>96</v>
      </c>
      <c r="M29" s="675" t="s">
        <v>265</v>
      </c>
      <c r="N29" s="675" t="s">
        <v>97</v>
      </c>
      <c r="O29" s="685"/>
    </row>
    <row r="30" spans="1:15" ht="19.5" customHeight="1">
      <c r="A30" s="95" t="s">
        <v>12</v>
      </c>
      <c r="B30" s="288"/>
      <c r="C30" s="288"/>
      <c r="D30" s="288"/>
      <c r="E30" s="288"/>
      <c r="F30" s="288"/>
      <c r="G30" s="288"/>
      <c r="H30" s="288"/>
      <c r="I30" s="288"/>
      <c r="J30" s="288"/>
      <c r="K30" s="686"/>
      <c r="L30" s="288"/>
      <c r="M30" s="288"/>
      <c r="N30" s="288"/>
      <c r="O30" s="687"/>
    </row>
    <row r="31" spans="1:15" ht="19.5" customHeight="1">
      <c r="A31" s="88" t="s">
        <v>13</v>
      </c>
      <c r="B31" s="203">
        <v>114</v>
      </c>
      <c r="C31" s="203">
        <v>166269</v>
      </c>
      <c r="D31" s="203">
        <v>129932</v>
      </c>
      <c r="E31" s="203">
        <v>249440</v>
      </c>
      <c r="F31" s="203">
        <v>870</v>
      </c>
      <c r="G31" s="203" t="s">
        <v>358</v>
      </c>
      <c r="H31" s="203" t="s">
        <v>358</v>
      </c>
      <c r="I31" s="203">
        <v>2546</v>
      </c>
      <c r="J31" s="203" t="s">
        <v>358</v>
      </c>
      <c r="K31" s="205" t="s">
        <v>358</v>
      </c>
      <c r="L31" s="203">
        <v>88863</v>
      </c>
      <c r="M31" s="203" t="s">
        <v>358</v>
      </c>
      <c r="N31" s="203">
        <v>81</v>
      </c>
      <c r="O31" s="205">
        <f aca="true" t="shared" si="1" ref="O31:O37">SUM(B31:N31,B8:N8)</f>
        <v>1486764</v>
      </c>
    </row>
    <row r="32" spans="1:15" ht="19.5" customHeight="1">
      <c r="A32" s="89" t="s">
        <v>14</v>
      </c>
      <c r="B32" s="202" t="s">
        <v>358</v>
      </c>
      <c r="C32" s="202">
        <v>2</v>
      </c>
      <c r="D32" s="202">
        <v>228</v>
      </c>
      <c r="E32" s="202">
        <v>2</v>
      </c>
      <c r="F32" s="202" t="s">
        <v>358</v>
      </c>
      <c r="G32" s="202" t="s">
        <v>358</v>
      </c>
      <c r="H32" s="202" t="s">
        <v>358</v>
      </c>
      <c r="I32" s="202" t="s">
        <v>358</v>
      </c>
      <c r="J32" s="202" t="s">
        <v>358</v>
      </c>
      <c r="K32" s="206" t="s">
        <v>358</v>
      </c>
      <c r="L32" s="202">
        <v>163</v>
      </c>
      <c r="M32" s="202" t="s">
        <v>358</v>
      </c>
      <c r="N32" s="202" t="s">
        <v>358</v>
      </c>
      <c r="O32" s="206">
        <f t="shared" si="1"/>
        <v>3820</v>
      </c>
    </row>
    <row r="33" spans="1:15" ht="19.5" customHeight="1">
      <c r="A33" s="88" t="s">
        <v>346</v>
      </c>
      <c r="B33" s="203" t="s">
        <v>358</v>
      </c>
      <c r="C33" s="203" t="s">
        <v>358</v>
      </c>
      <c r="D33" s="203" t="s">
        <v>358</v>
      </c>
      <c r="E33" s="203" t="s">
        <v>358</v>
      </c>
      <c r="F33" s="203" t="s">
        <v>358</v>
      </c>
      <c r="G33" s="203" t="s">
        <v>358</v>
      </c>
      <c r="H33" s="203" t="s">
        <v>358</v>
      </c>
      <c r="I33" s="203" t="s">
        <v>358</v>
      </c>
      <c r="J33" s="203" t="s">
        <v>358</v>
      </c>
      <c r="K33" s="203" t="s">
        <v>358</v>
      </c>
      <c r="L33" s="203" t="s">
        <v>358</v>
      </c>
      <c r="M33" s="203" t="s">
        <v>358</v>
      </c>
      <c r="N33" s="203" t="s">
        <v>358</v>
      </c>
      <c r="O33" s="205">
        <f t="shared" si="1"/>
        <v>0</v>
      </c>
    </row>
    <row r="34" spans="1:15" ht="19.5" customHeight="1">
      <c r="A34" s="89" t="s">
        <v>18</v>
      </c>
      <c r="B34" s="202" t="s">
        <v>358</v>
      </c>
      <c r="C34" s="202" t="s">
        <v>358</v>
      </c>
      <c r="D34" s="202" t="s">
        <v>358</v>
      </c>
      <c r="E34" s="202" t="s">
        <v>358</v>
      </c>
      <c r="F34" s="202" t="s">
        <v>358</v>
      </c>
      <c r="G34" s="202" t="s">
        <v>358</v>
      </c>
      <c r="H34" s="202" t="s">
        <v>358</v>
      </c>
      <c r="I34" s="202" t="s">
        <v>358</v>
      </c>
      <c r="J34" s="202" t="s">
        <v>358</v>
      </c>
      <c r="K34" s="202" t="s">
        <v>358</v>
      </c>
      <c r="L34" s="202" t="s">
        <v>358</v>
      </c>
      <c r="M34" s="202" t="s">
        <v>358</v>
      </c>
      <c r="N34" s="202" t="s">
        <v>358</v>
      </c>
      <c r="O34" s="206">
        <f t="shared" si="1"/>
        <v>31</v>
      </c>
    </row>
    <row r="35" spans="1:15" ht="19.5" customHeight="1">
      <c r="A35" s="88" t="s">
        <v>19</v>
      </c>
      <c r="B35" s="203" t="s">
        <v>358</v>
      </c>
      <c r="C35" s="203" t="s">
        <v>358</v>
      </c>
      <c r="D35" s="203" t="s">
        <v>358</v>
      </c>
      <c r="E35" s="203" t="s">
        <v>358</v>
      </c>
      <c r="F35" s="203" t="s">
        <v>358</v>
      </c>
      <c r="G35" s="203" t="s">
        <v>358</v>
      </c>
      <c r="H35" s="203" t="s">
        <v>358</v>
      </c>
      <c r="I35" s="203" t="s">
        <v>358</v>
      </c>
      <c r="J35" s="203" t="s">
        <v>358</v>
      </c>
      <c r="K35" s="203" t="s">
        <v>358</v>
      </c>
      <c r="L35" s="203" t="s">
        <v>358</v>
      </c>
      <c r="M35" s="203" t="s">
        <v>358</v>
      </c>
      <c r="N35" s="203" t="s">
        <v>358</v>
      </c>
      <c r="O35" s="205">
        <f t="shared" si="1"/>
        <v>0</v>
      </c>
    </row>
    <row r="36" spans="1:15" ht="19.5" customHeight="1">
      <c r="A36" s="89" t="s">
        <v>20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6"/>
    </row>
    <row r="37" spans="1:15" ht="19.5" customHeight="1">
      <c r="A37" s="91" t="s">
        <v>22</v>
      </c>
      <c r="B37" s="203" t="s">
        <v>358</v>
      </c>
      <c r="C37" s="203" t="s">
        <v>358</v>
      </c>
      <c r="D37" s="203" t="s">
        <v>358</v>
      </c>
      <c r="E37" s="203" t="s">
        <v>358</v>
      </c>
      <c r="F37" s="203" t="s">
        <v>358</v>
      </c>
      <c r="G37" s="203" t="s">
        <v>358</v>
      </c>
      <c r="H37" s="203" t="s">
        <v>358</v>
      </c>
      <c r="I37" s="203" t="s">
        <v>358</v>
      </c>
      <c r="J37" s="203" t="s">
        <v>358</v>
      </c>
      <c r="K37" s="203" t="s">
        <v>358</v>
      </c>
      <c r="L37" s="203" t="s">
        <v>358</v>
      </c>
      <c r="M37" s="203" t="s">
        <v>358</v>
      </c>
      <c r="N37" s="203" t="s">
        <v>358</v>
      </c>
      <c r="O37" s="205">
        <f t="shared" si="1"/>
        <v>0</v>
      </c>
    </row>
    <row r="38" spans="1:15" s="23" customFormat="1" ht="19.5" customHeight="1">
      <c r="A38" s="126" t="s">
        <v>487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6"/>
    </row>
    <row r="39" spans="1:15" ht="19.5" customHeight="1">
      <c r="A39" s="667" t="s">
        <v>488</v>
      </c>
      <c r="B39" s="202" t="s">
        <v>358</v>
      </c>
      <c r="C39" s="202" t="s">
        <v>358</v>
      </c>
      <c r="D39" s="202" t="s">
        <v>358</v>
      </c>
      <c r="E39" s="202" t="s">
        <v>358</v>
      </c>
      <c r="F39" s="202" t="s">
        <v>358</v>
      </c>
      <c r="G39" s="202" t="s">
        <v>358</v>
      </c>
      <c r="H39" s="202" t="s">
        <v>358</v>
      </c>
      <c r="I39" s="202" t="s">
        <v>358</v>
      </c>
      <c r="J39" s="202" t="s">
        <v>358</v>
      </c>
      <c r="K39" s="202" t="s">
        <v>358</v>
      </c>
      <c r="L39" s="202" t="s">
        <v>358</v>
      </c>
      <c r="M39" s="202" t="s">
        <v>358</v>
      </c>
      <c r="N39" s="202" t="s">
        <v>358</v>
      </c>
      <c r="O39" s="206">
        <f>SUM(B39:N39,B16:N16)</f>
        <v>28</v>
      </c>
    </row>
    <row r="40" spans="1:15" ht="19.5" customHeight="1">
      <c r="A40" s="93" t="s">
        <v>41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5"/>
    </row>
    <row r="41" spans="1:15" ht="19.5" customHeight="1">
      <c r="A41" s="92" t="s">
        <v>239</v>
      </c>
      <c r="B41" s="202" t="s">
        <v>358</v>
      </c>
      <c r="C41" s="202" t="s">
        <v>358</v>
      </c>
      <c r="D41" s="202" t="s">
        <v>358</v>
      </c>
      <c r="E41" s="202" t="s">
        <v>358</v>
      </c>
      <c r="F41" s="202" t="s">
        <v>358</v>
      </c>
      <c r="G41" s="202" t="s">
        <v>358</v>
      </c>
      <c r="H41" s="202" t="s">
        <v>358</v>
      </c>
      <c r="I41" s="202" t="s">
        <v>358</v>
      </c>
      <c r="J41" s="202" t="s">
        <v>358</v>
      </c>
      <c r="K41" s="202" t="s">
        <v>358</v>
      </c>
      <c r="L41" s="202" t="s">
        <v>358</v>
      </c>
      <c r="M41" s="202" t="s">
        <v>358</v>
      </c>
      <c r="N41" s="202" t="s">
        <v>358</v>
      </c>
      <c r="O41" s="206">
        <f>SUM(B41:N41,B18:N18)</f>
        <v>452</v>
      </c>
    </row>
    <row r="42" spans="1:15" ht="19.5" customHeight="1">
      <c r="A42" s="93" t="s">
        <v>45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5"/>
    </row>
    <row r="43" spans="1:15" ht="19.5" customHeight="1">
      <c r="A43" s="92" t="s">
        <v>489</v>
      </c>
      <c r="B43" s="202" t="s">
        <v>358</v>
      </c>
      <c r="C43" s="202" t="s">
        <v>358</v>
      </c>
      <c r="D43" s="202" t="s">
        <v>358</v>
      </c>
      <c r="E43" s="202" t="s">
        <v>358</v>
      </c>
      <c r="F43" s="202" t="s">
        <v>358</v>
      </c>
      <c r="G43" s="202" t="s">
        <v>358</v>
      </c>
      <c r="H43" s="202" t="s">
        <v>358</v>
      </c>
      <c r="I43" s="202" t="s">
        <v>358</v>
      </c>
      <c r="J43" s="202" t="s">
        <v>358</v>
      </c>
      <c r="K43" s="202" t="s">
        <v>358</v>
      </c>
      <c r="L43" s="202" t="s">
        <v>358</v>
      </c>
      <c r="M43" s="202" t="s">
        <v>358</v>
      </c>
      <c r="N43" s="202" t="s">
        <v>358</v>
      </c>
      <c r="O43" s="206">
        <f>SUM(B20:N20,B43:N43)</f>
        <v>710</v>
      </c>
    </row>
    <row r="44" spans="1:15" ht="19.5" customHeight="1">
      <c r="A44" s="93" t="s">
        <v>46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5"/>
    </row>
    <row r="45" spans="1:15" ht="19.5" customHeight="1">
      <c r="A45" s="92" t="s">
        <v>490</v>
      </c>
      <c r="B45" s="202" t="s">
        <v>358</v>
      </c>
      <c r="C45" s="202">
        <v>3784</v>
      </c>
      <c r="D45" s="202">
        <v>2170</v>
      </c>
      <c r="E45" s="202">
        <v>9541</v>
      </c>
      <c r="F45" s="202" t="s">
        <v>358</v>
      </c>
      <c r="G45" s="202" t="s">
        <v>358</v>
      </c>
      <c r="H45" s="202" t="s">
        <v>358</v>
      </c>
      <c r="I45" s="202" t="s">
        <v>358</v>
      </c>
      <c r="J45" s="202">
        <v>80</v>
      </c>
      <c r="K45" s="202" t="s">
        <v>358</v>
      </c>
      <c r="L45" s="202" t="s">
        <v>358</v>
      </c>
      <c r="M45" s="202" t="s">
        <v>358</v>
      </c>
      <c r="N45" s="202" t="s">
        <v>358</v>
      </c>
      <c r="O45" s="206">
        <f>SUM(B45:N45,B22:N22)</f>
        <v>108360</v>
      </c>
    </row>
    <row r="46" spans="1:15" ht="39.75" customHeight="1">
      <c r="A46" s="594" t="s">
        <v>3</v>
      </c>
      <c r="B46" s="595">
        <f>SUM(B30:B45)</f>
        <v>114</v>
      </c>
      <c r="C46" s="595">
        <f aca="true" t="shared" si="2" ref="C46:M46">SUM(C30:C45)</f>
        <v>170055</v>
      </c>
      <c r="D46" s="595">
        <f t="shared" si="2"/>
        <v>132330</v>
      </c>
      <c r="E46" s="595">
        <f t="shared" si="2"/>
        <v>258983</v>
      </c>
      <c r="F46" s="595">
        <f t="shared" si="2"/>
        <v>870</v>
      </c>
      <c r="G46" s="595">
        <f t="shared" si="2"/>
        <v>0</v>
      </c>
      <c r="H46" s="595">
        <f t="shared" si="2"/>
        <v>0</v>
      </c>
      <c r="I46" s="595">
        <f t="shared" si="2"/>
        <v>2546</v>
      </c>
      <c r="J46" s="595">
        <f t="shared" si="2"/>
        <v>80</v>
      </c>
      <c r="K46" s="595">
        <f t="shared" si="2"/>
        <v>0</v>
      </c>
      <c r="L46" s="595">
        <f t="shared" si="2"/>
        <v>89026</v>
      </c>
      <c r="M46" s="595">
        <f t="shared" si="2"/>
        <v>0</v>
      </c>
      <c r="N46" s="595">
        <f>SUM(N31:N45)</f>
        <v>81</v>
      </c>
      <c r="O46" s="595">
        <f>SUM(O31:O45)</f>
        <v>1600165</v>
      </c>
    </row>
    <row r="47" spans="1:15" ht="18">
      <c r="A47" s="104" t="s">
        <v>283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</sheetData>
  <printOptions horizontalCentered="1"/>
  <pageMargins left="0.4330708661417323" right="0.4330708661417323" top="0.5905511811023623" bottom="0.5905511811023623" header="0.31496062992125984" footer="0.31496062992125984"/>
  <pageSetup fitToHeight="2" fitToWidth="1" horizontalDpi="600" verticalDpi="600" orientation="landscape" paperSize="9" scale="47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2" max="2" width="99.8515625" style="0" customWidth="1"/>
    <col min="3" max="3" width="45.00390625" style="0" customWidth="1"/>
  </cols>
  <sheetData>
    <row r="1" ht="45">
      <c r="B1" s="727" t="s">
        <v>364</v>
      </c>
    </row>
    <row r="2" spans="1:3" ht="15.75">
      <c r="A2" s="728" t="s">
        <v>366</v>
      </c>
      <c r="B2" s="20"/>
      <c r="C2" s="20"/>
    </row>
    <row r="3" spans="1:3" ht="15">
      <c r="A3" s="20" t="s">
        <v>367</v>
      </c>
      <c r="B3" s="20"/>
      <c r="C3" s="20"/>
    </row>
    <row r="4" spans="1:3" ht="15">
      <c r="A4" s="20" t="s">
        <v>368</v>
      </c>
      <c r="B4" s="20"/>
      <c r="C4" s="20"/>
    </row>
    <row r="5" spans="1:3" ht="15">
      <c r="A5" s="729" t="s">
        <v>369</v>
      </c>
      <c r="B5" s="20"/>
      <c r="C5" s="20"/>
    </row>
    <row r="6" spans="1:3" ht="15">
      <c r="A6" s="20"/>
      <c r="B6" s="20"/>
      <c r="C6" s="20"/>
    </row>
    <row r="7" spans="1:3" ht="15.75">
      <c r="A7" s="728" t="s">
        <v>370</v>
      </c>
      <c r="B7" s="20"/>
      <c r="C7" s="20"/>
    </row>
    <row r="8" spans="1:3" ht="15">
      <c r="A8" s="20" t="s">
        <v>371</v>
      </c>
      <c r="B8" s="20"/>
      <c r="C8" s="20"/>
    </row>
    <row r="9" spans="1:3" ht="15">
      <c r="A9" s="20"/>
      <c r="B9" s="20"/>
      <c r="C9" s="20"/>
    </row>
    <row r="10" spans="1:3" ht="15.75">
      <c r="A10" s="730" t="s">
        <v>372</v>
      </c>
      <c r="B10" s="730" t="s">
        <v>373</v>
      </c>
      <c r="C10" s="20"/>
    </row>
    <row r="11" spans="1:5" ht="15.75">
      <c r="A11" s="731">
        <v>1</v>
      </c>
      <c r="B11" s="731" t="s">
        <v>374</v>
      </c>
      <c r="C11" s="20"/>
      <c r="E11" s="581"/>
    </row>
    <row r="12" spans="1:5" ht="15.75">
      <c r="A12" s="732" t="s">
        <v>375</v>
      </c>
      <c r="B12" s="733" t="s">
        <v>376</v>
      </c>
      <c r="C12" s="20"/>
      <c r="E12" s="582"/>
    </row>
    <row r="13" spans="1:5" ht="15.75">
      <c r="A13" s="731">
        <v>2</v>
      </c>
      <c r="B13" s="731" t="s">
        <v>377</v>
      </c>
      <c r="C13" s="20"/>
      <c r="E13" s="581"/>
    </row>
    <row r="14" spans="1:5" ht="15.75">
      <c r="A14" s="734" t="s">
        <v>378</v>
      </c>
      <c r="B14" s="731" t="s">
        <v>379</v>
      </c>
      <c r="C14" s="20"/>
      <c r="E14" s="581"/>
    </row>
    <row r="15" spans="1:5" ht="15.75">
      <c r="A15" s="734" t="s">
        <v>380</v>
      </c>
      <c r="B15" s="731" t="s">
        <v>381</v>
      </c>
      <c r="C15" s="20"/>
      <c r="E15" s="581"/>
    </row>
    <row r="16" spans="1:5" ht="15.75">
      <c r="A16" s="731">
        <v>3</v>
      </c>
      <c r="B16" s="731" t="s">
        <v>382</v>
      </c>
      <c r="C16" s="20"/>
      <c r="E16" s="581"/>
    </row>
    <row r="17" spans="1:5" ht="15.75">
      <c r="A17" s="731">
        <v>3</v>
      </c>
      <c r="B17" s="731" t="s">
        <v>383</v>
      </c>
      <c r="C17" s="20"/>
      <c r="E17" s="581"/>
    </row>
    <row r="18" spans="1:5" ht="15.75">
      <c r="A18" s="734" t="s">
        <v>384</v>
      </c>
      <c r="B18" s="731" t="s">
        <v>385</v>
      </c>
      <c r="C18" s="20"/>
      <c r="E18" s="581"/>
    </row>
    <row r="19" spans="1:5" ht="15.75">
      <c r="A19" s="734" t="s">
        <v>386</v>
      </c>
      <c r="B19" s="731" t="s">
        <v>387</v>
      </c>
      <c r="C19" s="20"/>
      <c r="E19" s="581"/>
    </row>
    <row r="20" spans="1:5" ht="15.75">
      <c r="A20" s="734" t="s">
        <v>388</v>
      </c>
      <c r="B20" s="731" t="s">
        <v>389</v>
      </c>
      <c r="C20" s="20"/>
      <c r="E20" s="581"/>
    </row>
    <row r="21" spans="1:6" ht="15.75">
      <c r="A21" s="731">
        <v>4</v>
      </c>
      <c r="B21" s="731" t="s">
        <v>390</v>
      </c>
      <c r="C21" s="20"/>
      <c r="F21" s="581"/>
    </row>
    <row r="22" spans="1:6" ht="15.75">
      <c r="A22" s="731">
        <v>5</v>
      </c>
      <c r="B22" s="731" t="s">
        <v>391</v>
      </c>
      <c r="C22" s="20"/>
      <c r="F22" s="581"/>
    </row>
    <row r="23" spans="1:3" ht="15.75">
      <c r="A23" s="731"/>
      <c r="B23" s="20"/>
      <c r="C23" s="20"/>
    </row>
    <row r="24" spans="1:3" ht="15.75">
      <c r="A24" s="730" t="s">
        <v>392</v>
      </c>
      <c r="B24" s="20"/>
      <c r="C24" s="20"/>
    </row>
    <row r="25" spans="1:3" ht="15.75">
      <c r="A25" s="730" t="s">
        <v>372</v>
      </c>
      <c r="B25" s="730" t="s">
        <v>373</v>
      </c>
      <c r="C25" s="20"/>
    </row>
    <row r="26" spans="1:5" ht="15.75">
      <c r="A26" s="731">
        <v>6</v>
      </c>
      <c r="B26" s="731" t="s">
        <v>393</v>
      </c>
      <c r="C26" s="20"/>
      <c r="E26" s="581"/>
    </row>
    <row r="27" spans="1:5" ht="15.75">
      <c r="A27" s="732" t="s">
        <v>394</v>
      </c>
      <c r="B27" s="731" t="s">
        <v>395</v>
      </c>
      <c r="C27" s="20"/>
      <c r="E27" s="581"/>
    </row>
    <row r="28" spans="1:5" ht="15.75">
      <c r="A28" s="734" t="s">
        <v>396</v>
      </c>
      <c r="B28" s="731" t="s">
        <v>397</v>
      </c>
      <c r="C28" s="20"/>
      <c r="E28" s="581"/>
    </row>
    <row r="29" spans="1:5" ht="15.75">
      <c r="A29" s="734" t="s">
        <v>398</v>
      </c>
      <c r="B29" s="731" t="s">
        <v>399</v>
      </c>
      <c r="C29" s="20"/>
      <c r="E29" s="581"/>
    </row>
    <row r="30" spans="1:5" ht="15.75">
      <c r="A30" s="731">
        <v>7</v>
      </c>
      <c r="B30" s="731" t="s">
        <v>400</v>
      </c>
      <c r="C30" s="20"/>
      <c r="E30" s="581"/>
    </row>
    <row r="31" spans="1:3" ht="15.75">
      <c r="A31" s="731">
        <v>8</v>
      </c>
      <c r="B31" s="731" t="s">
        <v>401</v>
      </c>
      <c r="C31" s="20"/>
    </row>
    <row r="32" spans="1:3" ht="15.75">
      <c r="A32" s="731"/>
      <c r="B32" s="20"/>
      <c r="C32" s="20"/>
    </row>
    <row r="33" spans="1:3" ht="15.75">
      <c r="A33" s="730" t="s">
        <v>402</v>
      </c>
      <c r="B33" s="20"/>
      <c r="C33" s="20"/>
    </row>
    <row r="34" spans="1:3" ht="15.75">
      <c r="A34" s="730" t="s">
        <v>372</v>
      </c>
      <c r="B34" s="730" t="s">
        <v>373</v>
      </c>
      <c r="C34" s="20"/>
    </row>
    <row r="35" spans="1:4" ht="15.75">
      <c r="A35" s="731">
        <v>9</v>
      </c>
      <c r="B35" s="731" t="s">
        <v>403</v>
      </c>
      <c r="C35" s="20"/>
      <c r="D35" s="581"/>
    </row>
    <row r="36" spans="1:5" ht="15.75">
      <c r="A36" s="732" t="s">
        <v>404</v>
      </c>
      <c r="B36" s="731" t="s">
        <v>405</v>
      </c>
      <c r="C36" s="20"/>
      <c r="E36" s="581"/>
    </row>
    <row r="37" spans="1:5" ht="15.75">
      <c r="A37" s="731">
        <v>10</v>
      </c>
      <c r="B37" s="731" t="s">
        <v>406</v>
      </c>
      <c r="C37" s="20"/>
      <c r="E37" s="581"/>
    </row>
    <row r="38" spans="1:3" ht="15.75">
      <c r="A38" s="731">
        <v>10</v>
      </c>
      <c r="B38" s="735" t="s">
        <v>407</v>
      </c>
      <c r="C38" s="20"/>
    </row>
    <row r="39" spans="1:3" ht="15.75">
      <c r="A39" s="731">
        <v>11</v>
      </c>
      <c r="B39" s="731" t="s">
        <v>408</v>
      </c>
      <c r="C39" s="20"/>
    </row>
    <row r="40" spans="1:3" ht="15.75">
      <c r="A40" s="731">
        <v>12</v>
      </c>
      <c r="B40" s="731" t="s">
        <v>409</v>
      </c>
      <c r="C40" s="20"/>
    </row>
    <row r="41" spans="1:3" ht="15.75">
      <c r="A41" s="731">
        <v>15</v>
      </c>
      <c r="B41" s="731" t="s">
        <v>410</v>
      </c>
      <c r="C41" s="20"/>
    </row>
    <row r="42" spans="1:3" ht="15.75">
      <c r="A42" s="731">
        <v>16</v>
      </c>
      <c r="B42" s="731" t="s">
        <v>411</v>
      </c>
      <c r="C42" s="20"/>
    </row>
    <row r="43" spans="1:12" ht="15.75">
      <c r="A43" s="20"/>
      <c r="B43" s="731"/>
      <c r="C43" s="20"/>
      <c r="L43" s="581"/>
    </row>
    <row r="44" spans="1:4" ht="15.75">
      <c r="A44" s="730" t="s">
        <v>412</v>
      </c>
      <c r="B44" s="20"/>
      <c r="C44" s="20"/>
      <c r="D44" s="581"/>
    </row>
    <row r="45" spans="1:5" ht="15.75">
      <c r="A45" s="731" t="s">
        <v>413</v>
      </c>
      <c r="B45" s="731" t="s">
        <v>414</v>
      </c>
      <c r="C45" s="20"/>
      <c r="E45" s="581"/>
    </row>
    <row r="46" spans="1:5" ht="15.75">
      <c r="A46" s="731"/>
      <c r="B46" s="20"/>
      <c r="C46" s="731"/>
      <c r="E46" s="581"/>
    </row>
    <row r="47" spans="1:5" ht="15.75">
      <c r="A47" s="731"/>
      <c r="B47" s="20"/>
      <c r="C47" s="731"/>
      <c r="E47" s="581"/>
    </row>
    <row r="48" spans="1:5" ht="15.75">
      <c r="A48" s="20" t="s">
        <v>415</v>
      </c>
      <c r="B48" s="20"/>
      <c r="C48" s="731"/>
      <c r="E48" s="581"/>
    </row>
    <row r="49" spans="1:5" ht="15.75">
      <c r="A49" s="731"/>
      <c r="B49" s="20"/>
      <c r="C49" s="731"/>
      <c r="E49" s="581"/>
    </row>
    <row r="50" spans="1:12" ht="12.75" customHeight="1">
      <c r="A50" s="20"/>
      <c r="B50" s="736" t="s">
        <v>416</v>
      </c>
      <c r="C50" s="737"/>
      <c r="D50" s="583"/>
      <c r="E50" s="583"/>
      <c r="F50" s="583"/>
      <c r="G50" s="584"/>
      <c r="H50" s="584"/>
      <c r="I50" s="584"/>
      <c r="J50" s="584"/>
      <c r="K50" s="584"/>
      <c r="L50" s="584"/>
    </row>
    <row r="51" spans="1:12" ht="15">
      <c r="A51" s="20"/>
      <c r="B51" s="738" t="s">
        <v>417</v>
      </c>
      <c r="C51" s="708"/>
      <c r="D51" s="584"/>
      <c r="E51" s="584"/>
      <c r="F51" s="584"/>
      <c r="G51" s="584"/>
      <c r="H51" s="584"/>
      <c r="I51" s="584"/>
      <c r="J51" s="584"/>
      <c r="K51" s="584"/>
      <c r="L51" s="584"/>
    </row>
    <row r="52" spans="1:12" ht="15">
      <c r="A52" s="20"/>
      <c r="B52" s="739" t="s">
        <v>418</v>
      </c>
      <c r="C52" s="708"/>
      <c r="D52" s="584"/>
      <c r="E52" s="584"/>
      <c r="F52" s="584"/>
      <c r="G52" s="584"/>
      <c r="H52" s="584"/>
      <c r="I52" s="584"/>
      <c r="J52" s="584"/>
      <c r="K52" s="584"/>
      <c r="L52" s="584"/>
    </row>
    <row r="53" spans="1:12" ht="15">
      <c r="A53" s="20"/>
      <c r="B53" s="740" t="s">
        <v>419</v>
      </c>
      <c r="C53" s="708"/>
      <c r="D53" s="584"/>
      <c r="E53" s="584"/>
      <c r="F53" s="584"/>
      <c r="G53" s="584"/>
      <c r="H53" s="584"/>
      <c r="I53" s="584"/>
      <c r="J53" s="584"/>
      <c r="K53" s="584"/>
      <c r="L53" s="584"/>
    </row>
    <row r="54" spans="1:12" ht="15">
      <c r="A54" s="20"/>
      <c r="B54" s="740" t="s">
        <v>420</v>
      </c>
      <c r="C54" s="708"/>
      <c r="D54" s="584"/>
      <c r="E54" s="584"/>
      <c r="F54" s="584"/>
      <c r="G54" s="584"/>
      <c r="H54" s="584"/>
      <c r="I54" s="584"/>
      <c r="J54" s="584"/>
      <c r="K54" s="584"/>
      <c r="L54" s="584"/>
    </row>
    <row r="55" spans="1:12" ht="15">
      <c r="A55" s="20"/>
      <c r="B55" s="708" t="s">
        <v>421</v>
      </c>
      <c r="C55" s="708"/>
      <c r="D55" s="584"/>
      <c r="E55" s="584"/>
      <c r="F55" s="584"/>
      <c r="G55" s="584"/>
      <c r="H55" s="584"/>
      <c r="I55" s="584"/>
      <c r="J55" s="584"/>
      <c r="K55" s="584"/>
      <c r="L55" s="584"/>
    </row>
    <row r="56" spans="1:12" ht="15">
      <c r="A56" s="20"/>
      <c r="B56" s="741" t="s">
        <v>422</v>
      </c>
      <c r="C56" s="741"/>
      <c r="D56" s="585"/>
      <c r="E56" s="585"/>
      <c r="F56" s="585"/>
      <c r="G56" s="585"/>
      <c r="H56" s="585"/>
      <c r="I56" s="585"/>
      <c r="J56" s="585"/>
      <c r="K56" s="585"/>
      <c r="L56" s="585"/>
    </row>
    <row r="57" spans="1:12" ht="15">
      <c r="A57" s="20"/>
      <c r="B57" s="741" t="s">
        <v>423</v>
      </c>
      <c r="C57" s="741"/>
      <c r="D57" s="585"/>
      <c r="E57" s="585"/>
      <c r="F57" s="585"/>
      <c r="G57" s="585"/>
      <c r="H57" s="585"/>
      <c r="I57" s="585"/>
      <c r="J57" s="585"/>
      <c r="K57" s="585"/>
      <c r="L57" s="585"/>
    </row>
    <row r="58" spans="1:12" ht="15">
      <c r="A58" s="20"/>
      <c r="B58" s="741"/>
      <c r="C58" s="741"/>
      <c r="D58" s="585"/>
      <c r="E58" s="585"/>
      <c r="F58" s="585"/>
      <c r="G58" s="585"/>
      <c r="H58" s="585"/>
      <c r="I58" s="585"/>
      <c r="J58" s="585"/>
      <c r="K58" s="585"/>
      <c r="L58" s="585"/>
    </row>
    <row r="59" spans="1:3" ht="15.75">
      <c r="A59" s="728" t="s">
        <v>424</v>
      </c>
      <c r="B59" s="20"/>
      <c r="C59" s="20"/>
    </row>
    <row r="60" spans="1:3" ht="15">
      <c r="A60" s="20" t="s">
        <v>425</v>
      </c>
      <c r="B60" s="20"/>
      <c r="C60" s="20"/>
    </row>
    <row r="61" spans="1:3" ht="15">
      <c r="A61" s="20"/>
      <c r="B61" s="20"/>
      <c r="C61" s="20"/>
    </row>
    <row r="62" spans="1:3" ht="15.75">
      <c r="A62" s="728" t="s">
        <v>426</v>
      </c>
      <c r="B62" s="20"/>
      <c r="C62" s="20"/>
    </row>
    <row r="63" spans="1:3" ht="15">
      <c r="A63" s="20" t="s">
        <v>427</v>
      </c>
      <c r="B63" s="20" t="s">
        <v>428</v>
      </c>
      <c r="C63" s="20"/>
    </row>
    <row r="64" spans="1:3" ht="15">
      <c r="A64" s="20" t="s">
        <v>429</v>
      </c>
      <c r="B64" s="20" t="s">
        <v>430</v>
      </c>
      <c r="C64" s="20"/>
    </row>
    <row r="65" spans="1:3" ht="15.75">
      <c r="A65" s="742" t="s">
        <v>358</v>
      </c>
      <c r="B65" s="743" t="s">
        <v>431</v>
      </c>
      <c r="C65" s="20"/>
    </row>
    <row r="66" spans="1:3" ht="15.75">
      <c r="A66" s="730" t="s">
        <v>432</v>
      </c>
      <c r="B66" s="731" t="s">
        <v>433</v>
      </c>
      <c r="C66" s="20"/>
    </row>
    <row r="67" spans="1:3" ht="15">
      <c r="A67" s="20"/>
      <c r="B67" s="20"/>
      <c r="C67" s="20"/>
    </row>
    <row r="68" spans="1:3" ht="15.75">
      <c r="A68" s="728" t="s">
        <v>434</v>
      </c>
      <c r="B68" s="20"/>
      <c r="C68" s="20"/>
    </row>
    <row r="69" spans="1:3" ht="15">
      <c r="A69" s="708" t="s">
        <v>435</v>
      </c>
      <c r="B69" s="20"/>
      <c r="C69" s="20"/>
    </row>
    <row r="70" spans="1:3" ht="15">
      <c r="A70" s="708" t="s">
        <v>436</v>
      </c>
      <c r="B70" s="20"/>
      <c r="C70" s="20"/>
    </row>
    <row r="71" spans="1:3" ht="15">
      <c r="A71" s="708"/>
      <c r="B71" s="20"/>
      <c r="C71" s="20"/>
    </row>
    <row r="72" spans="1:3" ht="15">
      <c r="A72" s="249" t="s">
        <v>538</v>
      </c>
      <c r="B72" s="20"/>
      <c r="C72" s="20"/>
    </row>
    <row r="73" spans="1:3" ht="15">
      <c r="A73" s="249" t="s">
        <v>537</v>
      </c>
      <c r="B73" s="20"/>
      <c r="C73" s="20"/>
    </row>
    <row r="74" spans="1:3" ht="15">
      <c r="A74" s="744" t="s">
        <v>369</v>
      </c>
      <c r="B74" s="20"/>
      <c r="C74" s="20"/>
    </row>
  </sheetData>
  <printOptions/>
  <pageMargins left="0.75" right="0.75" top="0.55" bottom="0.54" header="0.5" footer="0.5"/>
  <pageSetup fitToHeight="1" fitToWidth="1" horizontalDpi="600" verticalDpi="600" orientation="portrait" paperSize="9" scale="57" r:id="rId1"/>
  <ignoredErrors>
    <ignoredError sqref="A14:A15 A18:A20 A28:A2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indexed="26"/>
  </sheetPr>
  <dimension ref="A1:J30"/>
  <sheetViews>
    <sheetView showGridLines="0" view="pageBreakPreview" zoomScaleNormal="50" zoomScaleSheetLayoutView="100" workbookViewId="0" topLeftCell="A1">
      <selection activeCell="A5" sqref="A5"/>
    </sheetView>
  </sheetViews>
  <sheetFormatPr defaultColWidth="9.140625" defaultRowHeight="12.75"/>
  <cols>
    <col min="1" max="1" width="47.7109375" style="0" customWidth="1"/>
    <col min="2" max="2" width="18.00390625" style="0" customWidth="1"/>
    <col min="3" max="3" width="15.7109375" style="0" customWidth="1"/>
    <col min="4" max="4" width="18.28125" style="0" customWidth="1"/>
    <col min="5" max="5" width="19.7109375" style="0" customWidth="1"/>
    <col min="6" max="6" width="24.00390625" style="0" customWidth="1"/>
    <col min="7" max="7" width="18.57421875" style="0" customWidth="1"/>
    <col min="8" max="10" width="19.7109375" style="0" customWidth="1"/>
  </cols>
  <sheetData>
    <row r="1" ht="37.5" customHeight="1">
      <c r="A1" s="39" t="s">
        <v>234</v>
      </c>
    </row>
    <row r="2" spans="1:10" s="130" customFormat="1" ht="18" customHeight="1">
      <c r="A2" s="81" t="s">
        <v>352</v>
      </c>
      <c r="J2" s="69" t="s">
        <v>0</v>
      </c>
    </row>
    <row r="3" spans="1:10" s="130" customFormat="1" ht="25.5" customHeight="1">
      <c r="A3" s="57" t="s">
        <v>1</v>
      </c>
      <c r="B3" s="60" t="s">
        <v>100</v>
      </c>
      <c r="C3" s="131"/>
      <c r="D3" s="131"/>
      <c r="E3" s="131"/>
      <c r="F3" s="131"/>
      <c r="G3" s="131"/>
      <c r="H3" s="106"/>
      <c r="I3" s="160" t="s">
        <v>254</v>
      </c>
      <c r="J3" s="132" t="s">
        <v>3</v>
      </c>
    </row>
    <row r="4" spans="1:10" ht="84" customHeight="1">
      <c r="A4" s="133"/>
      <c r="B4" s="150" t="s">
        <v>101</v>
      </c>
      <c r="C4" s="150" t="s">
        <v>102</v>
      </c>
      <c r="D4" s="150" t="s">
        <v>103</v>
      </c>
      <c r="E4" s="150" t="s">
        <v>186</v>
      </c>
      <c r="F4" s="150" t="s">
        <v>187</v>
      </c>
      <c r="G4" s="150" t="s">
        <v>104</v>
      </c>
      <c r="H4" s="150" t="s">
        <v>210</v>
      </c>
      <c r="I4" s="134"/>
      <c r="J4" s="135"/>
    </row>
    <row r="5" spans="1:10" s="23" customFormat="1" ht="33" customHeight="1">
      <c r="A5" s="113" t="s">
        <v>12</v>
      </c>
      <c r="B5" s="274"/>
      <c r="C5" s="275"/>
      <c r="D5" s="275"/>
      <c r="E5" s="275"/>
      <c r="F5" s="275"/>
      <c r="G5" s="275"/>
      <c r="H5" s="275"/>
      <c r="I5" s="275"/>
      <c r="J5" s="275"/>
    </row>
    <row r="6" spans="1:10" ht="24.75" customHeight="1">
      <c r="A6" s="88" t="s">
        <v>13</v>
      </c>
      <c r="B6" s="203">
        <v>20489</v>
      </c>
      <c r="C6" s="203">
        <v>6651</v>
      </c>
      <c r="D6" s="203">
        <v>8181</v>
      </c>
      <c r="E6" s="203" t="s">
        <v>358</v>
      </c>
      <c r="F6" s="203">
        <v>2012</v>
      </c>
      <c r="G6" s="203">
        <v>3237</v>
      </c>
      <c r="H6" s="203">
        <v>114064</v>
      </c>
      <c r="I6" s="203">
        <v>2349425</v>
      </c>
      <c r="J6" s="205">
        <f>SUM(B6:I6)</f>
        <v>2504059</v>
      </c>
    </row>
    <row r="7" spans="1:10" ht="24.75" customHeight="1">
      <c r="A7" s="89" t="s">
        <v>14</v>
      </c>
      <c r="B7" s="202">
        <v>470</v>
      </c>
      <c r="C7" s="202">
        <v>129</v>
      </c>
      <c r="D7" s="202">
        <v>410</v>
      </c>
      <c r="E7" s="202" t="s">
        <v>358</v>
      </c>
      <c r="F7" s="202">
        <v>45</v>
      </c>
      <c r="G7" s="202">
        <v>25</v>
      </c>
      <c r="H7" s="202">
        <v>13807</v>
      </c>
      <c r="I7" s="202">
        <v>170599</v>
      </c>
      <c r="J7" s="206">
        <f aca="true" t="shared" si="0" ref="J7:J22">SUM(B7:I7)</f>
        <v>185485</v>
      </c>
    </row>
    <row r="8" spans="1:10" ht="24.75" customHeight="1">
      <c r="A8" s="88" t="s">
        <v>346</v>
      </c>
      <c r="B8" s="203">
        <v>1244</v>
      </c>
      <c r="C8" s="203">
        <v>52</v>
      </c>
      <c r="D8" s="203" t="s">
        <v>358</v>
      </c>
      <c r="E8" s="203" t="s">
        <v>358</v>
      </c>
      <c r="F8" s="203" t="s">
        <v>358</v>
      </c>
      <c r="G8" s="203">
        <v>146</v>
      </c>
      <c r="H8" s="203">
        <v>236</v>
      </c>
      <c r="I8" s="203">
        <v>11050</v>
      </c>
      <c r="J8" s="205">
        <f t="shared" si="0"/>
        <v>12728</v>
      </c>
    </row>
    <row r="9" spans="1:10" ht="24.75" customHeight="1">
      <c r="A9" s="89" t="s">
        <v>18</v>
      </c>
      <c r="B9" s="202">
        <v>28</v>
      </c>
      <c r="C9" s="202">
        <v>52</v>
      </c>
      <c r="D9" s="202" t="s">
        <v>358</v>
      </c>
      <c r="E9" s="202" t="s">
        <v>358</v>
      </c>
      <c r="F9" s="202">
        <v>50</v>
      </c>
      <c r="G9" s="202">
        <v>2935</v>
      </c>
      <c r="H9" s="202">
        <v>442</v>
      </c>
      <c r="I9" s="202">
        <v>1302</v>
      </c>
      <c r="J9" s="206">
        <f t="shared" si="0"/>
        <v>4809</v>
      </c>
    </row>
    <row r="10" spans="1:10" ht="24.75" customHeight="1">
      <c r="A10" s="88" t="s">
        <v>19</v>
      </c>
      <c r="B10" s="203">
        <v>4</v>
      </c>
      <c r="C10" s="203" t="s">
        <v>358</v>
      </c>
      <c r="D10" s="203" t="s">
        <v>358</v>
      </c>
      <c r="E10" s="203" t="s">
        <v>358</v>
      </c>
      <c r="F10" s="203" t="s">
        <v>358</v>
      </c>
      <c r="G10" s="203" t="s">
        <v>358</v>
      </c>
      <c r="H10" s="203" t="s">
        <v>358</v>
      </c>
      <c r="I10" s="203">
        <v>111</v>
      </c>
      <c r="J10" s="205">
        <f t="shared" si="0"/>
        <v>115</v>
      </c>
    </row>
    <row r="11" spans="1:10" ht="24.75" customHeight="1">
      <c r="A11" s="89" t="s">
        <v>20</v>
      </c>
      <c r="B11" s="202" t="s">
        <v>358</v>
      </c>
      <c r="C11" s="202" t="s">
        <v>358</v>
      </c>
      <c r="D11" s="202" t="s">
        <v>358</v>
      </c>
      <c r="E11" s="202" t="s">
        <v>358</v>
      </c>
      <c r="F11" s="202" t="s">
        <v>358</v>
      </c>
      <c r="G11" s="202" t="s">
        <v>358</v>
      </c>
      <c r="H11" s="202">
        <v>615</v>
      </c>
      <c r="I11" s="202">
        <v>323</v>
      </c>
      <c r="J11" s="206">
        <f t="shared" si="0"/>
        <v>938</v>
      </c>
    </row>
    <row r="12" spans="1:10" ht="24.75" customHeight="1">
      <c r="A12" s="88" t="s">
        <v>23</v>
      </c>
      <c r="B12" s="203" t="s">
        <v>358</v>
      </c>
      <c r="C12" s="203" t="s">
        <v>358</v>
      </c>
      <c r="D12" s="203" t="s">
        <v>358</v>
      </c>
      <c r="E12" s="203" t="s">
        <v>358</v>
      </c>
      <c r="F12" s="203" t="s">
        <v>358</v>
      </c>
      <c r="G12" s="203">
        <v>105</v>
      </c>
      <c r="H12" s="203">
        <v>317</v>
      </c>
      <c r="I12" s="203">
        <v>339</v>
      </c>
      <c r="J12" s="205">
        <f t="shared" si="0"/>
        <v>761</v>
      </c>
    </row>
    <row r="13" spans="1:10" ht="24.75" customHeight="1">
      <c r="A13" s="89" t="s">
        <v>24</v>
      </c>
      <c r="B13" s="202" t="s">
        <v>358</v>
      </c>
      <c r="C13" s="202" t="s">
        <v>358</v>
      </c>
      <c r="D13" s="202" t="s">
        <v>358</v>
      </c>
      <c r="E13" s="202" t="s">
        <v>358</v>
      </c>
      <c r="F13" s="202" t="s">
        <v>358</v>
      </c>
      <c r="G13" s="202" t="s">
        <v>358</v>
      </c>
      <c r="H13" s="202">
        <v>53</v>
      </c>
      <c r="I13" s="202">
        <v>673</v>
      </c>
      <c r="J13" s="206">
        <f t="shared" si="0"/>
        <v>726</v>
      </c>
    </row>
    <row r="14" spans="1:10" ht="24.75" customHeight="1">
      <c r="A14" s="88" t="s">
        <v>105</v>
      </c>
      <c r="B14" s="203" t="s">
        <v>358</v>
      </c>
      <c r="C14" s="203" t="s">
        <v>358</v>
      </c>
      <c r="D14" s="203" t="s">
        <v>358</v>
      </c>
      <c r="E14" s="203" t="s">
        <v>358</v>
      </c>
      <c r="F14" s="203" t="s">
        <v>358</v>
      </c>
      <c r="G14" s="203" t="s">
        <v>358</v>
      </c>
      <c r="H14" s="203">
        <v>5693</v>
      </c>
      <c r="I14" s="203">
        <v>2593</v>
      </c>
      <c r="J14" s="205">
        <f t="shared" si="0"/>
        <v>8286</v>
      </c>
    </row>
    <row r="15" spans="1:10" ht="24.75" customHeight="1">
      <c r="A15" s="525" t="s">
        <v>339</v>
      </c>
      <c r="B15" s="202">
        <v>637</v>
      </c>
      <c r="C15" s="202" t="s">
        <v>358</v>
      </c>
      <c r="D15" s="202" t="s">
        <v>358</v>
      </c>
      <c r="E15" s="202" t="s">
        <v>358</v>
      </c>
      <c r="F15" s="202">
        <v>25</v>
      </c>
      <c r="G15" s="202">
        <v>1182</v>
      </c>
      <c r="H15" s="202">
        <v>29004</v>
      </c>
      <c r="I15" s="202">
        <v>11338</v>
      </c>
      <c r="J15" s="206">
        <f t="shared" si="0"/>
        <v>42186</v>
      </c>
    </row>
    <row r="16" spans="1:10" ht="24.75" customHeight="1">
      <c r="A16" s="88" t="s">
        <v>32</v>
      </c>
      <c r="B16" s="203"/>
      <c r="C16" s="203"/>
      <c r="D16" s="203"/>
      <c r="E16" s="203"/>
      <c r="F16" s="203"/>
      <c r="G16" s="203"/>
      <c r="H16" s="203"/>
      <c r="I16" s="203"/>
      <c r="J16" s="205"/>
    </row>
    <row r="17" spans="1:10" ht="24.75" customHeight="1">
      <c r="A17" s="92" t="s">
        <v>198</v>
      </c>
      <c r="B17" s="202" t="s">
        <v>358</v>
      </c>
      <c r="C17" s="202" t="s">
        <v>358</v>
      </c>
      <c r="D17" s="202" t="s">
        <v>358</v>
      </c>
      <c r="E17" s="202" t="s">
        <v>358</v>
      </c>
      <c r="F17" s="202" t="s">
        <v>358</v>
      </c>
      <c r="G17" s="202" t="s">
        <v>358</v>
      </c>
      <c r="H17" s="202">
        <v>583</v>
      </c>
      <c r="I17" s="202">
        <v>352</v>
      </c>
      <c r="J17" s="206">
        <f t="shared" si="0"/>
        <v>935</v>
      </c>
    </row>
    <row r="18" spans="1:10" ht="24.75" customHeight="1">
      <c r="A18" s="94" t="s">
        <v>199</v>
      </c>
      <c r="B18" s="203" t="s">
        <v>358</v>
      </c>
      <c r="C18" s="203" t="s">
        <v>358</v>
      </c>
      <c r="D18" s="203" t="s">
        <v>358</v>
      </c>
      <c r="E18" s="203" t="s">
        <v>358</v>
      </c>
      <c r="F18" s="203" t="s">
        <v>358</v>
      </c>
      <c r="G18" s="203">
        <v>5</v>
      </c>
      <c r="H18" s="203">
        <v>265</v>
      </c>
      <c r="I18" s="203">
        <v>403</v>
      </c>
      <c r="J18" s="205">
        <f t="shared" si="0"/>
        <v>673</v>
      </c>
    </row>
    <row r="19" spans="1:10" ht="24.75" customHeight="1">
      <c r="A19" s="95" t="s">
        <v>347</v>
      </c>
      <c r="B19" s="202" t="s">
        <v>358</v>
      </c>
      <c r="C19" s="202" t="s">
        <v>358</v>
      </c>
      <c r="D19" s="202" t="s">
        <v>358</v>
      </c>
      <c r="E19" s="202" t="s">
        <v>358</v>
      </c>
      <c r="F19" s="202" t="s">
        <v>358</v>
      </c>
      <c r="G19" s="202" t="s">
        <v>358</v>
      </c>
      <c r="H19" s="202" t="s">
        <v>358</v>
      </c>
      <c r="I19" s="202">
        <v>1214</v>
      </c>
      <c r="J19" s="206">
        <f t="shared" si="0"/>
        <v>1214</v>
      </c>
    </row>
    <row r="20" spans="1:10" ht="24.75" customHeight="1">
      <c r="A20" s="110" t="s">
        <v>41</v>
      </c>
      <c r="B20" s="203">
        <v>99138</v>
      </c>
      <c r="C20" s="203" t="s">
        <v>358</v>
      </c>
      <c r="D20" s="203" t="s">
        <v>358</v>
      </c>
      <c r="E20" s="203" t="s">
        <v>358</v>
      </c>
      <c r="F20" s="203">
        <v>12</v>
      </c>
      <c r="G20" s="203">
        <v>527</v>
      </c>
      <c r="H20" s="203">
        <v>2144</v>
      </c>
      <c r="I20" s="203">
        <v>27341</v>
      </c>
      <c r="J20" s="205">
        <f t="shared" si="0"/>
        <v>129162</v>
      </c>
    </row>
    <row r="21" spans="1:10" ht="24.75" customHeight="1">
      <c r="A21" s="193" t="s">
        <v>142</v>
      </c>
      <c r="B21" s="202" t="s">
        <v>358</v>
      </c>
      <c r="C21" s="202" t="s">
        <v>358</v>
      </c>
      <c r="D21" s="202" t="s">
        <v>358</v>
      </c>
      <c r="E21" s="202" t="s">
        <v>358</v>
      </c>
      <c r="F21" s="202" t="s">
        <v>358</v>
      </c>
      <c r="G21" s="202" t="s">
        <v>358</v>
      </c>
      <c r="H21" s="202">
        <v>7517</v>
      </c>
      <c r="I21" s="202">
        <v>7839</v>
      </c>
      <c r="J21" s="206">
        <f t="shared" si="0"/>
        <v>15356</v>
      </c>
    </row>
    <row r="22" spans="1:10" ht="24.75" customHeight="1">
      <c r="A22" s="112" t="s">
        <v>46</v>
      </c>
      <c r="B22" s="264">
        <v>5313</v>
      </c>
      <c r="C22" s="264" t="s">
        <v>358</v>
      </c>
      <c r="D22" s="264" t="s">
        <v>358</v>
      </c>
      <c r="E22" s="264" t="s">
        <v>358</v>
      </c>
      <c r="F22" s="264" t="s">
        <v>358</v>
      </c>
      <c r="G22" s="264">
        <v>55</v>
      </c>
      <c r="H22" s="264">
        <v>24415</v>
      </c>
      <c r="I22" s="264">
        <v>396316</v>
      </c>
      <c r="J22" s="205">
        <f t="shared" si="0"/>
        <v>426099</v>
      </c>
    </row>
    <row r="23" spans="1:10" ht="39.75" customHeight="1">
      <c r="A23" s="99" t="s">
        <v>54</v>
      </c>
      <c r="B23" s="294">
        <f>SUM(B5:B22)</f>
        <v>127323</v>
      </c>
      <c r="C23" s="294">
        <f aca="true" t="shared" si="1" ref="C23:J23">SUM(C5:C22)</f>
        <v>6884</v>
      </c>
      <c r="D23" s="294">
        <f t="shared" si="1"/>
        <v>8591</v>
      </c>
      <c r="E23" s="294">
        <f t="shared" si="1"/>
        <v>0</v>
      </c>
      <c r="F23" s="294">
        <f t="shared" si="1"/>
        <v>2144</v>
      </c>
      <c r="G23" s="294">
        <f t="shared" si="1"/>
        <v>8217</v>
      </c>
      <c r="H23" s="294">
        <f t="shared" si="1"/>
        <v>199155</v>
      </c>
      <c r="I23" s="294">
        <f t="shared" si="1"/>
        <v>2981218</v>
      </c>
      <c r="J23" s="294">
        <f t="shared" si="1"/>
        <v>3333532</v>
      </c>
    </row>
    <row r="24" spans="1:10" ht="24.75" customHeight="1">
      <c r="A24" s="85" t="s">
        <v>348</v>
      </c>
      <c r="B24" s="86">
        <f aca="true" t="shared" si="2" ref="B24:J24">SUM(B23-B27)</f>
        <v>3494</v>
      </c>
      <c r="C24" s="86">
        <f t="shared" si="2"/>
        <v>-234</v>
      </c>
      <c r="D24" s="86">
        <f t="shared" si="2"/>
        <v>-3283</v>
      </c>
      <c r="E24" s="86">
        <f t="shared" si="2"/>
        <v>0</v>
      </c>
      <c r="F24" s="86">
        <f t="shared" si="2"/>
        <v>-316</v>
      </c>
      <c r="G24" s="86">
        <f t="shared" si="2"/>
        <v>316</v>
      </c>
      <c r="H24" s="86">
        <f t="shared" si="2"/>
        <v>19890</v>
      </c>
      <c r="I24" s="86">
        <f t="shared" si="2"/>
        <v>132171</v>
      </c>
      <c r="J24" s="86">
        <f t="shared" si="2"/>
        <v>152038</v>
      </c>
    </row>
    <row r="25" spans="1:10" ht="24.75" customHeight="1">
      <c r="A25" s="85" t="s">
        <v>349</v>
      </c>
      <c r="B25" s="292">
        <f>(B23-B27)/ABS(B27)</f>
        <v>0.028216330584919527</v>
      </c>
      <c r="C25" s="292">
        <f aca="true" t="shared" si="3" ref="C25:J25">(C23-C27)/ABS(C27)</f>
        <v>-0.03287440292216915</v>
      </c>
      <c r="D25" s="292">
        <f t="shared" si="3"/>
        <v>-0.27648644096344954</v>
      </c>
      <c r="E25" s="292" t="s">
        <v>261</v>
      </c>
      <c r="F25" s="292">
        <f t="shared" si="3"/>
        <v>-0.12845528455284552</v>
      </c>
      <c r="G25" s="292">
        <f t="shared" si="3"/>
        <v>0.03999493734970257</v>
      </c>
      <c r="H25" s="292">
        <f t="shared" si="3"/>
        <v>0.11095305832147938</v>
      </c>
      <c r="I25" s="292">
        <f t="shared" si="3"/>
        <v>0.04639130207399176</v>
      </c>
      <c r="J25" s="546">
        <f t="shared" si="3"/>
        <v>0.047788240367575736</v>
      </c>
    </row>
    <row r="26" spans="1:10" ht="24.75" customHeight="1">
      <c r="A26" s="85" t="s">
        <v>350</v>
      </c>
      <c r="B26" s="192">
        <f>B23/$J$23</f>
        <v>0.038194623600433415</v>
      </c>
      <c r="C26" s="548">
        <f aca="true" t="shared" si="4" ref="C26:J26">C23/$J$23</f>
        <v>0.0020650769214154837</v>
      </c>
      <c r="D26" s="548">
        <f t="shared" si="4"/>
        <v>0.0025771464020744365</v>
      </c>
      <c r="E26" s="192">
        <f t="shared" si="4"/>
        <v>0</v>
      </c>
      <c r="F26" s="548">
        <f t="shared" si="4"/>
        <v>0.0006431616675646131</v>
      </c>
      <c r="G26" s="548">
        <f t="shared" si="4"/>
        <v>0.002464953088795908</v>
      </c>
      <c r="H26" s="192">
        <f t="shared" si="4"/>
        <v>0.05974293932081648</v>
      </c>
      <c r="I26" s="192">
        <f t="shared" si="4"/>
        <v>0.8943120989988996</v>
      </c>
      <c r="J26" s="192">
        <f t="shared" si="4"/>
        <v>1</v>
      </c>
    </row>
    <row r="27" spans="1:10" ht="24.75" customHeight="1">
      <c r="A27" s="291" t="s">
        <v>351</v>
      </c>
      <c r="B27" s="559">
        <v>123829</v>
      </c>
      <c r="C27" s="559">
        <v>7118</v>
      </c>
      <c r="D27" s="559">
        <v>11874</v>
      </c>
      <c r="E27" s="86">
        <v>0</v>
      </c>
      <c r="F27" s="559">
        <v>2460</v>
      </c>
      <c r="G27" s="559">
        <v>7901</v>
      </c>
      <c r="H27" s="559">
        <v>179265</v>
      </c>
      <c r="I27" s="559">
        <v>2849047</v>
      </c>
      <c r="J27" s="559">
        <v>3181494</v>
      </c>
    </row>
    <row r="28" spans="1:8" ht="18">
      <c r="A28" s="130" t="s">
        <v>247</v>
      </c>
      <c r="D28" s="194"/>
      <c r="E28" s="13"/>
      <c r="H28" s="13"/>
    </row>
    <row r="30" ht="18">
      <c r="A30" s="145" t="s">
        <v>282</v>
      </c>
    </row>
  </sheetData>
  <printOptions horizontalCentered="1"/>
  <pageMargins left="0.6692913385826772" right="0.5118110236220472" top="0.984251968503937" bottom="0.984251968503937" header="0.5118110236220472" footer="0.5118110236220472"/>
  <pageSetup horizontalDpi="600" verticalDpi="600" orientation="landscape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6"/>
  </sheetPr>
  <dimension ref="A1:L30"/>
  <sheetViews>
    <sheetView showGridLines="0" view="pageBreakPreview" zoomScaleNormal="50" zoomScaleSheetLayoutView="100" workbookViewId="0" topLeftCell="A1">
      <selection activeCell="A23" sqref="A23"/>
    </sheetView>
  </sheetViews>
  <sheetFormatPr defaultColWidth="9.140625" defaultRowHeight="12.75"/>
  <cols>
    <col min="1" max="1" width="52.00390625" style="0" customWidth="1"/>
    <col min="2" max="2" width="28.7109375" style="0" customWidth="1"/>
    <col min="3" max="3" width="20.7109375" style="0" customWidth="1"/>
    <col min="4" max="4" width="25.00390625" style="0" customWidth="1"/>
    <col min="5" max="5" width="24.7109375" style="0" customWidth="1"/>
    <col min="6" max="9" width="20.7109375" style="0" customWidth="1"/>
    <col min="10" max="10" width="19.28125" style="0" customWidth="1"/>
    <col min="11" max="11" width="22.421875" style="0" customWidth="1"/>
    <col min="12" max="12" width="22.8515625" style="0" customWidth="1"/>
  </cols>
  <sheetData>
    <row r="1" ht="24.75" customHeight="1">
      <c r="A1" s="82" t="s">
        <v>495</v>
      </c>
    </row>
    <row r="2" s="130" customFormat="1" ht="19.5" customHeight="1">
      <c r="A2" s="688"/>
    </row>
    <row r="3" spans="1:12" s="130" customFormat="1" ht="18" customHeight="1">
      <c r="A3" s="64" t="s">
        <v>352</v>
      </c>
      <c r="L3" s="69" t="s">
        <v>0</v>
      </c>
    </row>
    <row r="4" spans="1:12" s="130" customFormat="1" ht="25.5" customHeight="1">
      <c r="A4" s="57" t="s">
        <v>1</v>
      </c>
      <c r="B4" s="689" t="s">
        <v>496</v>
      </c>
      <c r="C4" s="131"/>
      <c r="D4" s="131"/>
      <c r="E4" s="131"/>
      <c r="F4" s="131"/>
      <c r="G4" s="131"/>
      <c r="H4" s="131"/>
      <c r="I4" s="131"/>
      <c r="J4" s="106"/>
      <c r="K4" s="690" t="s">
        <v>497</v>
      </c>
      <c r="L4" s="61" t="s">
        <v>3</v>
      </c>
    </row>
    <row r="5" spans="1:12" ht="91.5" customHeight="1">
      <c r="A5" s="691"/>
      <c r="B5" s="150" t="s">
        <v>498</v>
      </c>
      <c r="C5" s="150" t="s">
        <v>499</v>
      </c>
      <c r="D5" s="150" t="s">
        <v>500</v>
      </c>
      <c r="E5" s="150" t="s">
        <v>501</v>
      </c>
      <c r="F5" s="150" t="s">
        <v>502</v>
      </c>
      <c r="G5" s="150" t="s">
        <v>503</v>
      </c>
      <c r="H5" s="150" t="s">
        <v>504</v>
      </c>
      <c r="I5" s="150" t="s">
        <v>505</v>
      </c>
      <c r="J5" s="150" t="s">
        <v>506</v>
      </c>
      <c r="K5" s="692" t="s">
        <v>507</v>
      </c>
      <c r="L5" s="693"/>
    </row>
    <row r="6" spans="1:12" s="23" customFormat="1" ht="33" customHeight="1">
      <c r="A6" s="113" t="s">
        <v>12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694"/>
    </row>
    <row r="7" spans="1:12" ht="30" customHeight="1">
      <c r="A7" s="88" t="s">
        <v>13</v>
      </c>
      <c r="B7" s="203">
        <v>16959</v>
      </c>
      <c r="C7" s="203">
        <v>8817</v>
      </c>
      <c r="D7" s="203">
        <v>8438</v>
      </c>
      <c r="E7" s="203">
        <v>859</v>
      </c>
      <c r="F7" s="203">
        <v>3594</v>
      </c>
      <c r="G7" s="203">
        <v>18670</v>
      </c>
      <c r="H7" s="203">
        <v>36017</v>
      </c>
      <c r="I7" s="203">
        <v>48</v>
      </c>
      <c r="J7" s="203">
        <v>3873</v>
      </c>
      <c r="K7" s="331">
        <v>2406784</v>
      </c>
      <c r="L7" s="205">
        <f>SUM(B7:K7)</f>
        <v>2504059</v>
      </c>
    </row>
    <row r="8" spans="1:12" ht="30" customHeight="1">
      <c r="A8" s="89" t="s">
        <v>14</v>
      </c>
      <c r="B8" s="202">
        <v>8301</v>
      </c>
      <c r="C8" s="202">
        <v>342</v>
      </c>
      <c r="D8" s="202">
        <v>12111</v>
      </c>
      <c r="E8" s="202">
        <v>987</v>
      </c>
      <c r="F8" s="202">
        <v>3513</v>
      </c>
      <c r="G8" s="202">
        <v>653</v>
      </c>
      <c r="H8" s="202">
        <v>11293</v>
      </c>
      <c r="I8" s="202" t="s">
        <v>358</v>
      </c>
      <c r="J8" s="202">
        <v>1593</v>
      </c>
      <c r="K8" s="202">
        <v>146692</v>
      </c>
      <c r="L8" s="206">
        <f aca="true" t="shared" si="0" ref="L8:L23">SUM(B8:K8)</f>
        <v>185485</v>
      </c>
    </row>
    <row r="9" spans="1:12" ht="30" customHeight="1">
      <c r="A9" s="88" t="s">
        <v>346</v>
      </c>
      <c r="B9" s="203">
        <v>215</v>
      </c>
      <c r="C9" s="203">
        <v>1170</v>
      </c>
      <c r="D9" s="203">
        <v>9</v>
      </c>
      <c r="E9" s="203" t="s">
        <v>358</v>
      </c>
      <c r="F9" s="203" t="s">
        <v>358</v>
      </c>
      <c r="G9" s="203" t="s">
        <v>358</v>
      </c>
      <c r="H9" s="203">
        <v>2817</v>
      </c>
      <c r="I9" s="203" t="s">
        <v>358</v>
      </c>
      <c r="J9" s="203" t="s">
        <v>358</v>
      </c>
      <c r="K9" s="203">
        <v>8517</v>
      </c>
      <c r="L9" s="205">
        <f t="shared" si="0"/>
        <v>12728</v>
      </c>
    </row>
    <row r="10" spans="1:12" ht="30" customHeight="1">
      <c r="A10" s="89" t="s">
        <v>18</v>
      </c>
      <c r="B10" s="202">
        <v>273</v>
      </c>
      <c r="C10" s="202">
        <v>12</v>
      </c>
      <c r="D10" s="202">
        <v>1</v>
      </c>
      <c r="E10" s="202" t="s">
        <v>358</v>
      </c>
      <c r="F10" s="202" t="s">
        <v>358</v>
      </c>
      <c r="G10" s="202" t="s">
        <v>358</v>
      </c>
      <c r="H10" s="202">
        <v>24</v>
      </c>
      <c r="I10" s="202" t="s">
        <v>358</v>
      </c>
      <c r="J10" s="202">
        <v>47</v>
      </c>
      <c r="K10" s="202">
        <v>4452</v>
      </c>
      <c r="L10" s="206">
        <f t="shared" si="0"/>
        <v>4809</v>
      </c>
    </row>
    <row r="11" spans="1:12" ht="30" customHeight="1">
      <c r="A11" s="88" t="s">
        <v>19</v>
      </c>
      <c r="B11" s="203">
        <v>6</v>
      </c>
      <c r="C11" s="203" t="s">
        <v>358</v>
      </c>
      <c r="D11" s="203">
        <v>7</v>
      </c>
      <c r="E11" s="203" t="s">
        <v>358</v>
      </c>
      <c r="F11" s="203" t="s">
        <v>358</v>
      </c>
      <c r="G11" s="203" t="s">
        <v>358</v>
      </c>
      <c r="H11" s="203" t="s">
        <v>358</v>
      </c>
      <c r="I11" s="203" t="s">
        <v>358</v>
      </c>
      <c r="J11" s="203" t="s">
        <v>358</v>
      </c>
      <c r="K11" s="203">
        <v>102</v>
      </c>
      <c r="L11" s="205">
        <f t="shared" si="0"/>
        <v>115</v>
      </c>
    </row>
    <row r="12" spans="1:12" ht="30" customHeight="1">
      <c r="A12" s="89" t="s">
        <v>20</v>
      </c>
      <c r="B12" s="202" t="s">
        <v>358</v>
      </c>
      <c r="C12" s="202" t="s">
        <v>358</v>
      </c>
      <c r="D12" s="202" t="s">
        <v>358</v>
      </c>
      <c r="E12" s="202" t="s">
        <v>358</v>
      </c>
      <c r="F12" s="202" t="s">
        <v>358</v>
      </c>
      <c r="G12" s="202" t="s">
        <v>358</v>
      </c>
      <c r="H12" s="202" t="s">
        <v>358</v>
      </c>
      <c r="I12" s="202" t="s">
        <v>358</v>
      </c>
      <c r="J12" s="202">
        <v>1</v>
      </c>
      <c r="K12" s="202">
        <v>937</v>
      </c>
      <c r="L12" s="206">
        <f t="shared" si="0"/>
        <v>938</v>
      </c>
    </row>
    <row r="13" spans="1:12" ht="30" customHeight="1">
      <c r="A13" s="88" t="s">
        <v>23</v>
      </c>
      <c r="B13" s="203">
        <v>55</v>
      </c>
      <c r="C13" s="203" t="s">
        <v>358</v>
      </c>
      <c r="D13" s="203" t="s">
        <v>358</v>
      </c>
      <c r="E13" s="203" t="s">
        <v>358</v>
      </c>
      <c r="F13" s="203" t="s">
        <v>358</v>
      </c>
      <c r="G13" s="203" t="s">
        <v>358</v>
      </c>
      <c r="H13" s="203" t="s">
        <v>358</v>
      </c>
      <c r="I13" s="203" t="s">
        <v>358</v>
      </c>
      <c r="J13" s="203" t="s">
        <v>358</v>
      </c>
      <c r="K13" s="203">
        <v>706</v>
      </c>
      <c r="L13" s="205">
        <f t="shared" si="0"/>
        <v>761</v>
      </c>
    </row>
    <row r="14" spans="1:12" ht="30" customHeight="1">
      <c r="A14" s="89" t="s">
        <v>24</v>
      </c>
      <c r="B14" s="202" t="s">
        <v>358</v>
      </c>
      <c r="C14" s="202" t="s">
        <v>358</v>
      </c>
      <c r="D14" s="202" t="s">
        <v>358</v>
      </c>
      <c r="E14" s="202" t="s">
        <v>358</v>
      </c>
      <c r="F14" s="202" t="s">
        <v>358</v>
      </c>
      <c r="G14" s="202" t="s">
        <v>358</v>
      </c>
      <c r="H14" s="202" t="s">
        <v>358</v>
      </c>
      <c r="I14" s="202" t="s">
        <v>358</v>
      </c>
      <c r="J14" s="202">
        <v>7</v>
      </c>
      <c r="K14" s="202">
        <v>719</v>
      </c>
      <c r="L14" s="206">
        <f t="shared" si="0"/>
        <v>726</v>
      </c>
    </row>
    <row r="15" spans="1:12" ht="30" customHeight="1">
      <c r="A15" s="88" t="s">
        <v>105</v>
      </c>
      <c r="B15" s="203" t="s">
        <v>358</v>
      </c>
      <c r="C15" s="203" t="s">
        <v>358</v>
      </c>
      <c r="D15" s="203" t="s">
        <v>358</v>
      </c>
      <c r="E15" s="203" t="s">
        <v>358</v>
      </c>
      <c r="F15" s="203" t="s">
        <v>358</v>
      </c>
      <c r="G15" s="203" t="s">
        <v>358</v>
      </c>
      <c r="H15" s="203">
        <v>6</v>
      </c>
      <c r="I15" s="203" t="s">
        <v>358</v>
      </c>
      <c r="J15" s="203" t="s">
        <v>358</v>
      </c>
      <c r="K15" s="203">
        <v>8280</v>
      </c>
      <c r="L15" s="205">
        <f t="shared" si="0"/>
        <v>8286</v>
      </c>
    </row>
    <row r="16" spans="1:12" ht="30" customHeight="1">
      <c r="A16" s="525" t="s">
        <v>508</v>
      </c>
      <c r="B16" s="202">
        <v>73</v>
      </c>
      <c r="C16" s="202">
        <v>5</v>
      </c>
      <c r="D16" s="202" t="s">
        <v>358</v>
      </c>
      <c r="E16" s="202">
        <v>162</v>
      </c>
      <c r="F16" s="202">
        <v>12</v>
      </c>
      <c r="G16" s="202" t="s">
        <v>358</v>
      </c>
      <c r="H16" s="202">
        <v>26</v>
      </c>
      <c r="I16" s="202" t="s">
        <v>358</v>
      </c>
      <c r="J16" s="202">
        <v>61</v>
      </c>
      <c r="K16" s="202">
        <v>41847</v>
      </c>
      <c r="L16" s="206">
        <f t="shared" si="0"/>
        <v>42186</v>
      </c>
    </row>
    <row r="17" spans="1:12" ht="30" customHeight="1">
      <c r="A17" s="88" t="s">
        <v>32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5"/>
    </row>
    <row r="18" spans="1:12" ht="30" customHeight="1">
      <c r="A18" s="92" t="s">
        <v>198</v>
      </c>
      <c r="B18" s="202">
        <v>14</v>
      </c>
      <c r="C18" s="202" t="s">
        <v>358</v>
      </c>
      <c r="D18" s="202">
        <v>11</v>
      </c>
      <c r="E18" s="202">
        <v>12</v>
      </c>
      <c r="F18" s="202" t="s">
        <v>358</v>
      </c>
      <c r="G18" s="202" t="s">
        <v>358</v>
      </c>
      <c r="H18" s="202">
        <v>78</v>
      </c>
      <c r="I18" s="202" t="s">
        <v>358</v>
      </c>
      <c r="J18" s="202" t="s">
        <v>358</v>
      </c>
      <c r="K18" s="202">
        <v>820</v>
      </c>
      <c r="L18" s="206">
        <f t="shared" si="0"/>
        <v>935</v>
      </c>
    </row>
    <row r="19" spans="1:12" ht="30" customHeight="1">
      <c r="A19" s="94" t="s">
        <v>199</v>
      </c>
      <c r="B19" s="203">
        <v>32</v>
      </c>
      <c r="C19" s="203" t="s">
        <v>358</v>
      </c>
      <c r="D19" s="203">
        <v>85</v>
      </c>
      <c r="E19" s="203" t="s">
        <v>358</v>
      </c>
      <c r="F19" s="203" t="s">
        <v>358</v>
      </c>
      <c r="G19" s="203" t="s">
        <v>358</v>
      </c>
      <c r="H19" s="203">
        <v>12</v>
      </c>
      <c r="I19" s="203" t="s">
        <v>358</v>
      </c>
      <c r="J19" s="203" t="s">
        <v>358</v>
      </c>
      <c r="K19" s="203">
        <v>544</v>
      </c>
      <c r="L19" s="205">
        <f t="shared" si="0"/>
        <v>673</v>
      </c>
    </row>
    <row r="20" spans="1:12" ht="30" customHeight="1">
      <c r="A20" s="95" t="s">
        <v>347</v>
      </c>
      <c r="B20" s="202">
        <v>17</v>
      </c>
      <c r="C20" s="202" t="s">
        <v>358</v>
      </c>
      <c r="D20" s="202" t="s">
        <v>358</v>
      </c>
      <c r="E20" s="202" t="s">
        <v>358</v>
      </c>
      <c r="F20" s="202" t="s">
        <v>358</v>
      </c>
      <c r="G20" s="202" t="s">
        <v>358</v>
      </c>
      <c r="H20" s="202" t="s">
        <v>358</v>
      </c>
      <c r="I20" s="202" t="s">
        <v>358</v>
      </c>
      <c r="J20" s="202">
        <v>28</v>
      </c>
      <c r="K20" s="202">
        <v>1169</v>
      </c>
      <c r="L20" s="206">
        <f t="shared" si="0"/>
        <v>1214</v>
      </c>
    </row>
    <row r="21" spans="1:12" ht="30" customHeight="1">
      <c r="A21" s="110" t="s">
        <v>41</v>
      </c>
      <c r="B21" s="203">
        <v>108</v>
      </c>
      <c r="C21" s="203">
        <v>40</v>
      </c>
      <c r="D21" s="203" t="s">
        <v>358</v>
      </c>
      <c r="E21" s="203">
        <v>33</v>
      </c>
      <c r="F21" s="203">
        <v>90</v>
      </c>
      <c r="G21" s="203" t="s">
        <v>358</v>
      </c>
      <c r="H21" s="203" t="s">
        <v>358</v>
      </c>
      <c r="I21" s="203" t="s">
        <v>358</v>
      </c>
      <c r="J21" s="203">
        <v>2</v>
      </c>
      <c r="K21" s="203">
        <v>128889</v>
      </c>
      <c r="L21" s="205">
        <f t="shared" si="0"/>
        <v>129162</v>
      </c>
    </row>
    <row r="22" spans="1:12" ht="30" customHeight="1">
      <c r="A22" s="111" t="s">
        <v>142</v>
      </c>
      <c r="B22" s="202">
        <v>14</v>
      </c>
      <c r="C22" s="202" t="s">
        <v>358</v>
      </c>
      <c r="D22" s="202" t="s">
        <v>358</v>
      </c>
      <c r="E22" s="202" t="s">
        <v>358</v>
      </c>
      <c r="F22" s="202" t="s">
        <v>358</v>
      </c>
      <c r="G22" s="202" t="s">
        <v>358</v>
      </c>
      <c r="H22" s="202" t="s">
        <v>358</v>
      </c>
      <c r="I22" s="202" t="s">
        <v>358</v>
      </c>
      <c r="J22" s="202" t="s">
        <v>358</v>
      </c>
      <c r="K22" s="202">
        <v>15342</v>
      </c>
      <c r="L22" s="206">
        <f t="shared" si="0"/>
        <v>15356</v>
      </c>
    </row>
    <row r="23" spans="1:12" ht="30" customHeight="1">
      <c r="A23" s="112" t="s">
        <v>46</v>
      </c>
      <c r="B23" s="203">
        <v>710</v>
      </c>
      <c r="C23" s="203" t="s">
        <v>358</v>
      </c>
      <c r="D23" s="203" t="s">
        <v>358</v>
      </c>
      <c r="E23" s="203">
        <v>263</v>
      </c>
      <c r="F23" s="203" t="s">
        <v>358</v>
      </c>
      <c r="G23" s="203" t="s">
        <v>358</v>
      </c>
      <c r="H23" s="203" t="s">
        <v>358</v>
      </c>
      <c r="I23" s="203" t="s">
        <v>358</v>
      </c>
      <c r="J23" s="203">
        <v>781</v>
      </c>
      <c r="K23" s="203">
        <v>424345</v>
      </c>
      <c r="L23" s="205">
        <f t="shared" si="0"/>
        <v>426099</v>
      </c>
    </row>
    <row r="24" spans="1:12" ht="45" customHeight="1">
      <c r="A24" s="99" t="s">
        <v>54</v>
      </c>
      <c r="B24" s="294">
        <f>SUM(B6:B23)</f>
        <v>26777</v>
      </c>
      <c r="C24" s="294">
        <f aca="true" t="shared" si="1" ref="C24:L24">SUM(C6:C23)</f>
        <v>10386</v>
      </c>
      <c r="D24" s="294">
        <f t="shared" si="1"/>
        <v>20662</v>
      </c>
      <c r="E24" s="294">
        <f t="shared" si="1"/>
        <v>2316</v>
      </c>
      <c r="F24" s="294">
        <f t="shared" si="1"/>
        <v>7209</v>
      </c>
      <c r="G24" s="294">
        <f t="shared" si="1"/>
        <v>19323</v>
      </c>
      <c r="H24" s="294">
        <f t="shared" si="1"/>
        <v>50273</v>
      </c>
      <c r="I24" s="294">
        <f t="shared" si="1"/>
        <v>48</v>
      </c>
      <c r="J24" s="294">
        <f t="shared" si="1"/>
        <v>6393</v>
      </c>
      <c r="K24" s="294">
        <f>SUM(K6:K23)</f>
        <v>3190145</v>
      </c>
      <c r="L24" s="294">
        <f t="shared" si="1"/>
        <v>3333532</v>
      </c>
    </row>
    <row r="25" spans="1:12" ht="30" customHeight="1">
      <c r="A25" s="85" t="s">
        <v>348</v>
      </c>
      <c r="B25" s="86">
        <f aca="true" t="shared" si="2" ref="B25:L25">SUM(B24-B28)</f>
        <v>5456</v>
      </c>
      <c r="C25" s="86">
        <f t="shared" si="2"/>
        <v>1786</v>
      </c>
      <c r="D25" s="86">
        <f t="shared" si="2"/>
        <v>2079</v>
      </c>
      <c r="E25" s="86">
        <f t="shared" si="2"/>
        <v>-808</v>
      </c>
      <c r="F25" s="86">
        <f t="shared" si="2"/>
        <v>-3134</v>
      </c>
      <c r="G25" s="86">
        <f t="shared" si="2"/>
        <v>-1612</v>
      </c>
      <c r="H25" s="86">
        <f t="shared" si="2"/>
        <v>-10081</v>
      </c>
      <c r="I25" s="86">
        <f t="shared" si="2"/>
        <v>42</v>
      </c>
      <c r="J25" s="86">
        <f t="shared" si="2"/>
        <v>-1703</v>
      </c>
      <c r="K25" s="86">
        <f t="shared" si="2"/>
        <v>160013</v>
      </c>
      <c r="L25" s="86">
        <f t="shared" si="2"/>
        <v>152038</v>
      </c>
    </row>
    <row r="26" spans="1:12" ht="30" customHeight="1">
      <c r="A26" s="85" t="s">
        <v>349</v>
      </c>
      <c r="B26" s="292">
        <f>(B24-B28)/ABS(B28)</f>
        <v>0.255897940997139</v>
      </c>
      <c r="C26" s="292">
        <f aca="true" t="shared" si="3" ref="C26:L26">(C24-C28)/ABS(C28)</f>
        <v>0.20767441860465116</v>
      </c>
      <c r="D26" s="292">
        <f t="shared" si="3"/>
        <v>0.11187644621428187</v>
      </c>
      <c r="E26" s="292">
        <f t="shared" si="3"/>
        <v>-0.2586427656850192</v>
      </c>
      <c r="F26" s="292">
        <f t="shared" si="3"/>
        <v>-0.3030068645460698</v>
      </c>
      <c r="G26" s="292">
        <f t="shared" si="3"/>
        <v>-0.0770002388344877</v>
      </c>
      <c r="H26" s="292">
        <f t="shared" si="3"/>
        <v>-0.16703118268880274</v>
      </c>
      <c r="I26" s="292">
        <f t="shared" si="3"/>
        <v>7</v>
      </c>
      <c r="J26" s="292">
        <f t="shared" si="3"/>
        <v>-0.21035079051383399</v>
      </c>
      <c r="K26" s="292">
        <f t="shared" si="3"/>
        <v>0.05280727044234377</v>
      </c>
      <c r="L26" s="292">
        <f t="shared" si="3"/>
        <v>0.047788240367575736</v>
      </c>
    </row>
    <row r="27" spans="1:12" ht="30" customHeight="1">
      <c r="A27" s="85" t="s">
        <v>350</v>
      </c>
      <c r="B27" s="192">
        <f>B24/$L$24</f>
        <v>0.008032621255773156</v>
      </c>
      <c r="C27" s="192">
        <f aca="true" t="shared" si="4" ref="C27:L27">C24/$L$24</f>
        <v>0.0031156143093871605</v>
      </c>
      <c r="D27" s="192">
        <f t="shared" si="4"/>
        <v>0.006198230585457107</v>
      </c>
      <c r="E27" s="192">
        <f t="shared" si="4"/>
        <v>0.0006947585923878937</v>
      </c>
      <c r="F27" s="192">
        <f t="shared" si="4"/>
        <v>0.0021625711107617985</v>
      </c>
      <c r="G27" s="192">
        <f t="shared" si="4"/>
        <v>0.005796554525350289</v>
      </c>
      <c r="H27" s="192">
        <f t="shared" si="4"/>
        <v>0.01508100117233013</v>
      </c>
      <c r="I27" s="548">
        <f t="shared" si="4"/>
        <v>1.4399141811148056E-05</v>
      </c>
      <c r="J27" s="192">
        <f t="shared" si="4"/>
        <v>0.0019177856999722817</v>
      </c>
      <c r="K27" s="192">
        <f t="shared" si="4"/>
        <v>0.9569864636067691</v>
      </c>
      <c r="L27" s="192">
        <f t="shared" si="4"/>
        <v>1</v>
      </c>
    </row>
    <row r="28" spans="1:12" ht="30" customHeight="1">
      <c r="A28" s="291" t="s">
        <v>351</v>
      </c>
      <c r="B28" s="289">
        <v>21321</v>
      </c>
      <c r="C28" s="289">
        <v>8600</v>
      </c>
      <c r="D28" s="289">
        <v>18583</v>
      </c>
      <c r="E28" s="289">
        <v>3124</v>
      </c>
      <c r="F28" s="289">
        <v>10343</v>
      </c>
      <c r="G28" s="289">
        <v>20935</v>
      </c>
      <c r="H28" s="289">
        <v>60354</v>
      </c>
      <c r="I28" s="86">
        <v>6</v>
      </c>
      <c r="J28" s="289">
        <v>8096</v>
      </c>
      <c r="K28" s="289">
        <v>3030132</v>
      </c>
      <c r="L28" s="289">
        <v>3181494</v>
      </c>
    </row>
    <row r="29" ht="12.75">
      <c r="K29" s="188"/>
    </row>
    <row r="30" spans="1:11" ht="18">
      <c r="A30" s="145" t="s">
        <v>282</v>
      </c>
      <c r="K30" s="695"/>
    </row>
  </sheetData>
  <printOptions horizontalCentered="1"/>
  <pageMargins left="0.65" right="0.52" top="1" bottom="1" header="0.5" footer="0.5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>
    <tabColor indexed="26"/>
  </sheetPr>
  <dimension ref="A1:T70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52.57421875" style="0" customWidth="1"/>
    <col min="2" max="2" width="13.8515625" style="0" customWidth="1"/>
    <col min="3" max="3" width="17.00390625" style="0" customWidth="1"/>
    <col min="4" max="4" width="17.8515625" style="23" customWidth="1"/>
    <col min="5" max="5" width="16.421875" style="23" customWidth="1"/>
    <col min="6" max="6" width="16.421875" style="0" customWidth="1"/>
    <col min="7" max="7" width="17.00390625" style="0" customWidth="1"/>
    <col min="8" max="8" width="14.7109375" style="0" customWidth="1"/>
    <col min="9" max="9" width="16.140625" style="0" customWidth="1"/>
    <col min="10" max="10" width="51.7109375" style="0" customWidth="1"/>
    <col min="11" max="13" width="14.7109375" style="0" customWidth="1"/>
    <col min="14" max="14" width="17.57421875" style="0" customWidth="1"/>
    <col min="15" max="15" width="17.00390625" style="23" customWidth="1"/>
    <col min="16" max="16" width="13.421875" style="0" customWidth="1"/>
    <col min="17" max="17" width="20.140625" style="0" customWidth="1"/>
    <col min="18" max="18" width="18.421875" style="0" customWidth="1"/>
    <col min="19" max="19" width="14.7109375" style="0" customWidth="1"/>
    <col min="20" max="20" width="16.7109375" style="0" customWidth="1"/>
  </cols>
  <sheetData>
    <row r="1" spans="1:15" s="152" customFormat="1" ht="20.25">
      <c r="A1" s="5" t="s">
        <v>292</v>
      </c>
      <c r="D1" s="101"/>
      <c r="E1" s="101"/>
      <c r="J1" s="5" t="s">
        <v>256</v>
      </c>
      <c r="O1" s="101"/>
    </row>
    <row r="2" spans="1:15" s="161" customFormat="1" ht="18">
      <c r="A2" s="151"/>
      <c r="D2" s="37"/>
      <c r="E2" s="37"/>
      <c r="J2" s="151"/>
      <c r="O2" s="37"/>
    </row>
    <row r="3" spans="1:15" s="161" customFormat="1" ht="18">
      <c r="A3" s="151"/>
      <c r="D3" s="37"/>
      <c r="E3" s="37"/>
      <c r="J3" s="151"/>
      <c r="O3" s="37"/>
    </row>
    <row r="4" spans="1:20" s="161" customFormat="1" ht="18">
      <c r="A4" s="151" t="s">
        <v>352</v>
      </c>
      <c r="D4" s="37"/>
      <c r="E4" s="37"/>
      <c r="H4" s="151"/>
      <c r="I4" s="162" t="s">
        <v>0</v>
      </c>
      <c r="J4" s="151" t="s">
        <v>352</v>
      </c>
      <c r="O4" s="37"/>
      <c r="T4" s="162" t="s">
        <v>0</v>
      </c>
    </row>
    <row r="5" spans="1:20" s="161" customFormat="1" ht="19.5" customHeight="1">
      <c r="A5" s="163" t="s">
        <v>1</v>
      </c>
      <c r="B5" s="164" t="s">
        <v>106</v>
      </c>
      <c r="C5" s="164"/>
      <c r="D5" s="164"/>
      <c r="E5" s="164"/>
      <c r="F5" s="164"/>
      <c r="G5" s="164"/>
      <c r="H5" s="164"/>
      <c r="I5" s="165"/>
      <c r="J5" s="337" t="s">
        <v>1</v>
      </c>
      <c r="K5" s="164" t="s">
        <v>106</v>
      </c>
      <c r="L5" s="164"/>
      <c r="M5" s="164"/>
      <c r="N5" s="164"/>
      <c r="O5" s="164"/>
      <c r="P5" s="164"/>
      <c r="Q5" s="164"/>
      <c r="R5" s="164"/>
      <c r="S5" s="164"/>
      <c r="T5" s="166" t="s">
        <v>3</v>
      </c>
    </row>
    <row r="6" spans="1:20" s="161" customFormat="1" ht="19.5" customHeight="1">
      <c r="A6" s="167"/>
      <c r="B6" s="164" t="s">
        <v>107</v>
      </c>
      <c r="C6" s="164"/>
      <c r="D6" s="164"/>
      <c r="E6" s="164"/>
      <c r="F6" s="164"/>
      <c r="G6" s="164"/>
      <c r="H6" s="164"/>
      <c r="I6" s="165"/>
      <c r="J6" s="167"/>
      <c r="K6" s="164" t="s">
        <v>108</v>
      </c>
      <c r="L6" s="164"/>
      <c r="M6" s="164"/>
      <c r="N6" s="165"/>
      <c r="O6" s="164" t="s">
        <v>109</v>
      </c>
      <c r="P6" s="164"/>
      <c r="Q6" s="164"/>
      <c r="R6" s="164"/>
      <c r="S6" s="165"/>
      <c r="T6" s="168"/>
    </row>
    <row r="7" spans="1:20" ht="49.5" customHeight="1">
      <c r="A7" s="70"/>
      <c r="B7" s="144" t="s">
        <v>110</v>
      </c>
      <c r="C7" s="144" t="s">
        <v>111</v>
      </c>
      <c r="D7" s="144" t="s">
        <v>112</v>
      </c>
      <c r="E7" s="144" t="s">
        <v>113</v>
      </c>
      <c r="F7" s="144" t="s">
        <v>114</v>
      </c>
      <c r="G7" s="144" t="s">
        <v>115</v>
      </c>
      <c r="H7" s="144" t="s">
        <v>269</v>
      </c>
      <c r="I7" s="144" t="s">
        <v>270</v>
      </c>
      <c r="J7" s="71"/>
      <c r="K7" s="144" t="s">
        <v>116</v>
      </c>
      <c r="L7" s="144" t="s">
        <v>117</v>
      </c>
      <c r="M7" s="144" t="s">
        <v>118</v>
      </c>
      <c r="N7" s="144" t="s">
        <v>119</v>
      </c>
      <c r="O7" s="144" t="s">
        <v>120</v>
      </c>
      <c r="P7" s="144" t="s">
        <v>267</v>
      </c>
      <c r="Q7" s="144" t="s">
        <v>121</v>
      </c>
      <c r="R7" s="144" t="s">
        <v>122</v>
      </c>
      <c r="S7" s="144" t="s">
        <v>96</v>
      </c>
      <c r="T7" s="79"/>
    </row>
    <row r="8" spans="1:20" ht="18" customHeight="1">
      <c r="A8" s="87" t="s">
        <v>12</v>
      </c>
      <c r="B8" s="271"/>
      <c r="C8" s="271"/>
      <c r="D8" s="271"/>
      <c r="E8" s="271"/>
      <c r="F8" s="271"/>
      <c r="G8" s="271"/>
      <c r="H8" s="271"/>
      <c r="I8" s="271"/>
      <c r="J8" s="87" t="s">
        <v>12</v>
      </c>
      <c r="K8" s="327"/>
      <c r="L8" s="272"/>
      <c r="M8" s="272"/>
      <c r="N8" s="272"/>
      <c r="O8" s="272"/>
      <c r="P8" s="272"/>
      <c r="Q8" s="272"/>
      <c r="R8" s="272"/>
      <c r="S8" s="273"/>
      <c r="T8" s="273"/>
    </row>
    <row r="9" spans="1:20" s="23" customFormat="1" ht="18" customHeight="1">
      <c r="A9" s="88" t="s">
        <v>13</v>
      </c>
      <c r="B9" s="215">
        <v>572</v>
      </c>
      <c r="C9" s="215">
        <v>5044</v>
      </c>
      <c r="D9" s="215">
        <v>4946</v>
      </c>
      <c r="E9" s="215" t="s">
        <v>358</v>
      </c>
      <c r="F9" s="215">
        <v>21</v>
      </c>
      <c r="G9" s="215">
        <v>7448</v>
      </c>
      <c r="H9" s="215" t="s">
        <v>358</v>
      </c>
      <c r="I9" s="215" t="s">
        <v>358</v>
      </c>
      <c r="J9" s="88" t="s">
        <v>13</v>
      </c>
      <c r="K9" s="215">
        <v>38688</v>
      </c>
      <c r="L9" s="215">
        <v>7872</v>
      </c>
      <c r="M9" s="215">
        <v>83311</v>
      </c>
      <c r="N9" s="215">
        <v>9198</v>
      </c>
      <c r="O9" s="215">
        <v>1500</v>
      </c>
      <c r="P9" s="215" t="s">
        <v>358</v>
      </c>
      <c r="Q9" s="215">
        <v>477</v>
      </c>
      <c r="R9" s="215">
        <v>5070</v>
      </c>
      <c r="S9" s="215">
        <v>1861</v>
      </c>
      <c r="T9" s="220">
        <f aca="true" t="shared" si="0" ref="T9:T16">SUM(K9:S9,B9:I9)</f>
        <v>166008</v>
      </c>
    </row>
    <row r="10" spans="1:20" ht="18" customHeight="1">
      <c r="A10" s="89" t="s">
        <v>14</v>
      </c>
      <c r="B10" s="216">
        <v>115</v>
      </c>
      <c r="C10" s="216">
        <v>9384</v>
      </c>
      <c r="D10" s="216">
        <v>19624</v>
      </c>
      <c r="E10" s="216">
        <v>24</v>
      </c>
      <c r="F10" s="216">
        <v>1054</v>
      </c>
      <c r="G10" s="216">
        <v>240</v>
      </c>
      <c r="H10" s="216" t="s">
        <v>358</v>
      </c>
      <c r="I10" s="216" t="s">
        <v>358</v>
      </c>
      <c r="J10" s="89" t="s">
        <v>14</v>
      </c>
      <c r="K10" s="216">
        <v>68169</v>
      </c>
      <c r="L10" s="216">
        <v>242</v>
      </c>
      <c r="M10" s="216">
        <v>1290</v>
      </c>
      <c r="N10" s="216">
        <v>12985</v>
      </c>
      <c r="O10" s="216">
        <v>733</v>
      </c>
      <c r="P10" s="216" t="s">
        <v>358</v>
      </c>
      <c r="Q10" s="216">
        <v>130</v>
      </c>
      <c r="R10" s="216">
        <v>3483</v>
      </c>
      <c r="S10" s="216">
        <v>2181</v>
      </c>
      <c r="T10" s="221">
        <f t="shared" si="0"/>
        <v>119654</v>
      </c>
    </row>
    <row r="11" spans="1:20" ht="18" customHeight="1">
      <c r="A11" s="88" t="s">
        <v>219</v>
      </c>
      <c r="B11" s="215" t="s">
        <v>358</v>
      </c>
      <c r="C11" s="215" t="s">
        <v>358</v>
      </c>
      <c r="D11" s="215" t="s">
        <v>358</v>
      </c>
      <c r="E11" s="215" t="s">
        <v>358</v>
      </c>
      <c r="F11" s="215" t="s">
        <v>358</v>
      </c>
      <c r="G11" s="215" t="s">
        <v>358</v>
      </c>
      <c r="H11" s="215" t="s">
        <v>358</v>
      </c>
      <c r="I11" s="215" t="s">
        <v>358</v>
      </c>
      <c r="J11" s="88" t="s">
        <v>219</v>
      </c>
      <c r="K11" s="215">
        <v>1050</v>
      </c>
      <c r="L11" s="215">
        <v>12</v>
      </c>
      <c r="M11" s="215">
        <v>4107</v>
      </c>
      <c r="N11" s="215" t="s">
        <v>358</v>
      </c>
      <c r="O11" s="215">
        <v>55</v>
      </c>
      <c r="P11" s="215" t="s">
        <v>358</v>
      </c>
      <c r="Q11" s="215">
        <v>39</v>
      </c>
      <c r="R11" s="215">
        <v>93</v>
      </c>
      <c r="S11" s="215" t="s">
        <v>358</v>
      </c>
      <c r="T11" s="220">
        <f t="shared" si="0"/>
        <v>5356</v>
      </c>
    </row>
    <row r="12" spans="1:20" ht="18" customHeight="1">
      <c r="A12" s="89" t="s">
        <v>15</v>
      </c>
      <c r="B12" s="216" t="s">
        <v>358</v>
      </c>
      <c r="C12" s="216" t="s">
        <v>358</v>
      </c>
      <c r="D12" s="216" t="s">
        <v>358</v>
      </c>
      <c r="E12" s="216" t="s">
        <v>358</v>
      </c>
      <c r="F12" s="216" t="s">
        <v>358</v>
      </c>
      <c r="G12" s="216" t="s">
        <v>358</v>
      </c>
      <c r="H12" s="216" t="s">
        <v>358</v>
      </c>
      <c r="I12" s="216" t="s">
        <v>358</v>
      </c>
      <c r="J12" s="89" t="s">
        <v>15</v>
      </c>
      <c r="K12" s="216">
        <v>1089</v>
      </c>
      <c r="L12" s="216">
        <v>438</v>
      </c>
      <c r="M12" s="216" t="s">
        <v>358</v>
      </c>
      <c r="N12" s="216">
        <v>120</v>
      </c>
      <c r="O12" s="216" t="s">
        <v>358</v>
      </c>
      <c r="P12" s="216" t="s">
        <v>358</v>
      </c>
      <c r="Q12" s="216" t="s">
        <v>358</v>
      </c>
      <c r="R12" s="216">
        <v>24</v>
      </c>
      <c r="S12" s="216">
        <v>2</v>
      </c>
      <c r="T12" s="221">
        <f t="shared" si="0"/>
        <v>1673</v>
      </c>
    </row>
    <row r="13" spans="1:20" ht="18" customHeight="1">
      <c r="A13" s="88" t="s">
        <v>16</v>
      </c>
      <c r="B13" s="215" t="s">
        <v>358</v>
      </c>
      <c r="C13" s="215" t="s">
        <v>358</v>
      </c>
      <c r="D13" s="215" t="s">
        <v>358</v>
      </c>
      <c r="E13" s="215" t="s">
        <v>358</v>
      </c>
      <c r="F13" s="215" t="s">
        <v>358</v>
      </c>
      <c r="G13" s="215" t="s">
        <v>358</v>
      </c>
      <c r="H13" s="215" t="s">
        <v>358</v>
      </c>
      <c r="I13" s="215" t="s">
        <v>358</v>
      </c>
      <c r="J13" s="88" t="s">
        <v>16</v>
      </c>
      <c r="K13" s="215" t="s">
        <v>358</v>
      </c>
      <c r="L13" s="215" t="s">
        <v>358</v>
      </c>
      <c r="M13" s="215" t="s">
        <v>358</v>
      </c>
      <c r="N13" s="215" t="s">
        <v>358</v>
      </c>
      <c r="O13" s="215" t="s">
        <v>358</v>
      </c>
      <c r="P13" s="215" t="s">
        <v>358</v>
      </c>
      <c r="Q13" s="215" t="s">
        <v>358</v>
      </c>
      <c r="R13" s="215" t="s">
        <v>358</v>
      </c>
      <c r="S13" s="215" t="s">
        <v>358</v>
      </c>
      <c r="T13" s="220">
        <f t="shared" si="0"/>
        <v>0</v>
      </c>
    </row>
    <row r="14" spans="1:20" ht="18" customHeight="1">
      <c r="A14" s="89" t="s">
        <v>17</v>
      </c>
      <c r="B14" s="216" t="s">
        <v>358</v>
      </c>
      <c r="C14" s="216">
        <v>8</v>
      </c>
      <c r="D14" s="216" t="s">
        <v>358</v>
      </c>
      <c r="E14" s="216" t="s">
        <v>358</v>
      </c>
      <c r="F14" s="216" t="s">
        <v>358</v>
      </c>
      <c r="G14" s="216" t="s">
        <v>358</v>
      </c>
      <c r="H14" s="216" t="s">
        <v>358</v>
      </c>
      <c r="I14" s="216" t="s">
        <v>358</v>
      </c>
      <c r="J14" s="89" t="s">
        <v>17</v>
      </c>
      <c r="K14" s="216" t="s">
        <v>358</v>
      </c>
      <c r="L14" s="216" t="s">
        <v>358</v>
      </c>
      <c r="M14" s="216" t="s">
        <v>358</v>
      </c>
      <c r="N14" s="216" t="s">
        <v>358</v>
      </c>
      <c r="O14" s="216" t="s">
        <v>358</v>
      </c>
      <c r="P14" s="216" t="s">
        <v>358</v>
      </c>
      <c r="Q14" s="216" t="s">
        <v>358</v>
      </c>
      <c r="R14" s="216" t="s">
        <v>358</v>
      </c>
      <c r="S14" s="216">
        <v>142</v>
      </c>
      <c r="T14" s="221">
        <f t="shared" si="0"/>
        <v>150</v>
      </c>
    </row>
    <row r="15" spans="1:20" ht="18" customHeight="1">
      <c r="A15" s="88" t="s">
        <v>18</v>
      </c>
      <c r="B15" s="215" t="s">
        <v>358</v>
      </c>
      <c r="C15" s="215">
        <v>653</v>
      </c>
      <c r="D15" s="215">
        <v>498</v>
      </c>
      <c r="E15" s="215" t="s">
        <v>358</v>
      </c>
      <c r="F15" s="215">
        <v>40</v>
      </c>
      <c r="G15" s="215" t="s">
        <v>358</v>
      </c>
      <c r="H15" s="215" t="s">
        <v>358</v>
      </c>
      <c r="I15" s="215" t="s">
        <v>358</v>
      </c>
      <c r="J15" s="88" t="s">
        <v>18</v>
      </c>
      <c r="K15" s="215">
        <v>4665</v>
      </c>
      <c r="L15" s="215">
        <v>87</v>
      </c>
      <c r="M15" s="215">
        <v>3456</v>
      </c>
      <c r="N15" s="215">
        <v>99</v>
      </c>
      <c r="O15" s="215" t="s">
        <v>358</v>
      </c>
      <c r="P15" s="215" t="s">
        <v>358</v>
      </c>
      <c r="Q15" s="215">
        <v>356</v>
      </c>
      <c r="R15" s="215">
        <v>147</v>
      </c>
      <c r="S15" s="215">
        <v>23</v>
      </c>
      <c r="T15" s="220">
        <f t="shared" si="0"/>
        <v>10024</v>
      </c>
    </row>
    <row r="16" spans="1:20" ht="18" customHeight="1">
      <c r="A16" s="89" t="s">
        <v>19</v>
      </c>
      <c r="B16" s="216" t="s">
        <v>358</v>
      </c>
      <c r="C16" s="216" t="s">
        <v>358</v>
      </c>
      <c r="D16" s="216" t="s">
        <v>358</v>
      </c>
      <c r="E16" s="216" t="s">
        <v>358</v>
      </c>
      <c r="F16" s="216" t="s">
        <v>358</v>
      </c>
      <c r="G16" s="216" t="s">
        <v>358</v>
      </c>
      <c r="H16" s="216" t="s">
        <v>358</v>
      </c>
      <c r="I16" s="216" t="s">
        <v>358</v>
      </c>
      <c r="J16" s="89" t="s">
        <v>19</v>
      </c>
      <c r="K16" s="216">
        <v>62</v>
      </c>
      <c r="L16" s="216">
        <v>10</v>
      </c>
      <c r="M16" s="216" t="s">
        <v>358</v>
      </c>
      <c r="N16" s="216" t="s">
        <v>358</v>
      </c>
      <c r="O16" s="216" t="s">
        <v>358</v>
      </c>
      <c r="P16" s="216" t="s">
        <v>358</v>
      </c>
      <c r="Q16" s="216" t="s">
        <v>358</v>
      </c>
      <c r="R16" s="216" t="s">
        <v>358</v>
      </c>
      <c r="S16" s="216" t="s">
        <v>358</v>
      </c>
      <c r="T16" s="221">
        <f t="shared" si="0"/>
        <v>72</v>
      </c>
    </row>
    <row r="17" spans="1:20" ht="18" customHeight="1">
      <c r="A17" s="88" t="s">
        <v>20</v>
      </c>
      <c r="B17" s="215"/>
      <c r="C17" s="215"/>
      <c r="D17" s="215"/>
      <c r="E17" s="215"/>
      <c r="F17" s="215"/>
      <c r="G17" s="215"/>
      <c r="H17" s="215"/>
      <c r="I17" s="215"/>
      <c r="J17" s="88" t="s">
        <v>20</v>
      </c>
      <c r="K17" s="215"/>
      <c r="L17" s="215"/>
      <c r="M17" s="215"/>
      <c r="N17" s="215"/>
      <c r="O17" s="215"/>
      <c r="P17" s="215"/>
      <c r="Q17" s="215"/>
      <c r="R17" s="215"/>
      <c r="S17" s="215"/>
      <c r="T17" s="220"/>
    </row>
    <row r="18" spans="1:20" ht="18" customHeight="1">
      <c r="A18" s="90" t="s">
        <v>21</v>
      </c>
      <c r="B18" s="216" t="s">
        <v>358</v>
      </c>
      <c r="C18" s="216">
        <v>64</v>
      </c>
      <c r="D18" s="216" t="s">
        <v>358</v>
      </c>
      <c r="E18" s="216" t="s">
        <v>358</v>
      </c>
      <c r="F18" s="216" t="s">
        <v>358</v>
      </c>
      <c r="G18" s="216" t="s">
        <v>358</v>
      </c>
      <c r="H18" s="216" t="s">
        <v>358</v>
      </c>
      <c r="I18" s="216" t="s">
        <v>358</v>
      </c>
      <c r="J18" s="90" t="s">
        <v>21</v>
      </c>
      <c r="K18" s="216">
        <v>3396</v>
      </c>
      <c r="L18" s="216">
        <v>57</v>
      </c>
      <c r="M18" s="216" t="s">
        <v>358</v>
      </c>
      <c r="N18" s="216">
        <v>1211</v>
      </c>
      <c r="O18" s="216" t="s">
        <v>358</v>
      </c>
      <c r="P18" s="216" t="s">
        <v>358</v>
      </c>
      <c r="Q18" s="216">
        <v>2</v>
      </c>
      <c r="R18" s="216">
        <v>83</v>
      </c>
      <c r="S18" s="216">
        <v>5</v>
      </c>
      <c r="T18" s="221">
        <f aca="true" t="shared" si="1" ref="T18:T30">SUM(K18:S18,B18:I18)</f>
        <v>4818</v>
      </c>
    </row>
    <row r="19" spans="1:20" ht="18" customHeight="1">
      <c r="A19" s="91" t="s">
        <v>85</v>
      </c>
      <c r="B19" s="215" t="s">
        <v>358</v>
      </c>
      <c r="C19" s="215" t="s">
        <v>358</v>
      </c>
      <c r="D19" s="215" t="s">
        <v>358</v>
      </c>
      <c r="E19" s="215" t="s">
        <v>358</v>
      </c>
      <c r="F19" s="215" t="s">
        <v>358</v>
      </c>
      <c r="G19" s="215" t="s">
        <v>358</v>
      </c>
      <c r="H19" s="215" t="s">
        <v>358</v>
      </c>
      <c r="I19" s="215" t="s">
        <v>358</v>
      </c>
      <c r="J19" s="91" t="s">
        <v>85</v>
      </c>
      <c r="K19" s="215" t="s">
        <v>358</v>
      </c>
      <c r="L19" s="215" t="s">
        <v>358</v>
      </c>
      <c r="M19" s="215" t="s">
        <v>358</v>
      </c>
      <c r="N19" s="215" t="s">
        <v>358</v>
      </c>
      <c r="O19" s="215" t="s">
        <v>358</v>
      </c>
      <c r="P19" s="215" t="s">
        <v>358</v>
      </c>
      <c r="Q19" s="215" t="s">
        <v>358</v>
      </c>
      <c r="R19" s="215" t="s">
        <v>358</v>
      </c>
      <c r="S19" s="215" t="s">
        <v>358</v>
      </c>
      <c r="T19" s="220">
        <f t="shared" si="1"/>
        <v>0</v>
      </c>
    </row>
    <row r="20" spans="1:20" ht="18" customHeight="1">
      <c r="A20" s="90" t="s">
        <v>22</v>
      </c>
      <c r="B20" s="216" t="s">
        <v>358</v>
      </c>
      <c r="C20" s="216" t="s">
        <v>358</v>
      </c>
      <c r="D20" s="216" t="s">
        <v>358</v>
      </c>
      <c r="E20" s="216" t="s">
        <v>358</v>
      </c>
      <c r="F20" s="216" t="s">
        <v>358</v>
      </c>
      <c r="G20" s="216" t="s">
        <v>358</v>
      </c>
      <c r="H20" s="216" t="s">
        <v>358</v>
      </c>
      <c r="I20" s="216" t="s">
        <v>358</v>
      </c>
      <c r="J20" s="90" t="s">
        <v>22</v>
      </c>
      <c r="K20" s="216" t="s">
        <v>358</v>
      </c>
      <c r="L20" s="216">
        <v>26</v>
      </c>
      <c r="M20" s="216" t="s">
        <v>358</v>
      </c>
      <c r="N20" s="216" t="s">
        <v>358</v>
      </c>
      <c r="O20" s="216" t="s">
        <v>358</v>
      </c>
      <c r="P20" s="216" t="s">
        <v>358</v>
      </c>
      <c r="Q20" s="216" t="s">
        <v>358</v>
      </c>
      <c r="R20" s="216" t="s">
        <v>358</v>
      </c>
      <c r="S20" s="216" t="s">
        <v>358</v>
      </c>
      <c r="T20" s="221">
        <f t="shared" si="1"/>
        <v>26</v>
      </c>
    </row>
    <row r="21" spans="1:20" ht="18" customHeight="1">
      <c r="A21" s="88" t="s">
        <v>23</v>
      </c>
      <c r="B21" s="215" t="s">
        <v>358</v>
      </c>
      <c r="C21" s="215" t="s">
        <v>358</v>
      </c>
      <c r="D21" s="215" t="s">
        <v>358</v>
      </c>
      <c r="E21" s="215" t="s">
        <v>358</v>
      </c>
      <c r="F21" s="215" t="s">
        <v>358</v>
      </c>
      <c r="G21" s="215" t="s">
        <v>358</v>
      </c>
      <c r="H21" s="215" t="s">
        <v>358</v>
      </c>
      <c r="I21" s="215" t="s">
        <v>358</v>
      </c>
      <c r="J21" s="88" t="s">
        <v>23</v>
      </c>
      <c r="K21" s="215" t="s">
        <v>358</v>
      </c>
      <c r="L21" s="215">
        <v>20</v>
      </c>
      <c r="M21" s="215" t="s">
        <v>358</v>
      </c>
      <c r="N21" s="215">
        <v>11</v>
      </c>
      <c r="O21" s="215" t="s">
        <v>358</v>
      </c>
      <c r="P21" s="215" t="s">
        <v>358</v>
      </c>
      <c r="Q21" s="215" t="s">
        <v>358</v>
      </c>
      <c r="R21" s="215" t="s">
        <v>358</v>
      </c>
      <c r="S21" s="215" t="s">
        <v>358</v>
      </c>
      <c r="T21" s="220">
        <f t="shared" si="1"/>
        <v>31</v>
      </c>
    </row>
    <row r="22" spans="1:20" ht="18" customHeight="1">
      <c r="A22" s="89" t="s">
        <v>24</v>
      </c>
      <c r="B22" s="216" t="s">
        <v>358</v>
      </c>
      <c r="C22" s="216" t="s">
        <v>358</v>
      </c>
      <c r="D22" s="216" t="s">
        <v>358</v>
      </c>
      <c r="E22" s="216" t="s">
        <v>358</v>
      </c>
      <c r="F22" s="216" t="s">
        <v>358</v>
      </c>
      <c r="G22" s="216" t="s">
        <v>358</v>
      </c>
      <c r="H22" s="216" t="s">
        <v>358</v>
      </c>
      <c r="I22" s="216" t="s">
        <v>358</v>
      </c>
      <c r="J22" s="89" t="s">
        <v>24</v>
      </c>
      <c r="K22" s="216" t="s">
        <v>358</v>
      </c>
      <c r="L22" s="216">
        <v>45</v>
      </c>
      <c r="M22" s="216" t="s">
        <v>358</v>
      </c>
      <c r="N22" s="216" t="s">
        <v>358</v>
      </c>
      <c r="O22" s="216" t="s">
        <v>358</v>
      </c>
      <c r="P22" s="216" t="s">
        <v>358</v>
      </c>
      <c r="Q22" s="216" t="s">
        <v>358</v>
      </c>
      <c r="R22" s="216" t="s">
        <v>358</v>
      </c>
      <c r="S22" s="216" t="s">
        <v>358</v>
      </c>
      <c r="T22" s="221">
        <f t="shared" si="1"/>
        <v>45</v>
      </c>
    </row>
    <row r="23" spans="1:20" ht="18" customHeight="1">
      <c r="A23" s="191" t="s">
        <v>260</v>
      </c>
      <c r="B23" s="215" t="s">
        <v>358</v>
      </c>
      <c r="C23" s="215" t="s">
        <v>358</v>
      </c>
      <c r="D23" s="215" t="s">
        <v>358</v>
      </c>
      <c r="E23" s="215" t="s">
        <v>358</v>
      </c>
      <c r="F23" s="215" t="s">
        <v>358</v>
      </c>
      <c r="G23" s="215" t="s">
        <v>358</v>
      </c>
      <c r="H23" s="215" t="s">
        <v>358</v>
      </c>
      <c r="I23" s="215" t="s">
        <v>358</v>
      </c>
      <c r="J23" s="88" t="s">
        <v>105</v>
      </c>
      <c r="K23" s="215" t="s">
        <v>358</v>
      </c>
      <c r="L23" s="215">
        <v>17</v>
      </c>
      <c r="M23" s="215">
        <v>2</v>
      </c>
      <c r="N23" s="215">
        <v>19</v>
      </c>
      <c r="O23" s="215" t="s">
        <v>358</v>
      </c>
      <c r="P23" s="215" t="s">
        <v>358</v>
      </c>
      <c r="Q23" s="215" t="s">
        <v>358</v>
      </c>
      <c r="R23" s="215" t="s">
        <v>358</v>
      </c>
      <c r="S23" s="215" t="s">
        <v>358</v>
      </c>
      <c r="T23" s="220">
        <f t="shared" si="1"/>
        <v>38</v>
      </c>
    </row>
    <row r="24" spans="1:20" ht="18" customHeight="1">
      <c r="A24" s="89" t="s">
        <v>25</v>
      </c>
      <c r="B24" s="216" t="s">
        <v>358</v>
      </c>
      <c r="C24" s="216">
        <v>9</v>
      </c>
      <c r="D24" s="216" t="s">
        <v>358</v>
      </c>
      <c r="E24" s="216" t="s">
        <v>358</v>
      </c>
      <c r="F24" s="216" t="s">
        <v>358</v>
      </c>
      <c r="G24" s="216" t="s">
        <v>358</v>
      </c>
      <c r="H24" s="216" t="s">
        <v>358</v>
      </c>
      <c r="I24" s="216" t="s">
        <v>358</v>
      </c>
      <c r="J24" s="89" t="s">
        <v>25</v>
      </c>
      <c r="K24" s="216">
        <v>585</v>
      </c>
      <c r="L24" s="216">
        <v>842</v>
      </c>
      <c r="M24" s="216" t="s">
        <v>358</v>
      </c>
      <c r="N24" s="216">
        <v>116</v>
      </c>
      <c r="O24" s="216" t="s">
        <v>358</v>
      </c>
      <c r="P24" s="216" t="s">
        <v>358</v>
      </c>
      <c r="Q24" s="216" t="s">
        <v>358</v>
      </c>
      <c r="R24" s="216">
        <v>39</v>
      </c>
      <c r="S24" s="216" t="s">
        <v>358</v>
      </c>
      <c r="T24" s="221">
        <f t="shared" si="1"/>
        <v>1591</v>
      </c>
    </row>
    <row r="25" spans="1:20" ht="18" customHeight="1">
      <c r="A25" s="88" t="s">
        <v>26</v>
      </c>
      <c r="B25" s="215" t="s">
        <v>358</v>
      </c>
      <c r="C25" s="215">
        <v>8</v>
      </c>
      <c r="D25" s="215" t="s">
        <v>358</v>
      </c>
      <c r="E25" s="215" t="s">
        <v>358</v>
      </c>
      <c r="F25" s="215" t="s">
        <v>358</v>
      </c>
      <c r="G25" s="215" t="s">
        <v>358</v>
      </c>
      <c r="H25" s="215" t="s">
        <v>358</v>
      </c>
      <c r="I25" s="215" t="s">
        <v>358</v>
      </c>
      <c r="J25" s="88" t="s">
        <v>26</v>
      </c>
      <c r="K25" s="215" t="s">
        <v>358</v>
      </c>
      <c r="L25" s="215" t="s">
        <v>358</v>
      </c>
      <c r="M25" s="215" t="s">
        <v>358</v>
      </c>
      <c r="N25" s="215">
        <v>2</v>
      </c>
      <c r="O25" s="215" t="s">
        <v>358</v>
      </c>
      <c r="P25" s="215" t="s">
        <v>358</v>
      </c>
      <c r="Q25" s="215" t="s">
        <v>358</v>
      </c>
      <c r="R25" s="215" t="s">
        <v>358</v>
      </c>
      <c r="S25" s="215" t="s">
        <v>358</v>
      </c>
      <c r="T25" s="220">
        <f t="shared" si="1"/>
        <v>10</v>
      </c>
    </row>
    <row r="26" spans="1:20" ht="18" customHeight="1">
      <c r="A26" s="89" t="s">
        <v>27</v>
      </c>
      <c r="B26" s="216" t="s">
        <v>358</v>
      </c>
      <c r="C26" s="216" t="s">
        <v>358</v>
      </c>
      <c r="D26" s="216" t="s">
        <v>358</v>
      </c>
      <c r="E26" s="216" t="s">
        <v>358</v>
      </c>
      <c r="F26" s="216" t="s">
        <v>358</v>
      </c>
      <c r="G26" s="216" t="s">
        <v>358</v>
      </c>
      <c r="H26" s="216" t="s">
        <v>358</v>
      </c>
      <c r="I26" s="216" t="s">
        <v>358</v>
      </c>
      <c r="J26" s="89" t="s">
        <v>27</v>
      </c>
      <c r="K26" s="216">
        <v>115</v>
      </c>
      <c r="L26" s="216">
        <v>11</v>
      </c>
      <c r="M26" s="216">
        <v>80</v>
      </c>
      <c r="N26" s="216">
        <v>64</v>
      </c>
      <c r="O26" s="216" t="s">
        <v>358</v>
      </c>
      <c r="P26" s="216" t="s">
        <v>358</v>
      </c>
      <c r="Q26" s="216">
        <v>70</v>
      </c>
      <c r="R26" s="216" t="s">
        <v>358</v>
      </c>
      <c r="S26" s="216" t="s">
        <v>358</v>
      </c>
      <c r="T26" s="221">
        <f t="shared" si="1"/>
        <v>340</v>
      </c>
    </row>
    <row r="27" spans="1:20" ht="18" customHeight="1">
      <c r="A27" s="88" t="s">
        <v>28</v>
      </c>
      <c r="B27" s="215" t="s">
        <v>358</v>
      </c>
      <c r="C27" s="215">
        <v>21</v>
      </c>
      <c r="D27" s="215" t="s">
        <v>358</v>
      </c>
      <c r="E27" s="215" t="s">
        <v>358</v>
      </c>
      <c r="F27" s="215" t="s">
        <v>358</v>
      </c>
      <c r="G27" s="215" t="s">
        <v>358</v>
      </c>
      <c r="H27" s="215" t="s">
        <v>358</v>
      </c>
      <c r="I27" s="215" t="s">
        <v>358</v>
      </c>
      <c r="J27" s="88" t="s">
        <v>28</v>
      </c>
      <c r="K27" s="215">
        <v>4</v>
      </c>
      <c r="L27" s="215">
        <v>345</v>
      </c>
      <c r="M27" s="215">
        <v>12</v>
      </c>
      <c r="N27" s="215">
        <v>173</v>
      </c>
      <c r="O27" s="215" t="s">
        <v>358</v>
      </c>
      <c r="P27" s="215" t="s">
        <v>358</v>
      </c>
      <c r="Q27" s="215" t="s">
        <v>358</v>
      </c>
      <c r="R27" s="215" t="s">
        <v>358</v>
      </c>
      <c r="S27" s="215">
        <v>6</v>
      </c>
      <c r="T27" s="220">
        <f t="shared" si="1"/>
        <v>561</v>
      </c>
    </row>
    <row r="28" spans="1:20" ht="18" customHeight="1">
      <c r="A28" s="89" t="s">
        <v>29</v>
      </c>
      <c r="B28" s="216" t="s">
        <v>358</v>
      </c>
      <c r="C28" s="216" t="s">
        <v>358</v>
      </c>
      <c r="D28" s="216" t="s">
        <v>358</v>
      </c>
      <c r="E28" s="216" t="s">
        <v>358</v>
      </c>
      <c r="F28" s="216" t="s">
        <v>358</v>
      </c>
      <c r="G28" s="216" t="s">
        <v>358</v>
      </c>
      <c r="H28" s="216" t="s">
        <v>358</v>
      </c>
      <c r="I28" s="216" t="s">
        <v>358</v>
      </c>
      <c r="J28" s="89" t="s">
        <v>29</v>
      </c>
      <c r="K28" s="330" t="s">
        <v>358</v>
      </c>
      <c r="L28" s="216" t="s">
        <v>358</v>
      </c>
      <c r="M28" s="216" t="s">
        <v>358</v>
      </c>
      <c r="N28" s="216" t="s">
        <v>358</v>
      </c>
      <c r="O28" s="216" t="s">
        <v>358</v>
      </c>
      <c r="P28" s="216" t="s">
        <v>358</v>
      </c>
      <c r="Q28" s="216" t="s">
        <v>358</v>
      </c>
      <c r="R28" s="216" t="s">
        <v>358</v>
      </c>
      <c r="S28" s="216" t="s">
        <v>358</v>
      </c>
      <c r="T28" s="221">
        <f t="shared" si="1"/>
        <v>0</v>
      </c>
    </row>
    <row r="29" spans="1:20" ht="18" customHeight="1">
      <c r="A29" s="88" t="s">
        <v>30</v>
      </c>
      <c r="B29" s="215" t="s">
        <v>358</v>
      </c>
      <c r="C29" s="215" t="s">
        <v>358</v>
      </c>
      <c r="D29" s="215" t="s">
        <v>358</v>
      </c>
      <c r="E29" s="215" t="s">
        <v>358</v>
      </c>
      <c r="F29" s="215" t="s">
        <v>358</v>
      </c>
      <c r="G29" s="215" t="s">
        <v>358</v>
      </c>
      <c r="H29" s="215" t="s">
        <v>358</v>
      </c>
      <c r="I29" s="215" t="s">
        <v>358</v>
      </c>
      <c r="J29" s="88" t="s">
        <v>30</v>
      </c>
      <c r="K29" s="329" t="s">
        <v>358</v>
      </c>
      <c r="L29" s="215" t="s">
        <v>358</v>
      </c>
      <c r="M29" s="215" t="s">
        <v>358</v>
      </c>
      <c r="N29" s="215" t="s">
        <v>358</v>
      </c>
      <c r="O29" s="215" t="s">
        <v>358</v>
      </c>
      <c r="P29" s="215" t="s">
        <v>358</v>
      </c>
      <c r="Q29" s="215" t="s">
        <v>358</v>
      </c>
      <c r="R29" s="215" t="s">
        <v>358</v>
      </c>
      <c r="S29" s="215" t="s">
        <v>358</v>
      </c>
      <c r="T29" s="220">
        <f t="shared" si="1"/>
        <v>0</v>
      </c>
    </row>
    <row r="30" spans="1:20" ht="18" customHeight="1">
      <c r="A30" s="496" t="s">
        <v>31</v>
      </c>
      <c r="B30" s="218" t="s">
        <v>358</v>
      </c>
      <c r="C30" s="218" t="s">
        <v>358</v>
      </c>
      <c r="D30" s="218" t="s">
        <v>358</v>
      </c>
      <c r="E30" s="218" t="s">
        <v>358</v>
      </c>
      <c r="F30" s="218" t="s">
        <v>358</v>
      </c>
      <c r="G30" s="218" t="s">
        <v>358</v>
      </c>
      <c r="H30" s="218" t="s">
        <v>358</v>
      </c>
      <c r="I30" s="218" t="s">
        <v>358</v>
      </c>
      <c r="J30" s="496" t="s">
        <v>31</v>
      </c>
      <c r="K30" s="522" t="s">
        <v>358</v>
      </c>
      <c r="L30" s="218" t="s">
        <v>358</v>
      </c>
      <c r="M30" s="218" t="s">
        <v>358</v>
      </c>
      <c r="N30" s="218" t="s">
        <v>358</v>
      </c>
      <c r="O30" s="218" t="s">
        <v>358</v>
      </c>
      <c r="P30" s="218" t="s">
        <v>358</v>
      </c>
      <c r="Q30" s="218" t="s">
        <v>358</v>
      </c>
      <c r="R30" s="218" t="s">
        <v>358</v>
      </c>
      <c r="S30" s="218" t="s">
        <v>358</v>
      </c>
      <c r="T30" s="497">
        <f t="shared" si="1"/>
        <v>0</v>
      </c>
    </row>
    <row r="31" spans="1:20" ht="18" customHeight="1">
      <c r="A31" s="500"/>
      <c r="B31" s="223"/>
      <c r="C31" s="223"/>
      <c r="D31" s="223"/>
      <c r="E31" s="223"/>
      <c r="F31" s="223"/>
      <c r="G31" s="223"/>
      <c r="H31" s="223"/>
      <c r="I31" s="223"/>
      <c r="J31" s="500"/>
      <c r="K31" s="62"/>
      <c r="L31" s="223"/>
      <c r="M31" s="223"/>
      <c r="N31" s="223"/>
      <c r="O31" s="223"/>
      <c r="P31" s="223"/>
      <c r="Q31" s="223"/>
      <c r="R31" s="223"/>
      <c r="S31" s="223"/>
      <c r="T31" s="72"/>
    </row>
    <row r="32" spans="1:20" ht="18" customHeight="1">
      <c r="A32" s="161" t="s">
        <v>284</v>
      </c>
      <c r="J32" s="104" t="s">
        <v>283</v>
      </c>
      <c r="K32" s="62"/>
      <c r="L32" s="223"/>
      <c r="M32" s="223"/>
      <c r="N32" s="223"/>
      <c r="O32" s="223"/>
      <c r="P32" s="223"/>
      <c r="Q32" s="223"/>
      <c r="R32" s="223"/>
      <c r="S32" s="223"/>
      <c r="T32" s="72"/>
    </row>
    <row r="33" spans="1:20" ht="18" customHeight="1">
      <c r="A33" s="500"/>
      <c r="B33" s="223"/>
      <c r="C33" s="223"/>
      <c r="D33" s="223"/>
      <c r="E33" s="223"/>
      <c r="F33" s="223"/>
      <c r="G33" s="223"/>
      <c r="H33" s="223"/>
      <c r="I33" s="223"/>
      <c r="J33" s="500"/>
      <c r="K33" s="62"/>
      <c r="L33" s="223"/>
      <c r="M33" s="223"/>
      <c r="N33" s="223"/>
      <c r="O33" s="223"/>
      <c r="P33" s="223"/>
      <c r="Q33" s="223"/>
      <c r="R33" s="223"/>
      <c r="S33" s="223"/>
      <c r="T33" s="72"/>
    </row>
    <row r="34" spans="1:20" ht="18" customHeight="1">
      <c r="A34" s="5" t="s">
        <v>255</v>
      </c>
      <c r="B34" s="152"/>
      <c r="C34" s="152"/>
      <c r="D34" s="101"/>
      <c r="E34" s="101"/>
      <c r="F34" s="152"/>
      <c r="G34" s="152"/>
      <c r="H34" s="152"/>
      <c r="I34" s="169"/>
      <c r="J34" s="5" t="s">
        <v>257</v>
      </c>
      <c r="K34" s="62"/>
      <c r="L34" s="223"/>
      <c r="M34" s="223"/>
      <c r="N34" s="223"/>
      <c r="O34" s="223"/>
      <c r="P34" s="223"/>
      <c r="Q34" s="223"/>
      <c r="R34" s="223"/>
      <c r="S34" s="223"/>
      <c r="T34" s="72"/>
    </row>
    <row r="35" spans="1:20" ht="18" customHeight="1">
      <c r="A35" s="500"/>
      <c r="B35" s="223"/>
      <c r="C35" s="223"/>
      <c r="D35" s="223"/>
      <c r="E35" s="223"/>
      <c r="F35" s="223"/>
      <c r="G35" s="223"/>
      <c r="H35" s="223"/>
      <c r="I35" s="223"/>
      <c r="J35" s="500"/>
      <c r="K35" s="62"/>
      <c r="L35" s="223"/>
      <c r="M35" s="223"/>
      <c r="N35" s="223"/>
      <c r="O35" s="223"/>
      <c r="P35" s="223"/>
      <c r="Q35" s="223"/>
      <c r="R35" s="223"/>
      <c r="S35" s="223"/>
      <c r="T35" s="72"/>
    </row>
    <row r="36" spans="1:20" s="161" customFormat="1" ht="18">
      <c r="A36" s="151" t="s">
        <v>352</v>
      </c>
      <c r="D36" s="37"/>
      <c r="E36" s="37"/>
      <c r="I36" s="162" t="s">
        <v>0</v>
      </c>
      <c r="J36" s="151" t="s">
        <v>352</v>
      </c>
      <c r="O36" s="37"/>
      <c r="T36" s="162" t="s">
        <v>0</v>
      </c>
    </row>
    <row r="37" spans="1:20" s="161" customFormat="1" ht="19.5" customHeight="1">
      <c r="A37" s="163" t="s">
        <v>1</v>
      </c>
      <c r="B37" s="164" t="s">
        <v>106</v>
      </c>
      <c r="C37" s="164"/>
      <c r="D37" s="164"/>
      <c r="E37" s="164"/>
      <c r="F37" s="164"/>
      <c r="G37" s="164"/>
      <c r="H37" s="164"/>
      <c r="I37" s="165"/>
      <c r="J37" s="163" t="s">
        <v>1</v>
      </c>
      <c r="K37" s="164" t="s">
        <v>106</v>
      </c>
      <c r="L37" s="164"/>
      <c r="M37" s="164"/>
      <c r="N37" s="164"/>
      <c r="O37" s="164"/>
      <c r="P37" s="164"/>
      <c r="Q37" s="164"/>
      <c r="R37" s="164"/>
      <c r="S37" s="164"/>
      <c r="T37" s="171" t="s">
        <v>3</v>
      </c>
    </row>
    <row r="38" spans="1:20" s="161" customFormat="1" ht="19.5" customHeight="1">
      <c r="A38" s="167"/>
      <c r="B38" s="164" t="s">
        <v>107</v>
      </c>
      <c r="C38" s="164"/>
      <c r="D38" s="164"/>
      <c r="E38" s="164"/>
      <c r="F38" s="164"/>
      <c r="G38" s="164"/>
      <c r="H38" s="164"/>
      <c r="I38" s="165"/>
      <c r="J38" s="167"/>
      <c r="K38" s="164" t="s">
        <v>108</v>
      </c>
      <c r="L38" s="164"/>
      <c r="M38" s="164"/>
      <c r="N38" s="165"/>
      <c r="O38" s="164" t="s">
        <v>109</v>
      </c>
      <c r="P38" s="164"/>
      <c r="Q38" s="164"/>
      <c r="R38" s="164"/>
      <c r="S38" s="165"/>
      <c r="T38" s="172"/>
    </row>
    <row r="39" spans="1:20" ht="45" customHeight="1">
      <c r="A39" s="70"/>
      <c r="B39" s="144" t="s">
        <v>110</v>
      </c>
      <c r="C39" s="144" t="s">
        <v>111</v>
      </c>
      <c r="D39" s="144" t="s">
        <v>112</v>
      </c>
      <c r="E39" s="144" t="s">
        <v>113</v>
      </c>
      <c r="F39" s="144" t="s">
        <v>114</v>
      </c>
      <c r="G39" s="144" t="s">
        <v>115</v>
      </c>
      <c r="H39" s="144" t="s">
        <v>269</v>
      </c>
      <c r="I39" s="144" t="s">
        <v>270</v>
      </c>
      <c r="J39" s="70"/>
      <c r="K39" s="144" t="s">
        <v>116</v>
      </c>
      <c r="L39" s="144" t="s">
        <v>117</v>
      </c>
      <c r="M39" s="144" t="s">
        <v>118</v>
      </c>
      <c r="N39" s="144" t="s">
        <v>119</v>
      </c>
      <c r="O39" s="144" t="s">
        <v>120</v>
      </c>
      <c r="P39" s="144" t="s">
        <v>267</v>
      </c>
      <c r="Q39" s="144" t="s">
        <v>121</v>
      </c>
      <c r="R39" s="144" t="s">
        <v>122</v>
      </c>
      <c r="S39" s="144" t="s">
        <v>96</v>
      </c>
      <c r="T39" s="79"/>
    </row>
    <row r="40" spans="1:20" s="23" customFormat="1" ht="18" customHeight="1">
      <c r="A40" s="100" t="s">
        <v>32</v>
      </c>
      <c r="B40" s="216"/>
      <c r="C40" s="216"/>
      <c r="D40" s="216"/>
      <c r="E40" s="216"/>
      <c r="F40" s="216"/>
      <c r="G40" s="216"/>
      <c r="H40" s="216"/>
      <c r="I40" s="216"/>
      <c r="J40" s="100" t="s">
        <v>32</v>
      </c>
      <c r="K40" s="523"/>
      <c r="L40" s="216"/>
      <c r="M40" s="216"/>
      <c r="N40" s="216"/>
      <c r="O40" s="216"/>
      <c r="P40" s="216"/>
      <c r="Q40" s="216"/>
      <c r="R40" s="216"/>
      <c r="S40" s="216"/>
      <c r="T40" s="221"/>
    </row>
    <row r="41" spans="1:20" ht="18" customHeight="1">
      <c r="A41" s="94" t="s">
        <v>33</v>
      </c>
      <c r="B41" s="215" t="s">
        <v>358</v>
      </c>
      <c r="C41" s="215" t="s">
        <v>358</v>
      </c>
      <c r="D41" s="215" t="s">
        <v>358</v>
      </c>
      <c r="E41" s="215" t="s">
        <v>358</v>
      </c>
      <c r="F41" s="215" t="s">
        <v>358</v>
      </c>
      <c r="G41" s="215" t="s">
        <v>358</v>
      </c>
      <c r="H41" s="215" t="s">
        <v>358</v>
      </c>
      <c r="I41" s="215" t="s">
        <v>358</v>
      </c>
      <c r="J41" s="94" t="s">
        <v>33</v>
      </c>
      <c r="K41" s="215" t="s">
        <v>358</v>
      </c>
      <c r="L41" s="215" t="s">
        <v>358</v>
      </c>
      <c r="M41" s="215" t="s">
        <v>358</v>
      </c>
      <c r="N41" s="215" t="s">
        <v>358</v>
      </c>
      <c r="O41" s="215" t="s">
        <v>358</v>
      </c>
      <c r="P41" s="215" t="s">
        <v>358</v>
      </c>
      <c r="Q41" s="215" t="s">
        <v>358</v>
      </c>
      <c r="R41" s="215" t="s">
        <v>358</v>
      </c>
      <c r="S41" s="215" t="s">
        <v>358</v>
      </c>
      <c r="T41" s="220">
        <f>SUM(K41:S41,B41:I41)</f>
        <v>0</v>
      </c>
    </row>
    <row r="42" spans="1:20" s="23" customFormat="1" ht="18" customHeight="1">
      <c r="A42" s="139" t="s">
        <v>177</v>
      </c>
      <c r="B42" s="216"/>
      <c r="C42" s="216"/>
      <c r="D42" s="216"/>
      <c r="E42" s="216"/>
      <c r="F42" s="216"/>
      <c r="G42" s="216"/>
      <c r="H42" s="216"/>
      <c r="I42" s="216"/>
      <c r="J42" s="139" t="s">
        <v>177</v>
      </c>
      <c r="K42" s="216"/>
      <c r="L42" s="216"/>
      <c r="M42" s="216"/>
      <c r="N42" s="216"/>
      <c r="O42" s="216"/>
      <c r="P42" s="216"/>
      <c r="Q42" s="216"/>
      <c r="R42" s="216"/>
      <c r="S42" s="216"/>
      <c r="T42" s="221"/>
    </row>
    <row r="43" spans="1:20" ht="18" customHeight="1">
      <c r="A43" s="94" t="s">
        <v>34</v>
      </c>
      <c r="B43" s="215" t="s">
        <v>358</v>
      </c>
      <c r="C43" s="215" t="s">
        <v>358</v>
      </c>
      <c r="D43" s="215" t="s">
        <v>358</v>
      </c>
      <c r="E43" s="215" t="s">
        <v>358</v>
      </c>
      <c r="F43" s="215" t="s">
        <v>358</v>
      </c>
      <c r="G43" s="215" t="s">
        <v>358</v>
      </c>
      <c r="H43" s="215" t="s">
        <v>358</v>
      </c>
      <c r="I43" s="215" t="s">
        <v>358</v>
      </c>
      <c r="J43" s="94" t="s">
        <v>34</v>
      </c>
      <c r="K43" s="215">
        <v>61</v>
      </c>
      <c r="L43" s="215" t="s">
        <v>358</v>
      </c>
      <c r="M43" s="215" t="s">
        <v>358</v>
      </c>
      <c r="N43" s="215" t="s">
        <v>358</v>
      </c>
      <c r="O43" s="215" t="s">
        <v>358</v>
      </c>
      <c r="P43" s="215" t="s">
        <v>358</v>
      </c>
      <c r="Q43" s="215" t="s">
        <v>358</v>
      </c>
      <c r="R43" s="215">
        <v>105</v>
      </c>
      <c r="S43" s="215">
        <v>2</v>
      </c>
      <c r="T43" s="220">
        <f>SUM(K43:S43,B43:I43)</f>
        <v>168</v>
      </c>
    </row>
    <row r="44" spans="1:20" s="23" customFormat="1" ht="18" customHeight="1">
      <c r="A44" s="98" t="s">
        <v>35</v>
      </c>
      <c r="B44" s="216" t="s">
        <v>358</v>
      </c>
      <c r="C44" s="216" t="s">
        <v>358</v>
      </c>
      <c r="D44" s="216" t="s">
        <v>358</v>
      </c>
      <c r="E44" s="216" t="s">
        <v>358</v>
      </c>
      <c r="F44" s="216" t="s">
        <v>358</v>
      </c>
      <c r="G44" s="216" t="s">
        <v>358</v>
      </c>
      <c r="H44" s="216" t="s">
        <v>358</v>
      </c>
      <c r="I44" s="216" t="s">
        <v>358</v>
      </c>
      <c r="J44" s="98" t="s">
        <v>35</v>
      </c>
      <c r="K44" s="216" t="s">
        <v>358</v>
      </c>
      <c r="L44" s="216" t="s">
        <v>358</v>
      </c>
      <c r="M44" s="216" t="s">
        <v>358</v>
      </c>
      <c r="N44" s="216" t="s">
        <v>358</v>
      </c>
      <c r="O44" s="216" t="s">
        <v>358</v>
      </c>
      <c r="P44" s="216" t="s">
        <v>358</v>
      </c>
      <c r="Q44" s="216" t="s">
        <v>358</v>
      </c>
      <c r="R44" s="216" t="s">
        <v>358</v>
      </c>
      <c r="S44" s="216" t="s">
        <v>358</v>
      </c>
      <c r="T44" s="221">
        <f>SUM(K44:S44,B44:I44)</f>
        <v>0</v>
      </c>
    </row>
    <row r="45" spans="1:20" s="9" customFormat="1" ht="18" customHeight="1">
      <c r="A45" s="515" t="s">
        <v>178</v>
      </c>
      <c r="B45" s="215" t="s">
        <v>358</v>
      </c>
      <c r="C45" s="215" t="s">
        <v>358</v>
      </c>
      <c r="D45" s="215" t="s">
        <v>358</v>
      </c>
      <c r="E45" s="215" t="s">
        <v>358</v>
      </c>
      <c r="F45" s="215" t="s">
        <v>358</v>
      </c>
      <c r="G45" s="215" t="s">
        <v>358</v>
      </c>
      <c r="H45" s="215" t="s">
        <v>358</v>
      </c>
      <c r="I45" s="215" t="s">
        <v>358</v>
      </c>
      <c r="J45" s="515" t="s">
        <v>178</v>
      </c>
      <c r="K45" s="215" t="s">
        <v>358</v>
      </c>
      <c r="L45" s="215" t="s">
        <v>358</v>
      </c>
      <c r="M45" s="215" t="s">
        <v>358</v>
      </c>
      <c r="N45" s="215" t="s">
        <v>358</v>
      </c>
      <c r="O45" s="215" t="s">
        <v>358</v>
      </c>
      <c r="P45" s="215" t="s">
        <v>358</v>
      </c>
      <c r="Q45" s="215" t="s">
        <v>358</v>
      </c>
      <c r="R45" s="215" t="s">
        <v>358</v>
      </c>
      <c r="S45" s="215" t="s">
        <v>358</v>
      </c>
      <c r="T45" s="205">
        <f>SUM(K45:S45,B45:I45)</f>
        <v>0</v>
      </c>
    </row>
    <row r="46" spans="1:20" s="23" customFormat="1" ht="18" customHeight="1">
      <c r="A46" s="139" t="s">
        <v>179</v>
      </c>
      <c r="B46" s="222"/>
      <c r="C46" s="222"/>
      <c r="D46" s="222"/>
      <c r="E46" s="222"/>
      <c r="F46" s="222"/>
      <c r="G46" s="222"/>
      <c r="H46" s="222"/>
      <c r="I46" s="222"/>
      <c r="J46" s="139" t="s">
        <v>179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70"/>
    </row>
    <row r="47" spans="1:20" ht="18" customHeight="1">
      <c r="A47" s="94" t="s">
        <v>36</v>
      </c>
      <c r="B47" s="215" t="s">
        <v>358</v>
      </c>
      <c r="C47" s="215" t="s">
        <v>358</v>
      </c>
      <c r="D47" s="215" t="s">
        <v>358</v>
      </c>
      <c r="E47" s="215" t="s">
        <v>358</v>
      </c>
      <c r="F47" s="215" t="s">
        <v>358</v>
      </c>
      <c r="G47" s="215" t="s">
        <v>358</v>
      </c>
      <c r="H47" s="215" t="s">
        <v>358</v>
      </c>
      <c r="I47" s="215" t="s">
        <v>358</v>
      </c>
      <c r="J47" s="94" t="s">
        <v>36</v>
      </c>
      <c r="K47" s="215">
        <v>1641</v>
      </c>
      <c r="L47" s="215" t="s">
        <v>358</v>
      </c>
      <c r="M47" s="215">
        <v>6</v>
      </c>
      <c r="N47" s="215">
        <v>733</v>
      </c>
      <c r="O47" s="215" t="s">
        <v>358</v>
      </c>
      <c r="P47" s="215" t="s">
        <v>358</v>
      </c>
      <c r="Q47" s="215" t="s">
        <v>358</v>
      </c>
      <c r="R47" s="215">
        <v>532</v>
      </c>
      <c r="S47" s="215" t="s">
        <v>358</v>
      </c>
      <c r="T47" s="220">
        <f>SUM(K47:S47,B47:I47)</f>
        <v>2912</v>
      </c>
    </row>
    <row r="48" spans="1:20" ht="18" customHeight="1">
      <c r="A48" s="92" t="s">
        <v>37</v>
      </c>
      <c r="B48" s="216" t="s">
        <v>358</v>
      </c>
      <c r="C48" s="216" t="s">
        <v>358</v>
      </c>
      <c r="D48" s="216" t="s">
        <v>358</v>
      </c>
      <c r="E48" s="216" t="s">
        <v>358</v>
      </c>
      <c r="F48" s="216" t="s">
        <v>358</v>
      </c>
      <c r="G48" s="216" t="s">
        <v>358</v>
      </c>
      <c r="H48" s="216" t="s">
        <v>358</v>
      </c>
      <c r="I48" s="216" t="s">
        <v>358</v>
      </c>
      <c r="J48" s="92" t="s">
        <v>37</v>
      </c>
      <c r="K48" s="216" t="s">
        <v>358</v>
      </c>
      <c r="L48" s="216" t="s">
        <v>358</v>
      </c>
      <c r="M48" s="216" t="s">
        <v>358</v>
      </c>
      <c r="N48" s="216" t="s">
        <v>358</v>
      </c>
      <c r="O48" s="216" t="s">
        <v>358</v>
      </c>
      <c r="P48" s="216" t="s">
        <v>358</v>
      </c>
      <c r="Q48" s="216" t="s">
        <v>358</v>
      </c>
      <c r="R48" s="216" t="s">
        <v>358</v>
      </c>
      <c r="S48" s="216" t="s">
        <v>358</v>
      </c>
      <c r="T48" s="221">
        <f>SUM(K48:S48,B48:I48)</f>
        <v>0</v>
      </c>
    </row>
    <row r="49" spans="1:20" s="2" customFormat="1" ht="18" customHeight="1">
      <c r="A49" s="91" t="s">
        <v>180</v>
      </c>
      <c r="B49" s="215" t="s">
        <v>358</v>
      </c>
      <c r="C49" s="215" t="s">
        <v>358</v>
      </c>
      <c r="D49" s="215" t="s">
        <v>358</v>
      </c>
      <c r="E49" s="215" t="s">
        <v>358</v>
      </c>
      <c r="F49" s="215" t="s">
        <v>358</v>
      </c>
      <c r="G49" s="215" t="s">
        <v>358</v>
      </c>
      <c r="H49" s="215" t="s">
        <v>358</v>
      </c>
      <c r="I49" s="215" t="s">
        <v>358</v>
      </c>
      <c r="J49" s="91" t="s">
        <v>180</v>
      </c>
      <c r="K49" s="215" t="s">
        <v>358</v>
      </c>
      <c r="L49" s="215" t="s">
        <v>358</v>
      </c>
      <c r="M49" s="215" t="s">
        <v>358</v>
      </c>
      <c r="N49" s="215" t="s">
        <v>358</v>
      </c>
      <c r="O49" s="215" t="s">
        <v>358</v>
      </c>
      <c r="P49" s="215" t="s">
        <v>358</v>
      </c>
      <c r="Q49" s="215" t="s">
        <v>358</v>
      </c>
      <c r="R49" s="215" t="s">
        <v>358</v>
      </c>
      <c r="S49" s="215" t="s">
        <v>358</v>
      </c>
      <c r="T49" s="220">
        <f>SUM(K49:S49,B49:I49)</f>
        <v>0</v>
      </c>
    </row>
    <row r="50" spans="1:20" ht="18" customHeight="1">
      <c r="A50" s="95" t="s">
        <v>209</v>
      </c>
      <c r="B50" s="216"/>
      <c r="C50" s="216"/>
      <c r="D50" s="216"/>
      <c r="E50" s="216"/>
      <c r="F50" s="216"/>
      <c r="G50" s="216"/>
      <c r="H50" s="216"/>
      <c r="I50" s="216"/>
      <c r="J50" s="95" t="s">
        <v>209</v>
      </c>
      <c r="K50" s="216"/>
      <c r="L50" s="216"/>
      <c r="M50" s="216"/>
      <c r="N50" s="216"/>
      <c r="O50" s="216"/>
      <c r="P50" s="216"/>
      <c r="Q50" s="216"/>
      <c r="R50" s="216"/>
      <c r="S50" s="216"/>
      <c r="T50" s="221"/>
    </row>
    <row r="51" spans="1:20" ht="18" customHeight="1">
      <c r="A51" s="94" t="s">
        <v>39</v>
      </c>
      <c r="B51" s="215" t="s">
        <v>358</v>
      </c>
      <c r="C51" s="215" t="s">
        <v>358</v>
      </c>
      <c r="D51" s="215" t="s">
        <v>358</v>
      </c>
      <c r="E51" s="215" t="s">
        <v>358</v>
      </c>
      <c r="F51" s="215" t="s">
        <v>358</v>
      </c>
      <c r="G51" s="215" t="s">
        <v>358</v>
      </c>
      <c r="H51" s="215" t="s">
        <v>358</v>
      </c>
      <c r="I51" s="215" t="s">
        <v>358</v>
      </c>
      <c r="J51" s="94" t="s">
        <v>39</v>
      </c>
      <c r="K51" s="215" t="s">
        <v>358</v>
      </c>
      <c r="L51" s="215" t="s">
        <v>358</v>
      </c>
      <c r="M51" s="215" t="s">
        <v>358</v>
      </c>
      <c r="N51" s="215" t="s">
        <v>358</v>
      </c>
      <c r="O51" s="215" t="s">
        <v>358</v>
      </c>
      <c r="P51" s="215" t="s">
        <v>358</v>
      </c>
      <c r="Q51" s="215" t="s">
        <v>358</v>
      </c>
      <c r="R51" s="215" t="s">
        <v>358</v>
      </c>
      <c r="S51" s="215" t="s">
        <v>358</v>
      </c>
      <c r="T51" s="220">
        <f>SUM(K51:S51,B51:I51)</f>
        <v>0</v>
      </c>
    </row>
    <row r="52" spans="1:20" ht="18" customHeight="1">
      <c r="A52" s="92" t="s">
        <v>215</v>
      </c>
      <c r="B52" s="216" t="s">
        <v>358</v>
      </c>
      <c r="C52" s="216" t="s">
        <v>358</v>
      </c>
      <c r="D52" s="216" t="s">
        <v>358</v>
      </c>
      <c r="E52" s="216" t="s">
        <v>358</v>
      </c>
      <c r="F52" s="216" t="s">
        <v>358</v>
      </c>
      <c r="G52" s="216" t="s">
        <v>358</v>
      </c>
      <c r="H52" s="216" t="s">
        <v>358</v>
      </c>
      <c r="I52" s="216" t="s">
        <v>358</v>
      </c>
      <c r="J52" s="92" t="s">
        <v>215</v>
      </c>
      <c r="K52" s="216" t="s">
        <v>358</v>
      </c>
      <c r="L52" s="216" t="s">
        <v>358</v>
      </c>
      <c r="M52" s="216" t="s">
        <v>358</v>
      </c>
      <c r="N52" s="216" t="s">
        <v>358</v>
      </c>
      <c r="O52" s="216" t="s">
        <v>358</v>
      </c>
      <c r="P52" s="216" t="s">
        <v>358</v>
      </c>
      <c r="Q52" s="216" t="s">
        <v>358</v>
      </c>
      <c r="R52" s="216" t="s">
        <v>358</v>
      </c>
      <c r="S52" s="216" t="s">
        <v>358</v>
      </c>
      <c r="T52" s="221">
        <f>SUM(K52:S52,B52:I52)</f>
        <v>0</v>
      </c>
    </row>
    <row r="53" spans="1:20" ht="18" customHeight="1">
      <c r="A53" s="93" t="s">
        <v>49</v>
      </c>
      <c r="B53" s="215" t="s">
        <v>358</v>
      </c>
      <c r="C53" s="215" t="s">
        <v>358</v>
      </c>
      <c r="D53" s="215" t="s">
        <v>358</v>
      </c>
      <c r="E53" s="215" t="s">
        <v>358</v>
      </c>
      <c r="F53" s="215" t="s">
        <v>358</v>
      </c>
      <c r="G53" s="215" t="s">
        <v>358</v>
      </c>
      <c r="H53" s="215" t="s">
        <v>358</v>
      </c>
      <c r="I53" s="215" t="s">
        <v>358</v>
      </c>
      <c r="J53" s="93" t="s">
        <v>49</v>
      </c>
      <c r="K53" s="215" t="s">
        <v>358</v>
      </c>
      <c r="L53" s="215" t="s">
        <v>358</v>
      </c>
      <c r="M53" s="215" t="s">
        <v>358</v>
      </c>
      <c r="N53" s="215" t="s">
        <v>358</v>
      </c>
      <c r="O53" s="215" t="s">
        <v>358</v>
      </c>
      <c r="P53" s="215" t="s">
        <v>358</v>
      </c>
      <c r="Q53" s="215" t="s">
        <v>358</v>
      </c>
      <c r="R53" s="215" t="s">
        <v>358</v>
      </c>
      <c r="S53" s="215" t="s">
        <v>358</v>
      </c>
      <c r="T53" s="220">
        <f>SUM(K53:S53,B53:I53)</f>
        <v>0</v>
      </c>
    </row>
    <row r="54" spans="1:20" ht="18" customHeight="1">
      <c r="A54" s="87" t="s">
        <v>41</v>
      </c>
      <c r="B54" s="216"/>
      <c r="C54" s="216"/>
      <c r="D54" s="216"/>
      <c r="E54" s="216"/>
      <c r="F54" s="216"/>
      <c r="G54" s="216"/>
      <c r="H54" s="216"/>
      <c r="I54" s="216"/>
      <c r="J54" s="87" t="s">
        <v>41</v>
      </c>
      <c r="K54" s="216"/>
      <c r="L54" s="216"/>
      <c r="M54" s="216"/>
      <c r="N54" s="216"/>
      <c r="O54" s="216"/>
      <c r="P54" s="216"/>
      <c r="Q54" s="216"/>
      <c r="R54" s="216"/>
      <c r="S54" s="216"/>
      <c r="T54" s="221"/>
    </row>
    <row r="55" spans="1:20" ht="18" customHeight="1">
      <c r="A55" s="94" t="s">
        <v>123</v>
      </c>
      <c r="B55" s="215" t="s">
        <v>358</v>
      </c>
      <c r="C55" s="215">
        <v>138</v>
      </c>
      <c r="D55" s="215" t="s">
        <v>358</v>
      </c>
      <c r="E55" s="215" t="s">
        <v>358</v>
      </c>
      <c r="F55" s="215" t="s">
        <v>358</v>
      </c>
      <c r="G55" s="215" t="s">
        <v>358</v>
      </c>
      <c r="H55" s="215" t="s">
        <v>358</v>
      </c>
      <c r="I55" s="215" t="s">
        <v>358</v>
      </c>
      <c r="J55" s="94" t="s">
        <v>123</v>
      </c>
      <c r="K55" s="215">
        <v>1253</v>
      </c>
      <c r="L55" s="215">
        <v>8613</v>
      </c>
      <c r="M55" s="215">
        <v>962</v>
      </c>
      <c r="N55" s="215">
        <v>110</v>
      </c>
      <c r="O55" s="215" t="s">
        <v>358</v>
      </c>
      <c r="P55" s="215" t="s">
        <v>358</v>
      </c>
      <c r="Q55" s="215" t="s">
        <v>358</v>
      </c>
      <c r="R55" s="215" t="s">
        <v>358</v>
      </c>
      <c r="S55" s="215" t="s">
        <v>358</v>
      </c>
      <c r="T55" s="220">
        <f aca="true" t="shared" si="2" ref="T55:T62">SUM(K55:S55,B55:I55)</f>
        <v>11076</v>
      </c>
    </row>
    <row r="56" spans="1:20" ht="18" customHeight="1">
      <c r="A56" s="92" t="s">
        <v>42</v>
      </c>
      <c r="B56" s="216" t="s">
        <v>358</v>
      </c>
      <c r="C56" s="216">
        <v>25</v>
      </c>
      <c r="D56" s="216" t="s">
        <v>358</v>
      </c>
      <c r="E56" s="216" t="s">
        <v>358</v>
      </c>
      <c r="F56" s="216" t="s">
        <v>358</v>
      </c>
      <c r="G56" s="216" t="s">
        <v>358</v>
      </c>
      <c r="H56" s="216" t="s">
        <v>358</v>
      </c>
      <c r="I56" s="216" t="s">
        <v>358</v>
      </c>
      <c r="J56" s="92" t="s">
        <v>42</v>
      </c>
      <c r="K56" s="216">
        <v>495</v>
      </c>
      <c r="L56" s="216">
        <v>528</v>
      </c>
      <c r="M56" s="216" t="s">
        <v>358</v>
      </c>
      <c r="N56" s="216">
        <v>24</v>
      </c>
      <c r="O56" s="216" t="s">
        <v>358</v>
      </c>
      <c r="P56" s="216" t="s">
        <v>358</v>
      </c>
      <c r="Q56" s="216" t="s">
        <v>358</v>
      </c>
      <c r="R56" s="216" t="s">
        <v>358</v>
      </c>
      <c r="S56" s="216" t="s">
        <v>358</v>
      </c>
      <c r="T56" s="221">
        <f t="shared" si="2"/>
        <v>1072</v>
      </c>
    </row>
    <row r="57" spans="1:20" ht="18" customHeight="1">
      <c r="A57" s="94" t="s">
        <v>124</v>
      </c>
      <c r="B57" s="215" t="s">
        <v>358</v>
      </c>
      <c r="C57" s="215" t="s">
        <v>358</v>
      </c>
      <c r="D57" s="215" t="s">
        <v>358</v>
      </c>
      <c r="E57" s="215" t="s">
        <v>358</v>
      </c>
      <c r="F57" s="215" t="s">
        <v>358</v>
      </c>
      <c r="G57" s="215" t="s">
        <v>358</v>
      </c>
      <c r="H57" s="215" t="s">
        <v>358</v>
      </c>
      <c r="I57" s="215" t="s">
        <v>358</v>
      </c>
      <c r="J57" s="94" t="s">
        <v>124</v>
      </c>
      <c r="K57" s="215" t="s">
        <v>358</v>
      </c>
      <c r="L57" s="215" t="s">
        <v>358</v>
      </c>
      <c r="M57" s="215" t="s">
        <v>358</v>
      </c>
      <c r="N57" s="215" t="s">
        <v>358</v>
      </c>
      <c r="O57" s="215" t="s">
        <v>358</v>
      </c>
      <c r="P57" s="215" t="s">
        <v>358</v>
      </c>
      <c r="Q57" s="215" t="s">
        <v>358</v>
      </c>
      <c r="R57" s="215" t="s">
        <v>358</v>
      </c>
      <c r="S57" s="215" t="s">
        <v>358</v>
      </c>
      <c r="T57" s="220">
        <f t="shared" si="2"/>
        <v>0</v>
      </c>
    </row>
    <row r="58" spans="1:20" ht="18" customHeight="1">
      <c r="A58" s="92" t="s">
        <v>125</v>
      </c>
      <c r="B58" s="216" t="s">
        <v>358</v>
      </c>
      <c r="C58" s="216">
        <v>359</v>
      </c>
      <c r="D58" s="216" t="s">
        <v>358</v>
      </c>
      <c r="E58" s="216" t="s">
        <v>358</v>
      </c>
      <c r="F58" s="216" t="s">
        <v>358</v>
      </c>
      <c r="G58" s="216" t="s">
        <v>358</v>
      </c>
      <c r="H58" s="216" t="s">
        <v>358</v>
      </c>
      <c r="I58" s="216" t="s">
        <v>358</v>
      </c>
      <c r="J58" s="92" t="s">
        <v>125</v>
      </c>
      <c r="K58" s="216" t="s">
        <v>358</v>
      </c>
      <c r="L58" s="216" t="s">
        <v>358</v>
      </c>
      <c r="M58" s="216" t="s">
        <v>358</v>
      </c>
      <c r="N58" s="216" t="s">
        <v>358</v>
      </c>
      <c r="O58" s="216" t="s">
        <v>358</v>
      </c>
      <c r="P58" s="216" t="s">
        <v>358</v>
      </c>
      <c r="Q58" s="216" t="s">
        <v>358</v>
      </c>
      <c r="R58" s="216" t="s">
        <v>358</v>
      </c>
      <c r="S58" s="216" t="s">
        <v>358</v>
      </c>
      <c r="T58" s="221">
        <f t="shared" si="2"/>
        <v>359</v>
      </c>
    </row>
    <row r="59" spans="1:20" ht="18" customHeight="1">
      <c r="A59" s="94" t="s">
        <v>43</v>
      </c>
      <c r="B59" s="215">
        <v>73</v>
      </c>
      <c r="C59" s="215">
        <v>292</v>
      </c>
      <c r="D59" s="215" t="s">
        <v>358</v>
      </c>
      <c r="E59" s="215" t="s">
        <v>358</v>
      </c>
      <c r="F59" s="215" t="s">
        <v>358</v>
      </c>
      <c r="G59" s="215" t="s">
        <v>358</v>
      </c>
      <c r="H59" s="215" t="s">
        <v>358</v>
      </c>
      <c r="I59" s="215" t="s">
        <v>358</v>
      </c>
      <c r="J59" s="94" t="s">
        <v>43</v>
      </c>
      <c r="K59" s="215" t="s">
        <v>358</v>
      </c>
      <c r="L59" s="215" t="s">
        <v>358</v>
      </c>
      <c r="M59" s="215" t="s">
        <v>358</v>
      </c>
      <c r="N59" s="215" t="s">
        <v>358</v>
      </c>
      <c r="O59" s="215" t="s">
        <v>358</v>
      </c>
      <c r="P59" s="215" t="s">
        <v>358</v>
      </c>
      <c r="Q59" s="215" t="s">
        <v>358</v>
      </c>
      <c r="R59" s="215" t="s">
        <v>358</v>
      </c>
      <c r="S59" s="215" t="s">
        <v>358</v>
      </c>
      <c r="T59" s="220">
        <f t="shared" si="2"/>
        <v>365</v>
      </c>
    </row>
    <row r="60" spans="1:20" s="23" customFormat="1" ht="18" customHeight="1">
      <c r="A60" s="193" t="s">
        <v>331</v>
      </c>
      <c r="B60" s="216" t="s">
        <v>358</v>
      </c>
      <c r="C60" s="216" t="s">
        <v>358</v>
      </c>
      <c r="D60" s="216" t="s">
        <v>358</v>
      </c>
      <c r="E60" s="216" t="s">
        <v>358</v>
      </c>
      <c r="F60" s="216" t="s">
        <v>358</v>
      </c>
      <c r="G60" s="216" t="s">
        <v>358</v>
      </c>
      <c r="H60" s="216" t="s">
        <v>358</v>
      </c>
      <c r="I60" s="216" t="s">
        <v>358</v>
      </c>
      <c r="J60" s="193" t="s">
        <v>331</v>
      </c>
      <c r="K60" s="216" t="s">
        <v>358</v>
      </c>
      <c r="L60" s="216" t="s">
        <v>358</v>
      </c>
      <c r="M60" s="216" t="s">
        <v>358</v>
      </c>
      <c r="N60" s="216" t="s">
        <v>358</v>
      </c>
      <c r="O60" s="216" t="s">
        <v>358</v>
      </c>
      <c r="P60" s="216" t="s">
        <v>358</v>
      </c>
      <c r="Q60" s="216" t="s">
        <v>358</v>
      </c>
      <c r="R60" s="216" t="s">
        <v>358</v>
      </c>
      <c r="S60" s="216" t="s">
        <v>358</v>
      </c>
      <c r="T60" s="221">
        <f t="shared" si="2"/>
        <v>0</v>
      </c>
    </row>
    <row r="61" spans="1:20" ht="18" customHeight="1">
      <c r="A61" s="503" t="s">
        <v>332</v>
      </c>
      <c r="B61" s="215" t="s">
        <v>358</v>
      </c>
      <c r="C61" s="215" t="s">
        <v>358</v>
      </c>
      <c r="D61" s="215" t="s">
        <v>358</v>
      </c>
      <c r="E61" s="215" t="s">
        <v>358</v>
      </c>
      <c r="F61" s="215" t="s">
        <v>358</v>
      </c>
      <c r="G61" s="215" t="s">
        <v>358</v>
      </c>
      <c r="H61" s="215" t="s">
        <v>358</v>
      </c>
      <c r="I61" s="215" t="s">
        <v>358</v>
      </c>
      <c r="J61" s="503" t="s">
        <v>332</v>
      </c>
      <c r="K61" s="215" t="s">
        <v>358</v>
      </c>
      <c r="L61" s="215" t="s">
        <v>358</v>
      </c>
      <c r="M61" s="215" t="s">
        <v>358</v>
      </c>
      <c r="N61" s="215" t="s">
        <v>358</v>
      </c>
      <c r="O61" s="215" t="s">
        <v>358</v>
      </c>
      <c r="P61" s="215" t="s">
        <v>358</v>
      </c>
      <c r="Q61" s="215" t="s">
        <v>358</v>
      </c>
      <c r="R61" s="215" t="s">
        <v>358</v>
      </c>
      <c r="S61" s="215" t="s">
        <v>358</v>
      </c>
      <c r="T61" s="220">
        <f t="shared" si="2"/>
        <v>0</v>
      </c>
    </row>
    <row r="62" spans="1:20" s="23" customFormat="1" ht="18" customHeight="1">
      <c r="A62" s="506" t="s">
        <v>334</v>
      </c>
      <c r="B62" s="216">
        <v>7662</v>
      </c>
      <c r="C62" s="216">
        <v>972</v>
      </c>
      <c r="D62" s="216">
        <v>2036</v>
      </c>
      <c r="E62" s="216" t="s">
        <v>358</v>
      </c>
      <c r="F62" s="216" t="s">
        <v>358</v>
      </c>
      <c r="G62" s="216" t="s">
        <v>358</v>
      </c>
      <c r="H62" s="216" t="s">
        <v>358</v>
      </c>
      <c r="I62" s="216" t="s">
        <v>358</v>
      </c>
      <c r="J62" s="506" t="s">
        <v>334</v>
      </c>
      <c r="K62" s="216">
        <v>638</v>
      </c>
      <c r="L62" s="216">
        <v>7227</v>
      </c>
      <c r="M62" s="216" t="s">
        <v>358</v>
      </c>
      <c r="N62" s="216">
        <v>60</v>
      </c>
      <c r="O62" s="216">
        <v>35568</v>
      </c>
      <c r="P62" s="216" t="s">
        <v>358</v>
      </c>
      <c r="Q62" s="216" t="s">
        <v>358</v>
      </c>
      <c r="R62" s="216">
        <v>10682</v>
      </c>
      <c r="S62" s="216" t="s">
        <v>358</v>
      </c>
      <c r="T62" s="221">
        <f t="shared" si="2"/>
        <v>64845</v>
      </c>
    </row>
    <row r="63" spans="1:20" s="9" customFormat="1" ht="36.75" customHeight="1">
      <c r="A63" s="99" t="s">
        <v>3</v>
      </c>
      <c r="B63" s="294">
        <f aca="true" t="shared" si="3" ref="B63:I63">SUM(B9:B45)+SUM(B46:B62)</f>
        <v>8422</v>
      </c>
      <c r="C63" s="294">
        <f t="shared" si="3"/>
        <v>16977</v>
      </c>
      <c r="D63" s="294">
        <f t="shared" si="3"/>
        <v>27104</v>
      </c>
      <c r="E63" s="294">
        <f t="shared" si="3"/>
        <v>24</v>
      </c>
      <c r="F63" s="294">
        <f t="shared" si="3"/>
        <v>1115</v>
      </c>
      <c r="G63" s="294">
        <f t="shared" si="3"/>
        <v>7688</v>
      </c>
      <c r="H63" s="294">
        <f t="shared" si="3"/>
        <v>0</v>
      </c>
      <c r="I63" s="294">
        <f t="shared" si="3"/>
        <v>0</v>
      </c>
      <c r="J63" s="99" t="s">
        <v>3</v>
      </c>
      <c r="K63" s="294">
        <f aca="true" t="shared" si="4" ref="K63:T63">SUM(K8:K45)+SUM(K46:K62)</f>
        <v>121911</v>
      </c>
      <c r="L63" s="294">
        <f t="shared" si="4"/>
        <v>26392</v>
      </c>
      <c r="M63" s="294">
        <f t="shared" si="4"/>
        <v>93226</v>
      </c>
      <c r="N63" s="294">
        <f t="shared" si="4"/>
        <v>24925</v>
      </c>
      <c r="O63" s="294">
        <f t="shared" si="4"/>
        <v>37856</v>
      </c>
      <c r="P63" s="294">
        <f t="shared" si="4"/>
        <v>0</v>
      </c>
      <c r="Q63" s="294">
        <f t="shared" si="4"/>
        <v>1074</v>
      </c>
      <c r="R63" s="294">
        <f t="shared" si="4"/>
        <v>20258</v>
      </c>
      <c r="S63" s="294">
        <f t="shared" si="4"/>
        <v>4222</v>
      </c>
      <c r="T63" s="294">
        <f t="shared" si="4"/>
        <v>391194</v>
      </c>
    </row>
    <row r="64" spans="1:20" ht="30" customHeight="1">
      <c r="A64" s="85" t="s">
        <v>348</v>
      </c>
      <c r="B64" s="86">
        <f aca="true" t="shared" si="5" ref="B64:G64">(B63-B67)</f>
        <v>-7404</v>
      </c>
      <c r="C64" s="86">
        <f t="shared" si="5"/>
        <v>-2000</v>
      </c>
      <c r="D64" s="86">
        <f t="shared" si="5"/>
        <v>8735</v>
      </c>
      <c r="E64" s="86">
        <f t="shared" si="5"/>
        <v>24</v>
      </c>
      <c r="F64" s="86">
        <f t="shared" si="5"/>
        <v>214</v>
      </c>
      <c r="G64" s="86">
        <f t="shared" si="5"/>
        <v>-342</v>
      </c>
      <c r="H64" s="86">
        <v>0</v>
      </c>
      <c r="I64" s="86">
        <v>0</v>
      </c>
      <c r="J64" s="85" t="s">
        <v>348</v>
      </c>
      <c r="K64" s="86">
        <f aca="true" t="shared" si="6" ref="K64:T64">(K63-K67)</f>
        <v>-34580</v>
      </c>
      <c r="L64" s="86">
        <f t="shared" si="6"/>
        <v>-19190</v>
      </c>
      <c r="M64" s="86">
        <f t="shared" si="6"/>
        <v>-17856</v>
      </c>
      <c r="N64" s="86">
        <f t="shared" si="6"/>
        <v>-5603</v>
      </c>
      <c r="O64" s="86">
        <f t="shared" si="6"/>
        <v>33491</v>
      </c>
      <c r="P64" s="86">
        <v>0</v>
      </c>
      <c r="Q64" s="86">
        <f t="shared" si="6"/>
        <v>-367</v>
      </c>
      <c r="R64" s="86">
        <f t="shared" si="6"/>
        <v>-2626</v>
      </c>
      <c r="S64" s="86">
        <f t="shared" si="6"/>
        <v>652</v>
      </c>
      <c r="T64" s="86">
        <f t="shared" si="6"/>
        <v>-46852</v>
      </c>
    </row>
    <row r="65" spans="1:20" ht="30" customHeight="1">
      <c r="A65" s="85" t="s">
        <v>349</v>
      </c>
      <c r="B65" s="292">
        <f aca="true" t="shared" si="7" ref="B65:G65">(B63-B67)/ABS(B67)</f>
        <v>-0.4678377353721724</v>
      </c>
      <c r="C65" s="292">
        <f t="shared" si="7"/>
        <v>-0.10539073615429204</v>
      </c>
      <c r="D65" s="292">
        <f t="shared" si="7"/>
        <v>0.47552942457401054</v>
      </c>
      <c r="E65" s="192" t="s">
        <v>261</v>
      </c>
      <c r="F65" s="292">
        <f t="shared" si="7"/>
        <v>0.23751387347391786</v>
      </c>
      <c r="G65" s="292">
        <f t="shared" si="7"/>
        <v>-0.04259028642590287</v>
      </c>
      <c r="H65" s="192" t="s">
        <v>261</v>
      </c>
      <c r="I65" s="192" t="s">
        <v>261</v>
      </c>
      <c r="J65" s="85" t="s">
        <v>349</v>
      </c>
      <c r="K65" s="292">
        <f>(K63-K67)/ABS(K67)</f>
        <v>-0.22097117406112812</v>
      </c>
      <c r="L65" s="292">
        <f>(L63-L67)/ABS(L67)</f>
        <v>-0.42099951735334123</v>
      </c>
      <c r="M65" s="292">
        <f aca="true" t="shared" si="8" ref="M65:T65">(M63-M67)/ABS(M67)</f>
        <v>-0.16074611548225634</v>
      </c>
      <c r="N65" s="292">
        <f t="shared" si="8"/>
        <v>-0.18353642557651992</v>
      </c>
      <c r="O65" s="292">
        <f t="shared" si="8"/>
        <v>7.67262313860252</v>
      </c>
      <c r="P65" s="292" t="s">
        <v>261</v>
      </c>
      <c r="Q65" s="292">
        <f t="shared" si="8"/>
        <v>-0.2546842470506593</v>
      </c>
      <c r="R65" s="292">
        <f t="shared" si="8"/>
        <v>-0.11475266561789897</v>
      </c>
      <c r="S65" s="292">
        <f t="shared" si="8"/>
        <v>0.1826330532212885</v>
      </c>
      <c r="T65" s="292">
        <f t="shared" si="8"/>
        <v>-0.10695680362336375</v>
      </c>
    </row>
    <row r="66" spans="1:20" ht="30" customHeight="1">
      <c r="A66" s="85" t="s">
        <v>350</v>
      </c>
      <c r="B66" s="137">
        <f aca="true" t="shared" si="9" ref="B66:G66">B63/$T63</f>
        <v>0.021528960055624574</v>
      </c>
      <c r="C66" s="137">
        <f t="shared" si="9"/>
        <v>0.04339790487584166</v>
      </c>
      <c r="D66" s="137">
        <f t="shared" si="9"/>
        <v>0.06928531623695659</v>
      </c>
      <c r="E66" s="137">
        <f t="shared" si="9"/>
        <v>6.135063421218117E-05</v>
      </c>
      <c r="F66" s="558">
        <f t="shared" si="9"/>
        <v>0.002850248214440917</v>
      </c>
      <c r="G66" s="137">
        <f t="shared" si="9"/>
        <v>0.019652653159302036</v>
      </c>
      <c r="H66" s="137">
        <v>0</v>
      </c>
      <c r="I66" s="137">
        <v>0</v>
      </c>
      <c r="J66" s="85" t="s">
        <v>350</v>
      </c>
      <c r="K66" s="137">
        <f>K63/$T63</f>
        <v>0.31163821531005076</v>
      </c>
      <c r="L66" s="137">
        <f>L63/$T63</f>
        <v>0.06746524742199522</v>
      </c>
      <c r="M66" s="137">
        <f aca="true" t="shared" si="10" ref="M66:T66">M63/$T63</f>
        <v>0.23831142604436673</v>
      </c>
      <c r="N66" s="137">
        <f t="shared" si="10"/>
        <v>0.06371518990577565</v>
      </c>
      <c r="O66" s="137">
        <f t="shared" si="10"/>
        <v>0.09677040036401376</v>
      </c>
      <c r="P66" s="137">
        <v>0</v>
      </c>
      <c r="Q66" s="558">
        <f t="shared" si="10"/>
        <v>0.002745440880995107</v>
      </c>
      <c r="R66" s="137">
        <f t="shared" si="10"/>
        <v>0.05178504782793192</v>
      </c>
      <c r="S66" s="137">
        <f t="shared" si="10"/>
        <v>0.010792599068492871</v>
      </c>
      <c r="T66" s="137">
        <f t="shared" si="10"/>
        <v>1</v>
      </c>
    </row>
    <row r="67" spans="1:20" ht="18">
      <c r="A67" s="291" t="s">
        <v>351</v>
      </c>
      <c r="B67" s="283">
        <v>15826</v>
      </c>
      <c r="C67" s="283">
        <v>18977</v>
      </c>
      <c r="D67" s="283">
        <v>18369</v>
      </c>
      <c r="E67" s="283">
        <v>0</v>
      </c>
      <c r="F67" s="283">
        <v>901</v>
      </c>
      <c r="G67" s="283">
        <v>8030</v>
      </c>
      <c r="H67" s="86">
        <v>0</v>
      </c>
      <c r="I67" s="86">
        <v>0</v>
      </c>
      <c r="J67" s="291" t="s">
        <v>351</v>
      </c>
      <c r="K67" s="283">
        <v>156491</v>
      </c>
      <c r="L67" s="290">
        <v>45582</v>
      </c>
      <c r="M67" s="283">
        <v>111082</v>
      </c>
      <c r="N67" s="283">
        <v>30528</v>
      </c>
      <c r="O67" s="283">
        <v>4365</v>
      </c>
      <c r="P67" s="86">
        <v>0</v>
      </c>
      <c r="Q67" s="283">
        <v>1441</v>
      </c>
      <c r="R67" s="283">
        <v>22884</v>
      </c>
      <c r="S67" s="283">
        <v>3570</v>
      </c>
      <c r="T67" s="283">
        <v>438046</v>
      </c>
    </row>
    <row r="68" spans="2:20" ht="14.25" customHeight="1">
      <c r="B68" s="20"/>
      <c r="C68" s="20"/>
      <c r="D68" s="46"/>
      <c r="E68" s="46"/>
      <c r="F68" s="46"/>
      <c r="G68" s="46"/>
      <c r="H68" s="46"/>
      <c r="I68" s="46"/>
      <c r="K68" s="20"/>
      <c r="L68" s="20"/>
      <c r="M68" s="20"/>
      <c r="N68" s="20"/>
      <c r="O68" s="46"/>
      <c r="P68" s="46"/>
      <c r="Q68" s="46"/>
      <c r="R68" s="46"/>
      <c r="S68" s="46"/>
      <c r="T68" s="20"/>
    </row>
    <row r="69" spans="1:10" ht="18">
      <c r="A69" s="130" t="s">
        <v>284</v>
      </c>
      <c r="J69" s="104" t="s">
        <v>283</v>
      </c>
    </row>
    <row r="70" spans="1:20" ht="18">
      <c r="A70" s="145" t="s">
        <v>282</v>
      </c>
      <c r="J70" s="145" t="s">
        <v>282</v>
      </c>
      <c r="K70" s="194"/>
      <c r="M70" s="194"/>
      <c r="N70" s="194"/>
      <c r="O70" s="195"/>
      <c r="P70" s="194"/>
      <c r="Q70" s="194"/>
      <c r="R70" s="194"/>
      <c r="S70" s="194"/>
      <c r="T70" s="194"/>
    </row>
  </sheetData>
  <printOptions horizontalCentered="1" verticalCentered="1"/>
  <pageMargins left="0.45" right="0.45" top="0.95" bottom="0.95" header="0.5" footer="0.5"/>
  <pageSetup horizontalDpi="1200" verticalDpi="1200" orientation="landscape" paperSize="9" scale="59" r:id="rId1"/>
  <rowBreaks count="1" manualBreakCount="1">
    <brk id="32" max="255" man="1"/>
  </rowBreaks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tabColor indexed="26"/>
  </sheetPr>
  <dimension ref="A1:T66"/>
  <sheetViews>
    <sheetView showGridLines="0" view="pageBreakPreview" zoomScale="60" zoomScaleNormal="5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2" width="13.8515625" style="0" customWidth="1"/>
    <col min="3" max="3" width="16.140625" style="0" customWidth="1"/>
    <col min="4" max="4" width="17.8515625" style="0" customWidth="1"/>
    <col min="5" max="6" width="16.421875" style="0" customWidth="1"/>
    <col min="7" max="7" width="17.00390625" style="0" customWidth="1"/>
    <col min="8" max="8" width="14.7109375" style="0" customWidth="1"/>
    <col min="9" max="9" width="16.140625" style="0" customWidth="1"/>
    <col min="10" max="10" width="48.57421875" style="0" customWidth="1"/>
    <col min="11" max="11" width="15.57421875" style="0" customWidth="1"/>
    <col min="12" max="12" width="14.7109375" style="0" customWidth="1"/>
    <col min="13" max="13" width="16.421875" style="0" customWidth="1"/>
    <col min="14" max="14" width="15.8515625" style="0" customWidth="1"/>
    <col min="15" max="15" width="16.140625" style="0" customWidth="1"/>
    <col min="16" max="16" width="14.7109375" style="0" customWidth="1"/>
    <col min="17" max="17" width="20.140625" style="0" customWidth="1"/>
    <col min="18" max="18" width="19.7109375" style="0" customWidth="1"/>
    <col min="19" max="19" width="14.7109375" style="0" customWidth="1"/>
    <col min="20" max="20" width="17.28125" style="0" customWidth="1"/>
  </cols>
  <sheetData>
    <row r="1" spans="1:10" s="152" customFormat="1" ht="20.25">
      <c r="A1" s="5" t="s">
        <v>277</v>
      </c>
      <c r="J1" s="5" t="s">
        <v>279</v>
      </c>
    </row>
    <row r="2" spans="1:10" s="161" customFormat="1" ht="18">
      <c r="A2" s="151"/>
      <c r="J2" s="151"/>
    </row>
    <row r="3" spans="1:10" s="161" customFormat="1" ht="18">
      <c r="A3" s="151"/>
      <c r="J3" s="151"/>
    </row>
    <row r="4" spans="1:20" s="161" customFormat="1" ht="18">
      <c r="A4" s="151" t="s">
        <v>352</v>
      </c>
      <c r="I4" s="162" t="s">
        <v>48</v>
      </c>
      <c r="J4" s="151" t="s">
        <v>352</v>
      </c>
      <c r="T4" s="162" t="s">
        <v>48</v>
      </c>
    </row>
    <row r="5" spans="1:20" s="161" customFormat="1" ht="19.5" customHeight="1">
      <c r="A5" s="173" t="s">
        <v>1</v>
      </c>
      <c r="B5" s="174" t="s">
        <v>106</v>
      </c>
      <c r="C5" s="174"/>
      <c r="D5" s="174"/>
      <c r="E5" s="174"/>
      <c r="F5" s="174"/>
      <c r="G5" s="174"/>
      <c r="H5" s="174"/>
      <c r="I5" s="175"/>
      <c r="J5" s="179" t="s">
        <v>1</v>
      </c>
      <c r="K5" s="174" t="s">
        <v>106</v>
      </c>
      <c r="L5" s="174"/>
      <c r="M5" s="174"/>
      <c r="N5" s="174"/>
      <c r="O5" s="174"/>
      <c r="P5" s="174"/>
      <c r="Q5" s="174"/>
      <c r="R5" s="174"/>
      <c r="S5" s="174"/>
      <c r="T5" s="176" t="s">
        <v>3</v>
      </c>
    </row>
    <row r="6" spans="1:20" s="161" customFormat="1" ht="19.5" customHeight="1">
      <c r="A6" s="177"/>
      <c r="B6" s="174" t="s">
        <v>107</v>
      </c>
      <c r="C6" s="174"/>
      <c r="D6" s="174"/>
      <c r="E6" s="174"/>
      <c r="F6" s="174"/>
      <c r="G6" s="174"/>
      <c r="H6" s="174"/>
      <c r="I6" s="175"/>
      <c r="J6" s="177"/>
      <c r="K6" s="174" t="s">
        <v>108</v>
      </c>
      <c r="L6" s="174"/>
      <c r="M6" s="174"/>
      <c r="N6" s="175"/>
      <c r="O6" s="174" t="s">
        <v>109</v>
      </c>
      <c r="P6" s="174"/>
      <c r="Q6" s="174"/>
      <c r="R6" s="174"/>
      <c r="S6" s="175"/>
      <c r="T6" s="178"/>
    </row>
    <row r="7" spans="1:20" ht="51" customHeight="1">
      <c r="A7" s="75"/>
      <c r="B7" s="148" t="s">
        <v>110</v>
      </c>
      <c r="C7" s="148" t="s">
        <v>111</v>
      </c>
      <c r="D7" s="148" t="s">
        <v>112</v>
      </c>
      <c r="E7" s="148" t="s">
        <v>113</v>
      </c>
      <c r="F7" s="148" t="s">
        <v>114</v>
      </c>
      <c r="G7" s="148" t="s">
        <v>115</v>
      </c>
      <c r="H7" s="148" t="s">
        <v>269</v>
      </c>
      <c r="I7" s="148" t="s">
        <v>270</v>
      </c>
      <c r="J7" s="76"/>
      <c r="K7" s="148" t="s">
        <v>116</v>
      </c>
      <c r="L7" s="148" t="s">
        <v>117</v>
      </c>
      <c r="M7" s="148" t="s">
        <v>118</v>
      </c>
      <c r="N7" s="148" t="s">
        <v>119</v>
      </c>
      <c r="O7" s="148" t="s">
        <v>120</v>
      </c>
      <c r="P7" s="148" t="s">
        <v>281</v>
      </c>
      <c r="Q7" s="148" t="s">
        <v>121</v>
      </c>
      <c r="R7" s="148" t="s">
        <v>122</v>
      </c>
      <c r="S7" s="148" t="s">
        <v>96</v>
      </c>
      <c r="T7" s="80"/>
    </row>
    <row r="8" spans="1:20" ht="18" customHeight="1">
      <c r="A8" s="87" t="s">
        <v>12</v>
      </c>
      <c r="B8" s="136"/>
      <c r="C8" s="136"/>
      <c r="D8" s="136"/>
      <c r="E8" s="136"/>
      <c r="F8" s="136"/>
      <c r="G8" s="136"/>
      <c r="H8" s="136"/>
      <c r="I8" s="136"/>
      <c r="J8" s="87" t="s">
        <v>12</v>
      </c>
      <c r="K8" s="327"/>
      <c r="L8" s="136"/>
      <c r="M8" s="136"/>
      <c r="N8" s="136"/>
      <c r="O8" s="136"/>
      <c r="P8" s="136"/>
      <c r="Q8" s="136"/>
      <c r="R8" s="136"/>
      <c r="S8" s="136"/>
      <c r="T8" s="189"/>
    </row>
    <row r="9" spans="1:20" ht="18" customHeight="1">
      <c r="A9" s="88" t="s">
        <v>13</v>
      </c>
      <c r="B9" s="215">
        <v>572</v>
      </c>
      <c r="C9" s="215">
        <v>5044</v>
      </c>
      <c r="D9" s="215">
        <v>4946</v>
      </c>
      <c r="E9" s="215" t="s">
        <v>358</v>
      </c>
      <c r="F9" s="215">
        <v>21</v>
      </c>
      <c r="G9" s="215">
        <v>7448</v>
      </c>
      <c r="H9" s="215" t="s">
        <v>358</v>
      </c>
      <c r="I9" s="215" t="s">
        <v>358</v>
      </c>
      <c r="J9" s="88" t="s">
        <v>13</v>
      </c>
      <c r="K9" s="215">
        <v>38688</v>
      </c>
      <c r="L9" s="215">
        <v>7872</v>
      </c>
      <c r="M9" s="215">
        <v>83311</v>
      </c>
      <c r="N9" s="215">
        <v>9198</v>
      </c>
      <c r="O9" s="215">
        <v>1500</v>
      </c>
      <c r="P9" s="215" t="s">
        <v>358</v>
      </c>
      <c r="Q9" s="215">
        <v>477</v>
      </c>
      <c r="R9" s="215">
        <v>5026</v>
      </c>
      <c r="S9" s="215">
        <v>1861</v>
      </c>
      <c r="T9" s="220">
        <f aca="true" t="shared" si="0" ref="T9:T16">SUM(K9:S9,B9:I9)</f>
        <v>165964</v>
      </c>
    </row>
    <row r="10" spans="1:20" ht="18" customHeight="1">
      <c r="A10" s="89" t="s">
        <v>14</v>
      </c>
      <c r="B10" s="216">
        <v>115</v>
      </c>
      <c r="C10" s="216">
        <v>9384</v>
      </c>
      <c r="D10" s="216">
        <v>19624</v>
      </c>
      <c r="E10" s="216">
        <v>24</v>
      </c>
      <c r="F10" s="216">
        <v>1054</v>
      </c>
      <c r="G10" s="216">
        <v>240</v>
      </c>
      <c r="H10" s="216" t="s">
        <v>358</v>
      </c>
      <c r="I10" s="216" t="s">
        <v>358</v>
      </c>
      <c r="J10" s="89" t="s">
        <v>14</v>
      </c>
      <c r="K10" s="216">
        <v>67456</v>
      </c>
      <c r="L10" s="216">
        <v>242</v>
      </c>
      <c r="M10" s="216">
        <v>1290</v>
      </c>
      <c r="N10" s="216">
        <v>12985</v>
      </c>
      <c r="O10" s="216">
        <v>733</v>
      </c>
      <c r="P10" s="216" t="s">
        <v>358</v>
      </c>
      <c r="Q10" s="216">
        <v>130</v>
      </c>
      <c r="R10" s="216">
        <v>3408</v>
      </c>
      <c r="S10" s="216">
        <v>2180</v>
      </c>
      <c r="T10" s="221">
        <f t="shared" si="0"/>
        <v>118865</v>
      </c>
    </row>
    <row r="11" spans="1:20" ht="18" customHeight="1">
      <c r="A11" s="88" t="s">
        <v>219</v>
      </c>
      <c r="B11" s="215" t="s">
        <v>358</v>
      </c>
      <c r="C11" s="215" t="s">
        <v>358</v>
      </c>
      <c r="D11" s="215" t="s">
        <v>358</v>
      </c>
      <c r="E11" s="215" t="s">
        <v>358</v>
      </c>
      <c r="F11" s="215" t="s">
        <v>358</v>
      </c>
      <c r="G11" s="215" t="s">
        <v>358</v>
      </c>
      <c r="H11" s="215" t="s">
        <v>358</v>
      </c>
      <c r="I11" s="215" t="s">
        <v>358</v>
      </c>
      <c r="J11" s="88" t="s">
        <v>219</v>
      </c>
      <c r="K11" s="215">
        <v>1050</v>
      </c>
      <c r="L11" s="215">
        <v>12</v>
      </c>
      <c r="M11" s="215">
        <v>4107</v>
      </c>
      <c r="N11" s="215" t="s">
        <v>358</v>
      </c>
      <c r="O11" s="215">
        <v>55</v>
      </c>
      <c r="P11" s="215" t="s">
        <v>358</v>
      </c>
      <c r="Q11" s="215">
        <v>39</v>
      </c>
      <c r="R11" s="215">
        <v>93</v>
      </c>
      <c r="S11" s="215" t="s">
        <v>358</v>
      </c>
      <c r="T11" s="220">
        <f t="shared" si="0"/>
        <v>5356</v>
      </c>
    </row>
    <row r="12" spans="1:20" ht="18" customHeight="1">
      <c r="A12" s="89" t="s">
        <v>15</v>
      </c>
      <c r="B12" s="216" t="s">
        <v>358</v>
      </c>
      <c r="C12" s="216" t="s">
        <v>358</v>
      </c>
      <c r="D12" s="216" t="s">
        <v>358</v>
      </c>
      <c r="E12" s="216" t="s">
        <v>358</v>
      </c>
      <c r="F12" s="216" t="s">
        <v>358</v>
      </c>
      <c r="G12" s="216" t="s">
        <v>358</v>
      </c>
      <c r="H12" s="216" t="s">
        <v>358</v>
      </c>
      <c r="I12" s="216" t="s">
        <v>358</v>
      </c>
      <c r="J12" s="89" t="s">
        <v>15</v>
      </c>
      <c r="K12" s="216">
        <v>1089</v>
      </c>
      <c r="L12" s="216">
        <v>438</v>
      </c>
      <c r="M12" s="216" t="s">
        <v>358</v>
      </c>
      <c r="N12" s="216">
        <v>120</v>
      </c>
      <c r="O12" s="216" t="s">
        <v>358</v>
      </c>
      <c r="P12" s="216" t="s">
        <v>358</v>
      </c>
      <c r="Q12" s="216" t="s">
        <v>358</v>
      </c>
      <c r="R12" s="216">
        <v>5</v>
      </c>
      <c r="S12" s="216">
        <v>2</v>
      </c>
      <c r="T12" s="221">
        <f t="shared" si="0"/>
        <v>1654</v>
      </c>
    </row>
    <row r="13" spans="1:20" ht="18" customHeight="1">
      <c r="A13" s="88" t="s">
        <v>16</v>
      </c>
      <c r="B13" s="215" t="s">
        <v>358</v>
      </c>
      <c r="C13" s="215" t="s">
        <v>358</v>
      </c>
      <c r="D13" s="215" t="s">
        <v>358</v>
      </c>
      <c r="E13" s="215" t="s">
        <v>358</v>
      </c>
      <c r="F13" s="215" t="s">
        <v>358</v>
      </c>
      <c r="G13" s="215" t="s">
        <v>358</v>
      </c>
      <c r="H13" s="215" t="s">
        <v>358</v>
      </c>
      <c r="I13" s="215" t="s">
        <v>358</v>
      </c>
      <c r="J13" s="88" t="s">
        <v>16</v>
      </c>
      <c r="K13" s="215" t="s">
        <v>358</v>
      </c>
      <c r="L13" s="215" t="s">
        <v>358</v>
      </c>
      <c r="M13" s="215" t="s">
        <v>358</v>
      </c>
      <c r="N13" s="215" t="s">
        <v>358</v>
      </c>
      <c r="O13" s="215" t="s">
        <v>358</v>
      </c>
      <c r="P13" s="215" t="s">
        <v>358</v>
      </c>
      <c r="Q13" s="215" t="s">
        <v>358</v>
      </c>
      <c r="R13" s="215" t="s">
        <v>358</v>
      </c>
      <c r="S13" s="215" t="s">
        <v>358</v>
      </c>
      <c r="T13" s="220">
        <f t="shared" si="0"/>
        <v>0</v>
      </c>
    </row>
    <row r="14" spans="1:20" ht="18" customHeight="1">
      <c r="A14" s="89" t="s">
        <v>17</v>
      </c>
      <c r="B14" s="216" t="s">
        <v>358</v>
      </c>
      <c r="C14" s="216">
        <v>8</v>
      </c>
      <c r="D14" s="216" t="s">
        <v>358</v>
      </c>
      <c r="E14" s="216" t="s">
        <v>358</v>
      </c>
      <c r="F14" s="216" t="s">
        <v>358</v>
      </c>
      <c r="G14" s="216" t="s">
        <v>358</v>
      </c>
      <c r="H14" s="216" t="s">
        <v>358</v>
      </c>
      <c r="I14" s="216" t="s">
        <v>358</v>
      </c>
      <c r="J14" s="89" t="s">
        <v>17</v>
      </c>
      <c r="K14" s="216" t="s">
        <v>358</v>
      </c>
      <c r="L14" s="216" t="s">
        <v>358</v>
      </c>
      <c r="M14" s="216" t="s">
        <v>358</v>
      </c>
      <c r="N14" s="216" t="s">
        <v>358</v>
      </c>
      <c r="O14" s="216" t="s">
        <v>358</v>
      </c>
      <c r="P14" s="216" t="s">
        <v>358</v>
      </c>
      <c r="Q14" s="216" t="s">
        <v>358</v>
      </c>
      <c r="R14" s="216" t="s">
        <v>358</v>
      </c>
      <c r="S14" s="216">
        <v>142</v>
      </c>
      <c r="T14" s="221">
        <f t="shared" si="0"/>
        <v>150</v>
      </c>
    </row>
    <row r="15" spans="1:20" ht="18" customHeight="1">
      <c r="A15" s="88" t="s">
        <v>18</v>
      </c>
      <c r="B15" s="215" t="s">
        <v>358</v>
      </c>
      <c r="C15" s="215">
        <v>653</v>
      </c>
      <c r="D15" s="215">
        <v>498</v>
      </c>
      <c r="E15" s="215" t="s">
        <v>358</v>
      </c>
      <c r="F15" s="215">
        <v>40</v>
      </c>
      <c r="G15" s="215" t="s">
        <v>358</v>
      </c>
      <c r="H15" s="215" t="s">
        <v>358</v>
      </c>
      <c r="I15" s="215" t="s">
        <v>358</v>
      </c>
      <c r="J15" s="88" t="s">
        <v>18</v>
      </c>
      <c r="K15" s="215">
        <v>2836</v>
      </c>
      <c r="L15" s="215">
        <v>87</v>
      </c>
      <c r="M15" s="215">
        <v>1280</v>
      </c>
      <c r="N15" s="215">
        <v>99</v>
      </c>
      <c r="O15" s="215" t="s">
        <v>358</v>
      </c>
      <c r="P15" s="215" t="s">
        <v>358</v>
      </c>
      <c r="Q15" s="215">
        <v>240</v>
      </c>
      <c r="R15" s="215">
        <v>1</v>
      </c>
      <c r="S15" s="215">
        <v>23</v>
      </c>
      <c r="T15" s="220">
        <f t="shared" si="0"/>
        <v>5757</v>
      </c>
    </row>
    <row r="16" spans="1:20" ht="18" customHeight="1">
      <c r="A16" s="89" t="s">
        <v>19</v>
      </c>
      <c r="B16" s="216" t="s">
        <v>358</v>
      </c>
      <c r="C16" s="216" t="s">
        <v>358</v>
      </c>
      <c r="D16" s="216" t="s">
        <v>358</v>
      </c>
      <c r="E16" s="216" t="s">
        <v>358</v>
      </c>
      <c r="F16" s="216" t="s">
        <v>358</v>
      </c>
      <c r="G16" s="216" t="s">
        <v>358</v>
      </c>
      <c r="H16" s="216" t="s">
        <v>358</v>
      </c>
      <c r="I16" s="216" t="s">
        <v>358</v>
      </c>
      <c r="J16" s="89" t="s">
        <v>19</v>
      </c>
      <c r="K16" s="216">
        <v>57</v>
      </c>
      <c r="L16" s="216">
        <v>10</v>
      </c>
      <c r="M16" s="216" t="s">
        <v>358</v>
      </c>
      <c r="N16" s="216" t="s">
        <v>358</v>
      </c>
      <c r="O16" s="216" t="s">
        <v>358</v>
      </c>
      <c r="P16" s="216" t="s">
        <v>358</v>
      </c>
      <c r="Q16" s="216" t="s">
        <v>358</v>
      </c>
      <c r="R16" s="216" t="s">
        <v>358</v>
      </c>
      <c r="S16" s="216" t="s">
        <v>358</v>
      </c>
      <c r="T16" s="221">
        <f t="shared" si="0"/>
        <v>67</v>
      </c>
    </row>
    <row r="17" spans="1:20" ht="18" customHeight="1">
      <c r="A17" s="88" t="s">
        <v>20</v>
      </c>
      <c r="B17" s="215"/>
      <c r="C17" s="215"/>
      <c r="D17" s="215"/>
      <c r="E17" s="215"/>
      <c r="F17" s="215"/>
      <c r="G17" s="215"/>
      <c r="H17" s="215"/>
      <c r="I17" s="215"/>
      <c r="J17" s="88" t="s">
        <v>20</v>
      </c>
      <c r="K17" s="215"/>
      <c r="L17" s="215"/>
      <c r="M17" s="215"/>
      <c r="N17" s="215"/>
      <c r="O17" s="215"/>
      <c r="P17" s="215"/>
      <c r="Q17" s="215"/>
      <c r="R17" s="215"/>
      <c r="S17" s="215"/>
      <c r="T17" s="220"/>
    </row>
    <row r="18" spans="1:20" ht="18" customHeight="1">
      <c r="A18" s="90" t="s">
        <v>21</v>
      </c>
      <c r="B18" s="216" t="s">
        <v>358</v>
      </c>
      <c r="C18" s="216">
        <v>64</v>
      </c>
      <c r="D18" s="216" t="s">
        <v>358</v>
      </c>
      <c r="E18" s="216" t="s">
        <v>358</v>
      </c>
      <c r="F18" s="216" t="s">
        <v>358</v>
      </c>
      <c r="G18" s="216" t="s">
        <v>358</v>
      </c>
      <c r="H18" s="216" t="s">
        <v>358</v>
      </c>
      <c r="I18" s="216" t="s">
        <v>358</v>
      </c>
      <c r="J18" s="90" t="s">
        <v>21</v>
      </c>
      <c r="K18" s="216">
        <v>3155</v>
      </c>
      <c r="L18" s="216">
        <v>49</v>
      </c>
      <c r="M18" s="216" t="s">
        <v>358</v>
      </c>
      <c r="N18" s="216">
        <v>183</v>
      </c>
      <c r="O18" s="216" t="s">
        <v>358</v>
      </c>
      <c r="P18" s="216" t="s">
        <v>358</v>
      </c>
      <c r="Q18" s="216">
        <v>2</v>
      </c>
      <c r="R18" s="216">
        <v>34</v>
      </c>
      <c r="S18" s="216">
        <v>4</v>
      </c>
      <c r="T18" s="221">
        <f aca="true" t="shared" si="1" ref="T18:T30">SUM(K18:S18,B18:I18)</f>
        <v>3491</v>
      </c>
    </row>
    <row r="19" spans="1:20" ht="18" customHeight="1">
      <c r="A19" s="91" t="s">
        <v>85</v>
      </c>
      <c r="B19" s="215" t="s">
        <v>358</v>
      </c>
      <c r="C19" s="215" t="s">
        <v>358</v>
      </c>
      <c r="D19" s="215" t="s">
        <v>358</v>
      </c>
      <c r="E19" s="215" t="s">
        <v>358</v>
      </c>
      <c r="F19" s="215" t="s">
        <v>358</v>
      </c>
      <c r="G19" s="215" t="s">
        <v>358</v>
      </c>
      <c r="H19" s="215" t="s">
        <v>358</v>
      </c>
      <c r="I19" s="215" t="s">
        <v>358</v>
      </c>
      <c r="J19" s="91" t="s">
        <v>85</v>
      </c>
      <c r="K19" s="215" t="s">
        <v>358</v>
      </c>
      <c r="L19" s="215" t="s">
        <v>358</v>
      </c>
      <c r="M19" s="215" t="s">
        <v>358</v>
      </c>
      <c r="N19" s="215" t="s">
        <v>358</v>
      </c>
      <c r="O19" s="215" t="s">
        <v>358</v>
      </c>
      <c r="P19" s="215" t="s">
        <v>358</v>
      </c>
      <c r="Q19" s="215" t="s">
        <v>358</v>
      </c>
      <c r="R19" s="215" t="s">
        <v>358</v>
      </c>
      <c r="S19" s="215" t="s">
        <v>358</v>
      </c>
      <c r="T19" s="220">
        <f t="shared" si="1"/>
        <v>0</v>
      </c>
    </row>
    <row r="20" spans="1:20" ht="18" customHeight="1">
      <c r="A20" s="90" t="s">
        <v>22</v>
      </c>
      <c r="B20" s="216" t="s">
        <v>358</v>
      </c>
      <c r="C20" s="216" t="s">
        <v>358</v>
      </c>
      <c r="D20" s="216" t="s">
        <v>358</v>
      </c>
      <c r="E20" s="216" t="s">
        <v>358</v>
      </c>
      <c r="F20" s="216" t="s">
        <v>358</v>
      </c>
      <c r="G20" s="216" t="s">
        <v>358</v>
      </c>
      <c r="H20" s="216" t="s">
        <v>358</v>
      </c>
      <c r="I20" s="216" t="s">
        <v>358</v>
      </c>
      <c r="J20" s="90" t="s">
        <v>22</v>
      </c>
      <c r="K20" s="216" t="s">
        <v>358</v>
      </c>
      <c r="L20" s="216">
        <v>11</v>
      </c>
      <c r="M20" s="216" t="s">
        <v>358</v>
      </c>
      <c r="N20" s="216" t="s">
        <v>358</v>
      </c>
      <c r="O20" s="216" t="s">
        <v>358</v>
      </c>
      <c r="P20" s="216" t="s">
        <v>358</v>
      </c>
      <c r="Q20" s="216" t="s">
        <v>358</v>
      </c>
      <c r="R20" s="216" t="s">
        <v>358</v>
      </c>
      <c r="S20" s="216" t="s">
        <v>358</v>
      </c>
      <c r="T20" s="221">
        <f t="shared" si="1"/>
        <v>11</v>
      </c>
    </row>
    <row r="21" spans="1:20" ht="18" customHeight="1">
      <c r="A21" s="88" t="s">
        <v>23</v>
      </c>
      <c r="B21" s="215" t="s">
        <v>358</v>
      </c>
      <c r="C21" s="215" t="s">
        <v>358</v>
      </c>
      <c r="D21" s="215" t="s">
        <v>358</v>
      </c>
      <c r="E21" s="215" t="s">
        <v>358</v>
      </c>
      <c r="F21" s="215" t="s">
        <v>358</v>
      </c>
      <c r="G21" s="215" t="s">
        <v>358</v>
      </c>
      <c r="H21" s="215" t="s">
        <v>358</v>
      </c>
      <c r="I21" s="215" t="s">
        <v>358</v>
      </c>
      <c r="J21" s="88" t="s">
        <v>23</v>
      </c>
      <c r="K21" s="215" t="s">
        <v>358</v>
      </c>
      <c r="L21" s="215">
        <v>20</v>
      </c>
      <c r="M21" s="215" t="s">
        <v>358</v>
      </c>
      <c r="N21" s="215">
        <v>11</v>
      </c>
      <c r="O21" s="215" t="s">
        <v>358</v>
      </c>
      <c r="P21" s="215" t="s">
        <v>358</v>
      </c>
      <c r="Q21" s="215" t="s">
        <v>358</v>
      </c>
      <c r="R21" s="215" t="s">
        <v>358</v>
      </c>
      <c r="S21" s="215" t="s">
        <v>358</v>
      </c>
      <c r="T21" s="220">
        <f t="shared" si="1"/>
        <v>31</v>
      </c>
    </row>
    <row r="22" spans="1:20" ht="18" customHeight="1">
      <c r="A22" s="89" t="s">
        <v>24</v>
      </c>
      <c r="B22" s="216" t="s">
        <v>358</v>
      </c>
      <c r="C22" s="216" t="s">
        <v>358</v>
      </c>
      <c r="D22" s="216" t="s">
        <v>358</v>
      </c>
      <c r="E22" s="216" t="s">
        <v>358</v>
      </c>
      <c r="F22" s="216" t="s">
        <v>358</v>
      </c>
      <c r="G22" s="216" t="s">
        <v>358</v>
      </c>
      <c r="H22" s="216" t="s">
        <v>358</v>
      </c>
      <c r="I22" s="216" t="s">
        <v>358</v>
      </c>
      <c r="J22" s="89" t="s">
        <v>24</v>
      </c>
      <c r="K22" s="216" t="s">
        <v>358</v>
      </c>
      <c r="L22" s="216">
        <v>16</v>
      </c>
      <c r="M22" s="216" t="s">
        <v>358</v>
      </c>
      <c r="N22" s="216" t="s">
        <v>358</v>
      </c>
      <c r="O22" s="216" t="s">
        <v>358</v>
      </c>
      <c r="P22" s="216" t="s">
        <v>358</v>
      </c>
      <c r="Q22" s="216" t="s">
        <v>358</v>
      </c>
      <c r="R22" s="216" t="s">
        <v>358</v>
      </c>
      <c r="S22" s="216" t="s">
        <v>358</v>
      </c>
      <c r="T22" s="221">
        <f t="shared" si="1"/>
        <v>16</v>
      </c>
    </row>
    <row r="23" spans="1:20" ht="18" customHeight="1">
      <c r="A23" s="88" t="s">
        <v>105</v>
      </c>
      <c r="B23" s="215" t="s">
        <v>358</v>
      </c>
      <c r="C23" s="215" t="s">
        <v>358</v>
      </c>
      <c r="D23" s="215" t="s">
        <v>358</v>
      </c>
      <c r="E23" s="215" t="s">
        <v>358</v>
      </c>
      <c r="F23" s="215" t="s">
        <v>358</v>
      </c>
      <c r="G23" s="215" t="s">
        <v>358</v>
      </c>
      <c r="H23" s="215" t="s">
        <v>358</v>
      </c>
      <c r="I23" s="215" t="s">
        <v>358</v>
      </c>
      <c r="J23" s="88" t="s">
        <v>105</v>
      </c>
      <c r="K23" s="215" t="s">
        <v>358</v>
      </c>
      <c r="L23" s="215">
        <v>17</v>
      </c>
      <c r="M23" s="215">
        <v>2</v>
      </c>
      <c r="N23" s="215">
        <v>19</v>
      </c>
      <c r="O23" s="215" t="s">
        <v>358</v>
      </c>
      <c r="P23" s="215" t="s">
        <v>358</v>
      </c>
      <c r="Q23" s="215" t="s">
        <v>358</v>
      </c>
      <c r="R23" s="215" t="s">
        <v>358</v>
      </c>
      <c r="S23" s="215" t="s">
        <v>358</v>
      </c>
      <c r="T23" s="220">
        <f t="shared" si="1"/>
        <v>38</v>
      </c>
    </row>
    <row r="24" spans="1:20" ht="18" customHeight="1">
      <c r="A24" s="89" t="s">
        <v>25</v>
      </c>
      <c r="B24" s="216" t="s">
        <v>358</v>
      </c>
      <c r="C24" s="216">
        <v>9</v>
      </c>
      <c r="D24" s="216" t="s">
        <v>358</v>
      </c>
      <c r="E24" s="216" t="s">
        <v>358</v>
      </c>
      <c r="F24" s="216" t="s">
        <v>358</v>
      </c>
      <c r="G24" s="216" t="s">
        <v>358</v>
      </c>
      <c r="H24" s="216" t="s">
        <v>358</v>
      </c>
      <c r="I24" s="216" t="s">
        <v>358</v>
      </c>
      <c r="J24" s="89" t="s">
        <v>25</v>
      </c>
      <c r="K24" s="216">
        <v>544</v>
      </c>
      <c r="L24" s="216">
        <v>554</v>
      </c>
      <c r="M24" s="216" t="s">
        <v>358</v>
      </c>
      <c r="N24" s="216">
        <v>76</v>
      </c>
      <c r="O24" s="216" t="s">
        <v>358</v>
      </c>
      <c r="P24" s="216" t="s">
        <v>358</v>
      </c>
      <c r="Q24" s="216" t="s">
        <v>358</v>
      </c>
      <c r="R24" s="216">
        <v>22</v>
      </c>
      <c r="S24" s="216" t="s">
        <v>358</v>
      </c>
      <c r="T24" s="221">
        <f t="shared" si="1"/>
        <v>1205</v>
      </c>
    </row>
    <row r="25" spans="1:20" ht="18" customHeight="1">
      <c r="A25" s="88" t="s">
        <v>26</v>
      </c>
      <c r="B25" s="215" t="s">
        <v>358</v>
      </c>
      <c r="C25" s="215">
        <v>8</v>
      </c>
      <c r="D25" s="215" t="s">
        <v>358</v>
      </c>
      <c r="E25" s="215" t="s">
        <v>358</v>
      </c>
      <c r="F25" s="215" t="s">
        <v>358</v>
      </c>
      <c r="G25" s="215" t="s">
        <v>358</v>
      </c>
      <c r="H25" s="215" t="s">
        <v>358</v>
      </c>
      <c r="I25" s="215" t="s">
        <v>358</v>
      </c>
      <c r="J25" s="88" t="s">
        <v>26</v>
      </c>
      <c r="K25" s="215" t="s">
        <v>358</v>
      </c>
      <c r="L25" s="215" t="s">
        <v>358</v>
      </c>
      <c r="M25" s="215" t="s">
        <v>358</v>
      </c>
      <c r="N25" s="215">
        <v>2</v>
      </c>
      <c r="O25" s="215" t="s">
        <v>358</v>
      </c>
      <c r="P25" s="215" t="s">
        <v>358</v>
      </c>
      <c r="Q25" s="215" t="s">
        <v>358</v>
      </c>
      <c r="R25" s="215" t="s">
        <v>358</v>
      </c>
      <c r="S25" s="215" t="s">
        <v>358</v>
      </c>
      <c r="T25" s="220">
        <f t="shared" si="1"/>
        <v>10</v>
      </c>
    </row>
    <row r="26" spans="1:20" ht="18" customHeight="1">
      <c r="A26" s="89" t="s">
        <v>27</v>
      </c>
      <c r="B26" s="216" t="s">
        <v>358</v>
      </c>
      <c r="C26" s="216" t="s">
        <v>358</v>
      </c>
      <c r="D26" s="216" t="s">
        <v>358</v>
      </c>
      <c r="E26" s="216" t="s">
        <v>358</v>
      </c>
      <c r="F26" s="216" t="s">
        <v>358</v>
      </c>
      <c r="G26" s="216" t="s">
        <v>358</v>
      </c>
      <c r="H26" s="216" t="s">
        <v>358</v>
      </c>
      <c r="I26" s="216" t="s">
        <v>358</v>
      </c>
      <c r="J26" s="89" t="s">
        <v>27</v>
      </c>
      <c r="K26" s="216">
        <v>113</v>
      </c>
      <c r="L26" s="216">
        <v>5</v>
      </c>
      <c r="M26" s="216">
        <v>78</v>
      </c>
      <c r="N26" s="216">
        <v>64</v>
      </c>
      <c r="O26" s="216" t="s">
        <v>358</v>
      </c>
      <c r="P26" s="216" t="s">
        <v>358</v>
      </c>
      <c r="Q26" s="216">
        <v>70</v>
      </c>
      <c r="R26" s="216" t="s">
        <v>358</v>
      </c>
      <c r="S26" s="216" t="s">
        <v>358</v>
      </c>
      <c r="T26" s="221">
        <f t="shared" si="1"/>
        <v>330</v>
      </c>
    </row>
    <row r="27" spans="1:20" ht="18" customHeight="1">
      <c r="A27" s="88" t="s">
        <v>28</v>
      </c>
      <c r="B27" s="215" t="s">
        <v>358</v>
      </c>
      <c r="C27" s="215">
        <v>21</v>
      </c>
      <c r="D27" s="215" t="s">
        <v>358</v>
      </c>
      <c r="E27" s="215" t="s">
        <v>358</v>
      </c>
      <c r="F27" s="215" t="s">
        <v>358</v>
      </c>
      <c r="G27" s="215" t="s">
        <v>358</v>
      </c>
      <c r="H27" s="215" t="s">
        <v>358</v>
      </c>
      <c r="I27" s="215" t="s">
        <v>358</v>
      </c>
      <c r="J27" s="88" t="s">
        <v>28</v>
      </c>
      <c r="K27" s="215">
        <v>4</v>
      </c>
      <c r="L27" s="215">
        <v>345</v>
      </c>
      <c r="M27" s="215">
        <v>12</v>
      </c>
      <c r="N27" s="215">
        <v>173</v>
      </c>
      <c r="O27" s="215" t="s">
        <v>358</v>
      </c>
      <c r="P27" s="215" t="s">
        <v>358</v>
      </c>
      <c r="Q27" s="215" t="s">
        <v>358</v>
      </c>
      <c r="R27" s="215" t="s">
        <v>358</v>
      </c>
      <c r="S27" s="215">
        <v>2</v>
      </c>
      <c r="T27" s="220">
        <f t="shared" si="1"/>
        <v>557</v>
      </c>
    </row>
    <row r="28" spans="1:20" ht="18" customHeight="1">
      <c r="A28" s="89" t="s">
        <v>29</v>
      </c>
      <c r="B28" s="216" t="s">
        <v>358</v>
      </c>
      <c r="C28" s="216" t="s">
        <v>358</v>
      </c>
      <c r="D28" s="216" t="s">
        <v>358</v>
      </c>
      <c r="E28" s="216" t="s">
        <v>358</v>
      </c>
      <c r="F28" s="216" t="s">
        <v>358</v>
      </c>
      <c r="G28" s="216" t="s">
        <v>358</v>
      </c>
      <c r="H28" s="216" t="s">
        <v>358</v>
      </c>
      <c r="I28" s="216" t="s">
        <v>358</v>
      </c>
      <c r="J28" s="89" t="s">
        <v>29</v>
      </c>
      <c r="K28" s="330" t="s">
        <v>358</v>
      </c>
      <c r="L28" s="216" t="s">
        <v>358</v>
      </c>
      <c r="M28" s="216" t="s">
        <v>358</v>
      </c>
      <c r="N28" s="216" t="s">
        <v>358</v>
      </c>
      <c r="O28" s="216" t="s">
        <v>358</v>
      </c>
      <c r="P28" s="216" t="s">
        <v>358</v>
      </c>
      <c r="Q28" s="216" t="s">
        <v>358</v>
      </c>
      <c r="R28" s="216" t="s">
        <v>358</v>
      </c>
      <c r="S28" s="216" t="s">
        <v>358</v>
      </c>
      <c r="T28" s="221">
        <f t="shared" si="1"/>
        <v>0</v>
      </c>
    </row>
    <row r="29" spans="1:20" ht="18" customHeight="1">
      <c r="A29" s="88" t="s">
        <v>30</v>
      </c>
      <c r="B29" s="215" t="s">
        <v>358</v>
      </c>
      <c r="C29" s="215" t="s">
        <v>358</v>
      </c>
      <c r="D29" s="215" t="s">
        <v>358</v>
      </c>
      <c r="E29" s="215" t="s">
        <v>358</v>
      </c>
      <c r="F29" s="215" t="s">
        <v>358</v>
      </c>
      <c r="G29" s="215" t="s">
        <v>358</v>
      </c>
      <c r="H29" s="215" t="s">
        <v>358</v>
      </c>
      <c r="I29" s="215" t="s">
        <v>358</v>
      </c>
      <c r="J29" s="88" t="s">
        <v>30</v>
      </c>
      <c r="K29" s="329" t="s">
        <v>358</v>
      </c>
      <c r="L29" s="215" t="s">
        <v>358</v>
      </c>
      <c r="M29" s="215" t="s">
        <v>358</v>
      </c>
      <c r="N29" s="215" t="s">
        <v>358</v>
      </c>
      <c r="O29" s="215" t="s">
        <v>358</v>
      </c>
      <c r="P29" s="215" t="s">
        <v>358</v>
      </c>
      <c r="Q29" s="215" t="s">
        <v>358</v>
      </c>
      <c r="R29" s="215" t="s">
        <v>358</v>
      </c>
      <c r="S29" s="215" t="s">
        <v>358</v>
      </c>
      <c r="T29" s="220">
        <f t="shared" si="1"/>
        <v>0</v>
      </c>
    </row>
    <row r="30" spans="1:20" ht="18" customHeight="1">
      <c r="A30" s="496" t="s">
        <v>31</v>
      </c>
      <c r="B30" s="218" t="s">
        <v>358</v>
      </c>
      <c r="C30" s="218" t="s">
        <v>358</v>
      </c>
      <c r="D30" s="218" t="s">
        <v>358</v>
      </c>
      <c r="E30" s="218" t="s">
        <v>358</v>
      </c>
      <c r="F30" s="218" t="s">
        <v>358</v>
      </c>
      <c r="G30" s="218" t="s">
        <v>358</v>
      </c>
      <c r="H30" s="218" t="s">
        <v>358</v>
      </c>
      <c r="I30" s="218" t="s">
        <v>358</v>
      </c>
      <c r="J30" s="496" t="s">
        <v>31</v>
      </c>
      <c r="K30" s="522" t="s">
        <v>358</v>
      </c>
      <c r="L30" s="218" t="s">
        <v>358</v>
      </c>
      <c r="M30" s="218" t="s">
        <v>358</v>
      </c>
      <c r="N30" s="218" t="s">
        <v>358</v>
      </c>
      <c r="O30" s="218" t="s">
        <v>358</v>
      </c>
      <c r="P30" s="218" t="s">
        <v>358</v>
      </c>
      <c r="Q30" s="218" t="s">
        <v>358</v>
      </c>
      <c r="R30" s="218" t="s">
        <v>358</v>
      </c>
      <c r="S30" s="218" t="s">
        <v>358</v>
      </c>
      <c r="T30" s="497">
        <f t="shared" si="1"/>
        <v>0</v>
      </c>
    </row>
    <row r="31" spans="1:20" ht="18" customHeight="1">
      <c r="A31" s="500"/>
      <c r="B31" s="223"/>
      <c r="C31" s="223"/>
      <c r="D31" s="223"/>
      <c r="E31" s="223"/>
      <c r="F31" s="223"/>
      <c r="G31" s="223"/>
      <c r="H31" s="223"/>
      <c r="I31" s="223"/>
      <c r="J31" s="500"/>
      <c r="K31" s="62"/>
      <c r="L31" s="223"/>
      <c r="M31" s="223"/>
      <c r="N31" s="223"/>
      <c r="O31" s="223"/>
      <c r="P31" s="223"/>
      <c r="Q31" s="223"/>
      <c r="R31" s="223"/>
      <c r="S31" s="223"/>
      <c r="T31" s="72"/>
    </row>
    <row r="32" spans="1:10" ht="18" customHeight="1">
      <c r="A32" s="161" t="s">
        <v>268</v>
      </c>
      <c r="J32" s="104" t="s">
        <v>266</v>
      </c>
    </row>
    <row r="33" spans="1:10" ht="4.5" customHeight="1">
      <c r="A33" s="161"/>
      <c r="J33" s="104"/>
    </row>
    <row r="34" spans="1:10" s="161" customFormat="1" ht="20.25">
      <c r="A34" s="5" t="s">
        <v>278</v>
      </c>
      <c r="B34" s="152"/>
      <c r="C34" s="152"/>
      <c r="D34" s="152"/>
      <c r="E34" s="152"/>
      <c r="F34" s="152"/>
      <c r="G34" s="152"/>
      <c r="H34" s="152"/>
      <c r="I34" s="169"/>
      <c r="J34" s="5" t="s">
        <v>280</v>
      </c>
    </row>
    <row r="35" spans="1:10" s="161" customFormat="1" ht="18">
      <c r="A35" s="151"/>
      <c r="I35" s="170"/>
      <c r="J35" s="151"/>
    </row>
    <row r="36" spans="1:20" s="161" customFormat="1" ht="18">
      <c r="A36" s="151" t="s">
        <v>352</v>
      </c>
      <c r="I36" s="162" t="s">
        <v>48</v>
      </c>
      <c r="J36" s="151" t="s">
        <v>352</v>
      </c>
      <c r="T36" s="162" t="s">
        <v>48</v>
      </c>
    </row>
    <row r="37" spans="1:20" s="161" customFormat="1" ht="19.5" customHeight="1">
      <c r="A37" s="179" t="s">
        <v>1</v>
      </c>
      <c r="B37" s="174" t="s">
        <v>106</v>
      </c>
      <c r="C37" s="174"/>
      <c r="D37" s="174"/>
      <c r="E37" s="174"/>
      <c r="F37" s="174"/>
      <c r="G37" s="174"/>
      <c r="H37" s="174"/>
      <c r="I37" s="174"/>
      <c r="J37" s="179" t="s">
        <v>1</v>
      </c>
      <c r="K37" s="174" t="s">
        <v>106</v>
      </c>
      <c r="L37" s="174"/>
      <c r="M37" s="174"/>
      <c r="N37" s="174"/>
      <c r="O37" s="174"/>
      <c r="P37" s="174"/>
      <c r="Q37" s="174"/>
      <c r="R37" s="174"/>
      <c r="S37" s="174"/>
      <c r="T37" s="176" t="s">
        <v>3</v>
      </c>
    </row>
    <row r="38" spans="1:20" s="161" customFormat="1" ht="19.5" customHeight="1">
      <c r="A38" s="177"/>
      <c r="B38" s="174" t="s">
        <v>107</v>
      </c>
      <c r="C38" s="174"/>
      <c r="D38" s="174"/>
      <c r="E38" s="174"/>
      <c r="F38" s="174"/>
      <c r="G38" s="174"/>
      <c r="H38" s="174"/>
      <c r="I38" s="174"/>
      <c r="J38" s="177"/>
      <c r="K38" s="174" t="s">
        <v>108</v>
      </c>
      <c r="L38" s="174"/>
      <c r="M38" s="174"/>
      <c r="N38" s="175"/>
      <c r="O38" s="174" t="s">
        <v>109</v>
      </c>
      <c r="P38" s="174"/>
      <c r="Q38" s="174"/>
      <c r="R38" s="174"/>
      <c r="S38" s="175"/>
      <c r="T38" s="178"/>
    </row>
    <row r="39" spans="1:20" ht="51" customHeight="1">
      <c r="A39" s="75"/>
      <c r="B39" s="148" t="s">
        <v>110</v>
      </c>
      <c r="C39" s="148" t="s">
        <v>111</v>
      </c>
      <c r="D39" s="148" t="s">
        <v>112</v>
      </c>
      <c r="E39" s="148" t="s">
        <v>113</v>
      </c>
      <c r="F39" s="148" t="s">
        <v>114</v>
      </c>
      <c r="G39" s="148" t="s">
        <v>115</v>
      </c>
      <c r="H39" s="148" t="s">
        <v>269</v>
      </c>
      <c r="I39" s="148" t="s">
        <v>270</v>
      </c>
      <c r="J39" s="75"/>
      <c r="K39" s="148" t="s">
        <v>116</v>
      </c>
      <c r="L39" s="148" t="s">
        <v>117</v>
      </c>
      <c r="M39" s="148" t="s">
        <v>118</v>
      </c>
      <c r="N39" s="148" t="s">
        <v>119</v>
      </c>
      <c r="O39" s="148" t="s">
        <v>120</v>
      </c>
      <c r="P39" s="148" t="s">
        <v>281</v>
      </c>
      <c r="Q39" s="148" t="s">
        <v>121</v>
      </c>
      <c r="R39" s="148" t="s">
        <v>122</v>
      </c>
      <c r="S39" s="148" t="s">
        <v>96</v>
      </c>
      <c r="T39" s="80"/>
    </row>
    <row r="40" spans="1:20" s="23" customFormat="1" ht="18" customHeight="1">
      <c r="A40" s="100" t="s">
        <v>32</v>
      </c>
      <c r="B40" s="216"/>
      <c r="C40" s="216"/>
      <c r="D40" s="216"/>
      <c r="E40" s="216"/>
      <c r="F40" s="216"/>
      <c r="G40" s="216"/>
      <c r="H40" s="216"/>
      <c r="I40" s="216"/>
      <c r="J40" s="100" t="s">
        <v>32</v>
      </c>
      <c r="K40" s="524"/>
      <c r="L40" s="216"/>
      <c r="M40" s="216"/>
      <c r="N40" s="216"/>
      <c r="O40" s="216"/>
      <c r="P40" s="216"/>
      <c r="Q40" s="216"/>
      <c r="R40" s="216"/>
      <c r="S40" s="216"/>
      <c r="T40" s="221"/>
    </row>
    <row r="41" spans="1:20" ht="18" customHeight="1">
      <c r="A41" s="94" t="s">
        <v>33</v>
      </c>
      <c r="B41" s="215" t="s">
        <v>358</v>
      </c>
      <c r="C41" s="215" t="s">
        <v>358</v>
      </c>
      <c r="D41" s="215" t="s">
        <v>358</v>
      </c>
      <c r="E41" s="215" t="s">
        <v>358</v>
      </c>
      <c r="F41" s="215" t="s">
        <v>358</v>
      </c>
      <c r="G41" s="215" t="s">
        <v>358</v>
      </c>
      <c r="H41" s="215" t="s">
        <v>358</v>
      </c>
      <c r="I41" s="215" t="s">
        <v>358</v>
      </c>
      <c r="J41" s="94" t="s">
        <v>33</v>
      </c>
      <c r="K41" s="215" t="s">
        <v>358</v>
      </c>
      <c r="L41" s="215" t="s">
        <v>358</v>
      </c>
      <c r="M41" s="215" t="s">
        <v>358</v>
      </c>
      <c r="N41" s="215" t="s">
        <v>358</v>
      </c>
      <c r="O41" s="215" t="s">
        <v>358</v>
      </c>
      <c r="P41" s="215" t="s">
        <v>358</v>
      </c>
      <c r="Q41" s="215" t="s">
        <v>358</v>
      </c>
      <c r="R41" s="215" t="s">
        <v>358</v>
      </c>
      <c r="S41" s="215" t="s">
        <v>358</v>
      </c>
      <c r="T41" s="220">
        <f>SUM(K41:S41,B41:I41)</f>
        <v>0</v>
      </c>
    </row>
    <row r="42" spans="1:20" s="23" customFormat="1" ht="18" customHeight="1">
      <c r="A42" s="139" t="s">
        <v>177</v>
      </c>
      <c r="B42" s="216"/>
      <c r="C42" s="216"/>
      <c r="D42" s="216"/>
      <c r="E42" s="216"/>
      <c r="F42" s="216"/>
      <c r="G42" s="216"/>
      <c r="H42" s="216"/>
      <c r="I42" s="216"/>
      <c r="J42" s="139" t="s">
        <v>177</v>
      </c>
      <c r="K42" s="216"/>
      <c r="L42" s="216"/>
      <c r="M42" s="216"/>
      <c r="N42" s="216"/>
      <c r="O42" s="216"/>
      <c r="P42" s="216"/>
      <c r="Q42" s="216"/>
      <c r="R42" s="216"/>
      <c r="S42" s="216"/>
      <c r="T42" s="221"/>
    </row>
    <row r="43" spans="1:20" ht="18" customHeight="1">
      <c r="A43" s="94" t="s">
        <v>34</v>
      </c>
      <c r="B43" s="215" t="s">
        <v>358</v>
      </c>
      <c r="C43" s="215" t="s">
        <v>358</v>
      </c>
      <c r="D43" s="215" t="s">
        <v>358</v>
      </c>
      <c r="E43" s="215" t="s">
        <v>358</v>
      </c>
      <c r="F43" s="215" t="s">
        <v>358</v>
      </c>
      <c r="G43" s="215" t="s">
        <v>358</v>
      </c>
      <c r="H43" s="215" t="s">
        <v>358</v>
      </c>
      <c r="I43" s="215" t="s">
        <v>358</v>
      </c>
      <c r="J43" s="94" t="s">
        <v>34</v>
      </c>
      <c r="K43" s="215">
        <v>47</v>
      </c>
      <c r="L43" s="215" t="s">
        <v>358</v>
      </c>
      <c r="M43" s="215" t="s">
        <v>358</v>
      </c>
      <c r="N43" s="215" t="s">
        <v>358</v>
      </c>
      <c r="O43" s="215" t="s">
        <v>358</v>
      </c>
      <c r="P43" s="215" t="s">
        <v>358</v>
      </c>
      <c r="Q43" s="215" t="s">
        <v>358</v>
      </c>
      <c r="R43" s="215">
        <v>40</v>
      </c>
      <c r="S43" s="215">
        <v>0</v>
      </c>
      <c r="T43" s="220">
        <f>SUM(K43:S43,B43:I43)</f>
        <v>87</v>
      </c>
    </row>
    <row r="44" spans="1:20" s="23" customFormat="1" ht="18" customHeight="1">
      <c r="A44" s="98" t="s">
        <v>35</v>
      </c>
      <c r="B44" s="216" t="s">
        <v>358</v>
      </c>
      <c r="C44" s="216" t="s">
        <v>358</v>
      </c>
      <c r="D44" s="216" t="s">
        <v>358</v>
      </c>
      <c r="E44" s="216" t="s">
        <v>358</v>
      </c>
      <c r="F44" s="216" t="s">
        <v>358</v>
      </c>
      <c r="G44" s="216" t="s">
        <v>358</v>
      </c>
      <c r="H44" s="216" t="s">
        <v>358</v>
      </c>
      <c r="I44" s="216" t="s">
        <v>358</v>
      </c>
      <c r="J44" s="98" t="s">
        <v>35</v>
      </c>
      <c r="K44" s="216" t="s">
        <v>358</v>
      </c>
      <c r="L44" s="216" t="s">
        <v>358</v>
      </c>
      <c r="M44" s="216" t="s">
        <v>358</v>
      </c>
      <c r="N44" s="216" t="s">
        <v>358</v>
      </c>
      <c r="O44" s="216" t="s">
        <v>358</v>
      </c>
      <c r="P44" s="216" t="s">
        <v>358</v>
      </c>
      <c r="Q44" s="216" t="s">
        <v>358</v>
      </c>
      <c r="R44" s="216" t="s">
        <v>358</v>
      </c>
      <c r="S44" s="216" t="s">
        <v>358</v>
      </c>
      <c r="T44" s="221">
        <f>SUM(K44:S44,B44:I44)</f>
        <v>0</v>
      </c>
    </row>
    <row r="45" spans="1:20" s="9" customFormat="1" ht="18" customHeight="1">
      <c r="A45" s="515" t="s">
        <v>178</v>
      </c>
      <c r="B45" s="215" t="s">
        <v>358</v>
      </c>
      <c r="C45" s="215" t="s">
        <v>358</v>
      </c>
      <c r="D45" s="215" t="s">
        <v>358</v>
      </c>
      <c r="E45" s="215" t="s">
        <v>358</v>
      </c>
      <c r="F45" s="215" t="s">
        <v>358</v>
      </c>
      <c r="G45" s="215" t="s">
        <v>358</v>
      </c>
      <c r="H45" s="215" t="s">
        <v>358</v>
      </c>
      <c r="I45" s="215" t="s">
        <v>358</v>
      </c>
      <c r="J45" s="515" t="s">
        <v>178</v>
      </c>
      <c r="K45" s="215" t="s">
        <v>358</v>
      </c>
      <c r="L45" s="215" t="s">
        <v>358</v>
      </c>
      <c r="M45" s="215" t="s">
        <v>358</v>
      </c>
      <c r="N45" s="215" t="s">
        <v>358</v>
      </c>
      <c r="O45" s="215" t="s">
        <v>358</v>
      </c>
      <c r="P45" s="215" t="s">
        <v>358</v>
      </c>
      <c r="Q45" s="215" t="s">
        <v>358</v>
      </c>
      <c r="R45" s="215" t="s">
        <v>358</v>
      </c>
      <c r="S45" s="215" t="s">
        <v>358</v>
      </c>
      <c r="T45" s="205">
        <f>SUM(K45:S45,B45:I45)</f>
        <v>0</v>
      </c>
    </row>
    <row r="46" spans="1:20" ht="18" customHeight="1">
      <c r="A46" s="95" t="s">
        <v>181</v>
      </c>
      <c r="B46" s="212"/>
      <c r="C46" s="212"/>
      <c r="D46" s="212"/>
      <c r="E46" s="212"/>
      <c r="F46" s="212"/>
      <c r="G46" s="212"/>
      <c r="H46" s="212"/>
      <c r="I46" s="212"/>
      <c r="J46" s="95" t="s">
        <v>181</v>
      </c>
      <c r="K46" s="212"/>
      <c r="L46" s="212"/>
      <c r="M46" s="212"/>
      <c r="N46" s="212"/>
      <c r="O46" s="212"/>
      <c r="P46" s="212"/>
      <c r="Q46" s="212"/>
      <c r="R46" s="212"/>
      <c r="S46" s="212"/>
      <c r="T46" s="523"/>
    </row>
    <row r="47" spans="1:20" ht="18" customHeight="1">
      <c r="A47" s="94" t="s">
        <v>36</v>
      </c>
      <c r="B47" s="203" t="s">
        <v>358</v>
      </c>
      <c r="C47" s="203" t="s">
        <v>358</v>
      </c>
      <c r="D47" s="203" t="s">
        <v>358</v>
      </c>
      <c r="E47" s="203" t="s">
        <v>358</v>
      </c>
      <c r="F47" s="203" t="s">
        <v>358</v>
      </c>
      <c r="G47" s="203" t="s">
        <v>358</v>
      </c>
      <c r="H47" s="203" t="s">
        <v>358</v>
      </c>
      <c r="I47" s="203" t="s">
        <v>358</v>
      </c>
      <c r="J47" s="94" t="s">
        <v>36</v>
      </c>
      <c r="K47" s="203">
        <v>1233</v>
      </c>
      <c r="L47" s="203" t="s">
        <v>358</v>
      </c>
      <c r="M47" s="203">
        <v>0</v>
      </c>
      <c r="N47" s="203">
        <v>150</v>
      </c>
      <c r="O47" s="203" t="s">
        <v>358</v>
      </c>
      <c r="P47" s="203" t="s">
        <v>358</v>
      </c>
      <c r="Q47" s="203" t="s">
        <v>358</v>
      </c>
      <c r="R47" s="203">
        <v>333</v>
      </c>
      <c r="S47" s="203" t="s">
        <v>358</v>
      </c>
      <c r="T47" s="205">
        <f>SUM(K47:S47,B47:I47)</f>
        <v>1716</v>
      </c>
    </row>
    <row r="48" spans="1:20" ht="18" customHeight="1">
      <c r="A48" s="92" t="s">
        <v>37</v>
      </c>
      <c r="B48" s="202" t="s">
        <v>358</v>
      </c>
      <c r="C48" s="202" t="s">
        <v>358</v>
      </c>
      <c r="D48" s="202" t="s">
        <v>358</v>
      </c>
      <c r="E48" s="202" t="s">
        <v>358</v>
      </c>
      <c r="F48" s="202" t="s">
        <v>358</v>
      </c>
      <c r="G48" s="202" t="s">
        <v>358</v>
      </c>
      <c r="H48" s="202" t="s">
        <v>358</v>
      </c>
      <c r="I48" s="202" t="s">
        <v>358</v>
      </c>
      <c r="J48" s="92" t="s">
        <v>37</v>
      </c>
      <c r="K48" s="202" t="s">
        <v>358</v>
      </c>
      <c r="L48" s="202" t="s">
        <v>358</v>
      </c>
      <c r="M48" s="202" t="s">
        <v>358</v>
      </c>
      <c r="N48" s="202" t="s">
        <v>358</v>
      </c>
      <c r="O48" s="202" t="s">
        <v>358</v>
      </c>
      <c r="P48" s="202" t="s">
        <v>358</v>
      </c>
      <c r="Q48" s="202" t="s">
        <v>358</v>
      </c>
      <c r="R48" s="202" t="s">
        <v>358</v>
      </c>
      <c r="S48" s="202" t="s">
        <v>358</v>
      </c>
      <c r="T48" s="206">
        <f>SUM(K48:S48,B48:I48)</f>
        <v>0</v>
      </c>
    </row>
    <row r="49" spans="1:20" s="2" customFormat="1" ht="18" customHeight="1">
      <c r="A49" s="91" t="s">
        <v>180</v>
      </c>
      <c r="B49" s="203" t="s">
        <v>358</v>
      </c>
      <c r="C49" s="203" t="s">
        <v>358</v>
      </c>
      <c r="D49" s="203" t="s">
        <v>358</v>
      </c>
      <c r="E49" s="203" t="s">
        <v>358</v>
      </c>
      <c r="F49" s="203" t="s">
        <v>358</v>
      </c>
      <c r="G49" s="203" t="s">
        <v>358</v>
      </c>
      <c r="H49" s="203" t="s">
        <v>358</v>
      </c>
      <c r="I49" s="203" t="s">
        <v>358</v>
      </c>
      <c r="J49" s="91" t="s">
        <v>180</v>
      </c>
      <c r="K49" s="203" t="s">
        <v>358</v>
      </c>
      <c r="L49" s="203" t="s">
        <v>358</v>
      </c>
      <c r="M49" s="203" t="s">
        <v>358</v>
      </c>
      <c r="N49" s="203" t="s">
        <v>358</v>
      </c>
      <c r="O49" s="203" t="s">
        <v>358</v>
      </c>
      <c r="P49" s="203" t="s">
        <v>358</v>
      </c>
      <c r="Q49" s="203" t="s">
        <v>358</v>
      </c>
      <c r="R49" s="203" t="s">
        <v>358</v>
      </c>
      <c r="S49" s="203" t="s">
        <v>358</v>
      </c>
      <c r="T49" s="205">
        <f>SUM(K49:S49,B49:I49)</f>
        <v>0</v>
      </c>
    </row>
    <row r="50" spans="1:20" ht="18" customHeight="1">
      <c r="A50" s="95" t="s">
        <v>38</v>
      </c>
      <c r="B50" s="202"/>
      <c r="C50" s="202"/>
      <c r="D50" s="202"/>
      <c r="E50" s="202"/>
      <c r="F50" s="202"/>
      <c r="G50" s="202"/>
      <c r="H50" s="202"/>
      <c r="I50" s="202"/>
      <c r="J50" s="95" t="s">
        <v>38</v>
      </c>
      <c r="K50" s="202"/>
      <c r="L50" s="202"/>
      <c r="M50" s="202"/>
      <c r="N50" s="202"/>
      <c r="O50" s="202"/>
      <c r="P50" s="202"/>
      <c r="Q50" s="202"/>
      <c r="R50" s="202"/>
      <c r="S50" s="202"/>
      <c r="T50" s="206"/>
    </row>
    <row r="51" spans="1:20" ht="18" customHeight="1">
      <c r="A51" s="94" t="s">
        <v>39</v>
      </c>
      <c r="B51" s="203" t="s">
        <v>358</v>
      </c>
      <c r="C51" s="203" t="s">
        <v>358</v>
      </c>
      <c r="D51" s="203" t="s">
        <v>358</v>
      </c>
      <c r="E51" s="203" t="s">
        <v>358</v>
      </c>
      <c r="F51" s="203" t="s">
        <v>358</v>
      </c>
      <c r="G51" s="203" t="s">
        <v>358</v>
      </c>
      <c r="H51" s="203" t="s">
        <v>358</v>
      </c>
      <c r="I51" s="203" t="s">
        <v>358</v>
      </c>
      <c r="J51" s="94" t="s">
        <v>39</v>
      </c>
      <c r="K51" s="203" t="s">
        <v>358</v>
      </c>
      <c r="L51" s="203" t="s">
        <v>358</v>
      </c>
      <c r="M51" s="203" t="s">
        <v>358</v>
      </c>
      <c r="N51" s="203" t="s">
        <v>358</v>
      </c>
      <c r="O51" s="203" t="s">
        <v>358</v>
      </c>
      <c r="P51" s="203" t="s">
        <v>358</v>
      </c>
      <c r="Q51" s="203" t="s">
        <v>358</v>
      </c>
      <c r="R51" s="203" t="s">
        <v>358</v>
      </c>
      <c r="S51" s="203" t="s">
        <v>358</v>
      </c>
      <c r="T51" s="205">
        <f>SUM(K51:S51,B51:I51)</f>
        <v>0</v>
      </c>
    </row>
    <row r="52" spans="1:20" ht="18" customHeight="1">
      <c r="A52" s="92" t="s">
        <v>215</v>
      </c>
      <c r="B52" s="202" t="s">
        <v>358</v>
      </c>
      <c r="C52" s="202" t="s">
        <v>358</v>
      </c>
      <c r="D52" s="202" t="s">
        <v>358</v>
      </c>
      <c r="E52" s="202" t="s">
        <v>358</v>
      </c>
      <c r="F52" s="202" t="s">
        <v>358</v>
      </c>
      <c r="G52" s="202" t="s">
        <v>358</v>
      </c>
      <c r="H52" s="202" t="s">
        <v>358</v>
      </c>
      <c r="I52" s="202" t="s">
        <v>358</v>
      </c>
      <c r="J52" s="92" t="s">
        <v>215</v>
      </c>
      <c r="K52" s="202" t="s">
        <v>358</v>
      </c>
      <c r="L52" s="202" t="s">
        <v>358</v>
      </c>
      <c r="M52" s="202" t="s">
        <v>358</v>
      </c>
      <c r="N52" s="202" t="s">
        <v>358</v>
      </c>
      <c r="O52" s="202" t="s">
        <v>358</v>
      </c>
      <c r="P52" s="202" t="s">
        <v>358</v>
      </c>
      <c r="Q52" s="202" t="s">
        <v>358</v>
      </c>
      <c r="R52" s="202" t="s">
        <v>358</v>
      </c>
      <c r="S52" s="202" t="s">
        <v>358</v>
      </c>
      <c r="T52" s="206">
        <f>SUM(K52:S52,B52:I52)</f>
        <v>0</v>
      </c>
    </row>
    <row r="53" spans="1:20" ht="18" customHeight="1">
      <c r="A53" s="93" t="s">
        <v>49</v>
      </c>
      <c r="B53" s="203" t="s">
        <v>358</v>
      </c>
      <c r="C53" s="203" t="s">
        <v>358</v>
      </c>
      <c r="D53" s="203" t="s">
        <v>358</v>
      </c>
      <c r="E53" s="203" t="s">
        <v>358</v>
      </c>
      <c r="F53" s="203" t="s">
        <v>358</v>
      </c>
      <c r="G53" s="203" t="s">
        <v>358</v>
      </c>
      <c r="H53" s="203" t="s">
        <v>358</v>
      </c>
      <c r="I53" s="203" t="s">
        <v>358</v>
      </c>
      <c r="J53" s="93" t="s">
        <v>49</v>
      </c>
      <c r="K53" s="203" t="s">
        <v>358</v>
      </c>
      <c r="L53" s="203" t="s">
        <v>358</v>
      </c>
      <c r="M53" s="203" t="s">
        <v>358</v>
      </c>
      <c r="N53" s="203" t="s">
        <v>358</v>
      </c>
      <c r="O53" s="203" t="s">
        <v>358</v>
      </c>
      <c r="P53" s="203" t="s">
        <v>358</v>
      </c>
      <c r="Q53" s="203" t="s">
        <v>358</v>
      </c>
      <c r="R53" s="203" t="s">
        <v>358</v>
      </c>
      <c r="S53" s="203" t="s">
        <v>358</v>
      </c>
      <c r="T53" s="205">
        <v>0</v>
      </c>
    </row>
    <row r="54" spans="1:20" ht="18" customHeight="1">
      <c r="A54" s="87" t="s">
        <v>41</v>
      </c>
      <c r="B54" s="202"/>
      <c r="C54" s="202"/>
      <c r="D54" s="202"/>
      <c r="E54" s="202"/>
      <c r="F54" s="202"/>
      <c r="G54" s="202"/>
      <c r="H54" s="202"/>
      <c r="I54" s="202"/>
      <c r="J54" s="87" t="s">
        <v>41</v>
      </c>
      <c r="K54" s="202"/>
      <c r="L54" s="202"/>
      <c r="M54" s="202"/>
      <c r="N54" s="202"/>
      <c r="O54" s="202"/>
      <c r="P54" s="202"/>
      <c r="Q54" s="202"/>
      <c r="R54" s="202"/>
      <c r="S54" s="202"/>
      <c r="T54" s="206"/>
    </row>
    <row r="55" spans="1:20" ht="18" customHeight="1">
      <c r="A55" s="94" t="s">
        <v>239</v>
      </c>
      <c r="B55" s="203" t="s">
        <v>358</v>
      </c>
      <c r="C55" s="203">
        <v>138</v>
      </c>
      <c r="D55" s="203" t="s">
        <v>358</v>
      </c>
      <c r="E55" s="203" t="s">
        <v>358</v>
      </c>
      <c r="F55" s="203" t="s">
        <v>358</v>
      </c>
      <c r="G55" s="203" t="s">
        <v>358</v>
      </c>
      <c r="H55" s="203" t="s">
        <v>358</v>
      </c>
      <c r="I55" s="203" t="s">
        <v>358</v>
      </c>
      <c r="J55" s="94" t="s">
        <v>123</v>
      </c>
      <c r="K55" s="203">
        <v>1253</v>
      </c>
      <c r="L55" s="203">
        <v>8613</v>
      </c>
      <c r="M55" s="203">
        <v>962</v>
      </c>
      <c r="N55" s="203">
        <v>110</v>
      </c>
      <c r="O55" s="203" t="s">
        <v>358</v>
      </c>
      <c r="P55" s="203" t="s">
        <v>358</v>
      </c>
      <c r="Q55" s="203" t="s">
        <v>358</v>
      </c>
      <c r="R55" s="203" t="s">
        <v>358</v>
      </c>
      <c r="S55" s="203" t="s">
        <v>358</v>
      </c>
      <c r="T55" s="205">
        <f aca="true" t="shared" si="2" ref="T55:T63">SUM(K55:S55,B55:I55)</f>
        <v>11076</v>
      </c>
    </row>
    <row r="56" spans="1:20" ht="18" customHeight="1">
      <c r="A56" s="92" t="s">
        <v>42</v>
      </c>
      <c r="B56" s="202" t="s">
        <v>358</v>
      </c>
      <c r="C56" s="202">
        <v>25</v>
      </c>
      <c r="D56" s="202" t="s">
        <v>358</v>
      </c>
      <c r="E56" s="202" t="s">
        <v>358</v>
      </c>
      <c r="F56" s="202" t="s">
        <v>358</v>
      </c>
      <c r="G56" s="202" t="s">
        <v>358</v>
      </c>
      <c r="H56" s="202" t="s">
        <v>358</v>
      </c>
      <c r="I56" s="202" t="s">
        <v>358</v>
      </c>
      <c r="J56" s="92" t="s">
        <v>42</v>
      </c>
      <c r="K56" s="202">
        <v>495</v>
      </c>
      <c r="L56" s="202">
        <v>528</v>
      </c>
      <c r="M56" s="202" t="s">
        <v>358</v>
      </c>
      <c r="N56" s="202">
        <v>24</v>
      </c>
      <c r="O56" s="202" t="s">
        <v>358</v>
      </c>
      <c r="P56" s="202" t="s">
        <v>358</v>
      </c>
      <c r="Q56" s="202" t="s">
        <v>358</v>
      </c>
      <c r="R56" s="202" t="s">
        <v>358</v>
      </c>
      <c r="S56" s="202" t="s">
        <v>358</v>
      </c>
      <c r="T56" s="206">
        <f t="shared" si="2"/>
        <v>1072</v>
      </c>
    </row>
    <row r="57" spans="1:20" ht="18" customHeight="1">
      <c r="A57" s="94" t="s">
        <v>240</v>
      </c>
      <c r="B57" s="203" t="s">
        <v>358</v>
      </c>
      <c r="C57" s="203" t="s">
        <v>358</v>
      </c>
      <c r="D57" s="203" t="s">
        <v>358</v>
      </c>
      <c r="E57" s="203" t="s">
        <v>358</v>
      </c>
      <c r="F57" s="203" t="s">
        <v>358</v>
      </c>
      <c r="G57" s="203" t="s">
        <v>358</v>
      </c>
      <c r="H57" s="203" t="s">
        <v>358</v>
      </c>
      <c r="I57" s="203" t="s">
        <v>358</v>
      </c>
      <c r="J57" s="94" t="s">
        <v>124</v>
      </c>
      <c r="K57" s="203" t="s">
        <v>358</v>
      </c>
      <c r="L57" s="203" t="s">
        <v>358</v>
      </c>
      <c r="M57" s="203" t="s">
        <v>358</v>
      </c>
      <c r="N57" s="203" t="s">
        <v>358</v>
      </c>
      <c r="O57" s="203" t="s">
        <v>358</v>
      </c>
      <c r="P57" s="203" t="s">
        <v>358</v>
      </c>
      <c r="Q57" s="203" t="s">
        <v>358</v>
      </c>
      <c r="R57" s="203" t="s">
        <v>358</v>
      </c>
      <c r="S57" s="203" t="s">
        <v>358</v>
      </c>
      <c r="T57" s="205">
        <f t="shared" si="2"/>
        <v>0</v>
      </c>
    </row>
    <row r="58" spans="1:20" ht="18" customHeight="1">
      <c r="A58" s="92" t="s">
        <v>241</v>
      </c>
      <c r="B58" s="202" t="s">
        <v>358</v>
      </c>
      <c r="C58" s="202">
        <v>359</v>
      </c>
      <c r="D58" s="202" t="s">
        <v>358</v>
      </c>
      <c r="E58" s="202" t="s">
        <v>358</v>
      </c>
      <c r="F58" s="202" t="s">
        <v>358</v>
      </c>
      <c r="G58" s="202" t="s">
        <v>358</v>
      </c>
      <c r="H58" s="202" t="s">
        <v>358</v>
      </c>
      <c r="I58" s="202" t="s">
        <v>358</v>
      </c>
      <c r="J58" s="92" t="s">
        <v>125</v>
      </c>
      <c r="K58" s="202" t="s">
        <v>358</v>
      </c>
      <c r="L58" s="202" t="s">
        <v>358</v>
      </c>
      <c r="M58" s="202" t="s">
        <v>358</v>
      </c>
      <c r="N58" s="202" t="s">
        <v>358</v>
      </c>
      <c r="O58" s="202" t="s">
        <v>358</v>
      </c>
      <c r="P58" s="202" t="s">
        <v>358</v>
      </c>
      <c r="Q58" s="202" t="s">
        <v>358</v>
      </c>
      <c r="R58" s="202" t="s">
        <v>358</v>
      </c>
      <c r="S58" s="202" t="s">
        <v>358</v>
      </c>
      <c r="T58" s="206">
        <f t="shared" si="2"/>
        <v>359</v>
      </c>
    </row>
    <row r="59" spans="1:20" ht="18" customHeight="1">
      <c r="A59" s="94" t="s">
        <v>43</v>
      </c>
      <c r="B59" s="203">
        <v>73</v>
      </c>
      <c r="C59" s="203">
        <v>292</v>
      </c>
      <c r="D59" s="203" t="s">
        <v>358</v>
      </c>
      <c r="E59" s="203" t="s">
        <v>358</v>
      </c>
      <c r="F59" s="203" t="s">
        <v>358</v>
      </c>
      <c r="G59" s="203" t="s">
        <v>358</v>
      </c>
      <c r="H59" s="203" t="s">
        <v>358</v>
      </c>
      <c r="I59" s="203" t="s">
        <v>358</v>
      </c>
      <c r="J59" s="94" t="s">
        <v>43</v>
      </c>
      <c r="K59" s="203" t="s">
        <v>358</v>
      </c>
      <c r="L59" s="203" t="s">
        <v>358</v>
      </c>
      <c r="M59" s="203" t="s">
        <v>358</v>
      </c>
      <c r="N59" s="203" t="s">
        <v>358</v>
      </c>
      <c r="O59" s="203" t="s">
        <v>358</v>
      </c>
      <c r="P59" s="203" t="s">
        <v>358</v>
      </c>
      <c r="Q59" s="203" t="s">
        <v>358</v>
      </c>
      <c r="R59" s="203" t="s">
        <v>358</v>
      </c>
      <c r="S59" s="203" t="s">
        <v>358</v>
      </c>
      <c r="T59" s="205">
        <f t="shared" si="2"/>
        <v>365</v>
      </c>
    </row>
    <row r="60" spans="1:20" s="23" customFormat="1" ht="18" customHeight="1">
      <c r="A60" s="193" t="s">
        <v>331</v>
      </c>
      <c r="B60" s="202" t="s">
        <v>358</v>
      </c>
      <c r="C60" s="202" t="s">
        <v>358</v>
      </c>
      <c r="D60" s="202" t="s">
        <v>358</v>
      </c>
      <c r="E60" s="202" t="s">
        <v>358</v>
      </c>
      <c r="F60" s="202" t="s">
        <v>358</v>
      </c>
      <c r="G60" s="202" t="s">
        <v>358</v>
      </c>
      <c r="H60" s="202" t="s">
        <v>358</v>
      </c>
      <c r="I60" s="202" t="s">
        <v>358</v>
      </c>
      <c r="J60" s="193" t="s">
        <v>331</v>
      </c>
      <c r="K60" s="202" t="s">
        <v>358</v>
      </c>
      <c r="L60" s="202" t="s">
        <v>358</v>
      </c>
      <c r="M60" s="202" t="s">
        <v>358</v>
      </c>
      <c r="N60" s="202" t="s">
        <v>358</v>
      </c>
      <c r="O60" s="202" t="s">
        <v>358</v>
      </c>
      <c r="P60" s="202" t="s">
        <v>358</v>
      </c>
      <c r="Q60" s="202" t="s">
        <v>358</v>
      </c>
      <c r="R60" s="202" t="s">
        <v>358</v>
      </c>
      <c r="S60" s="202" t="s">
        <v>358</v>
      </c>
      <c r="T60" s="206">
        <f t="shared" si="2"/>
        <v>0</v>
      </c>
    </row>
    <row r="61" spans="1:20" ht="18" customHeight="1">
      <c r="A61" s="503" t="s">
        <v>332</v>
      </c>
      <c r="B61" s="203" t="s">
        <v>358</v>
      </c>
      <c r="C61" s="203" t="s">
        <v>358</v>
      </c>
      <c r="D61" s="203" t="s">
        <v>358</v>
      </c>
      <c r="E61" s="203" t="s">
        <v>358</v>
      </c>
      <c r="F61" s="203" t="s">
        <v>358</v>
      </c>
      <c r="G61" s="203" t="s">
        <v>358</v>
      </c>
      <c r="H61" s="203" t="s">
        <v>358</v>
      </c>
      <c r="I61" s="203" t="s">
        <v>358</v>
      </c>
      <c r="J61" s="503" t="s">
        <v>332</v>
      </c>
      <c r="K61" s="203" t="s">
        <v>358</v>
      </c>
      <c r="L61" s="203" t="s">
        <v>358</v>
      </c>
      <c r="M61" s="203" t="s">
        <v>358</v>
      </c>
      <c r="N61" s="203" t="s">
        <v>358</v>
      </c>
      <c r="O61" s="203" t="s">
        <v>358</v>
      </c>
      <c r="P61" s="203" t="s">
        <v>358</v>
      </c>
      <c r="Q61" s="203" t="s">
        <v>358</v>
      </c>
      <c r="R61" s="203" t="s">
        <v>358</v>
      </c>
      <c r="S61" s="203" t="s">
        <v>358</v>
      </c>
      <c r="T61" s="205">
        <f t="shared" si="2"/>
        <v>0</v>
      </c>
    </row>
    <row r="62" spans="1:20" s="23" customFormat="1" ht="18" customHeight="1">
      <c r="A62" s="506" t="s">
        <v>334</v>
      </c>
      <c r="B62" s="202">
        <v>7662</v>
      </c>
      <c r="C62" s="202">
        <v>972</v>
      </c>
      <c r="D62" s="202">
        <v>2036</v>
      </c>
      <c r="E62" s="202" t="s">
        <v>358</v>
      </c>
      <c r="F62" s="202" t="s">
        <v>358</v>
      </c>
      <c r="G62" s="202" t="s">
        <v>358</v>
      </c>
      <c r="H62" s="202" t="s">
        <v>358</v>
      </c>
      <c r="I62" s="202" t="s">
        <v>358</v>
      </c>
      <c r="J62" s="506" t="s">
        <v>334</v>
      </c>
      <c r="K62" s="202">
        <v>638</v>
      </c>
      <c r="L62" s="202">
        <v>7227</v>
      </c>
      <c r="M62" s="202" t="s">
        <v>358</v>
      </c>
      <c r="N62" s="202">
        <v>60</v>
      </c>
      <c r="O62" s="202">
        <v>35568</v>
      </c>
      <c r="P62" s="202" t="s">
        <v>358</v>
      </c>
      <c r="Q62" s="202" t="s">
        <v>358</v>
      </c>
      <c r="R62" s="202">
        <v>10682</v>
      </c>
      <c r="S62" s="202" t="s">
        <v>358</v>
      </c>
      <c r="T62" s="206">
        <f t="shared" si="2"/>
        <v>64845</v>
      </c>
    </row>
    <row r="63" spans="1:20" s="9" customFormat="1" ht="18" customHeight="1">
      <c r="A63" s="504" t="s">
        <v>333</v>
      </c>
      <c r="B63" s="203" t="s">
        <v>358</v>
      </c>
      <c r="C63" s="203" t="s">
        <v>358</v>
      </c>
      <c r="D63" s="203" t="s">
        <v>358</v>
      </c>
      <c r="E63" s="203" t="s">
        <v>358</v>
      </c>
      <c r="F63" s="203" t="s">
        <v>358</v>
      </c>
      <c r="G63" s="203" t="s">
        <v>358</v>
      </c>
      <c r="H63" s="203" t="s">
        <v>358</v>
      </c>
      <c r="I63" s="203" t="s">
        <v>358</v>
      </c>
      <c r="J63" s="504" t="s">
        <v>333</v>
      </c>
      <c r="K63" s="203" t="s">
        <v>358</v>
      </c>
      <c r="L63" s="203" t="s">
        <v>358</v>
      </c>
      <c r="M63" s="203" t="s">
        <v>358</v>
      </c>
      <c r="N63" s="203" t="s">
        <v>358</v>
      </c>
      <c r="O63" s="203" t="s">
        <v>358</v>
      </c>
      <c r="P63" s="203" t="s">
        <v>358</v>
      </c>
      <c r="Q63" s="203" t="s">
        <v>358</v>
      </c>
      <c r="R63" s="203" t="s">
        <v>358</v>
      </c>
      <c r="S63" s="203" t="s">
        <v>358</v>
      </c>
      <c r="T63" s="205">
        <f t="shared" si="2"/>
        <v>0</v>
      </c>
    </row>
    <row r="64" spans="1:20" s="9" customFormat="1" ht="39.75" customHeight="1">
      <c r="A64" s="140" t="s">
        <v>3</v>
      </c>
      <c r="B64" s="295">
        <f aca="true" t="shared" si="3" ref="B64:I64">SUM(B8:B45)+SUM(B46:B63)</f>
        <v>8422</v>
      </c>
      <c r="C64" s="295">
        <f t="shared" si="3"/>
        <v>16977</v>
      </c>
      <c r="D64" s="295">
        <f t="shared" si="3"/>
        <v>27104</v>
      </c>
      <c r="E64" s="295">
        <f t="shared" si="3"/>
        <v>24</v>
      </c>
      <c r="F64" s="295">
        <f t="shared" si="3"/>
        <v>1115</v>
      </c>
      <c r="G64" s="295">
        <f t="shared" si="3"/>
        <v>7688</v>
      </c>
      <c r="H64" s="295">
        <f t="shared" si="3"/>
        <v>0</v>
      </c>
      <c r="I64" s="295">
        <f t="shared" si="3"/>
        <v>0</v>
      </c>
      <c r="J64" s="140" t="s">
        <v>3</v>
      </c>
      <c r="K64" s="295">
        <f aca="true" t="shared" si="4" ref="K64:T64">SUM(K8:K45)+SUM(K47:K63)</f>
        <v>118658</v>
      </c>
      <c r="L64" s="295">
        <f t="shared" si="4"/>
        <v>26046</v>
      </c>
      <c r="M64" s="295">
        <f t="shared" si="4"/>
        <v>91042</v>
      </c>
      <c r="N64" s="295">
        <f t="shared" si="4"/>
        <v>23274</v>
      </c>
      <c r="O64" s="295">
        <f t="shared" si="4"/>
        <v>37856</v>
      </c>
      <c r="P64" s="295">
        <f t="shared" si="4"/>
        <v>0</v>
      </c>
      <c r="Q64" s="295">
        <f t="shared" si="4"/>
        <v>958</v>
      </c>
      <c r="R64" s="295">
        <f t="shared" si="4"/>
        <v>19644</v>
      </c>
      <c r="S64" s="295">
        <f t="shared" si="4"/>
        <v>4214</v>
      </c>
      <c r="T64" s="295">
        <f t="shared" si="4"/>
        <v>383022</v>
      </c>
    </row>
    <row r="65" spans="1:20" s="299" customFormat="1" ht="18" customHeight="1">
      <c r="A65" s="576"/>
      <c r="B65" s="322"/>
      <c r="C65" s="322"/>
      <c r="D65" s="322"/>
      <c r="E65" s="322"/>
      <c r="F65" s="322"/>
      <c r="G65" s="322"/>
      <c r="H65" s="322"/>
      <c r="I65" s="322"/>
      <c r="J65" s="576"/>
      <c r="K65" s="322"/>
      <c r="L65" s="322"/>
      <c r="M65" s="322"/>
      <c r="N65" s="322"/>
      <c r="O65" s="322"/>
      <c r="P65" s="322"/>
      <c r="Q65" s="322"/>
      <c r="R65" s="322"/>
      <c r="S65" s="322"/>
      <c r="T65" s="322"/>
    </row>
    <row r="66" spans="1:20" ht="18">
      <c r="A66" s="161" t="s">
        <v>268</v>
      </c>
      <c r="J66" s="104" t="s">
        <v>266</v>
      </c>
      <c r="T66" s="188"/>
    </row>
  </sheetData>
  <printOptions horizontalCentered="1"/>
  <pageMargins left="0.45" right="0.45" top="0.8" bottom="0.8" header="0.5" footer="0.5"/>
  <pageSetup horizontalDpi="1200" verticalDpi="1200" orientation="landscape" paperSize="9" scale="60" r:id="rId1"/>
  <rowBreaks count="1" manualBreakCount="1">
    <brk id="33" max="255" man="1"/>
  </rowBreaks>
  <colBreaks count="1" manualBreakCount="1">
    <brk id="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31"/>
  <sheetViews>
    <sheetView view="pageBreakPreview" zoomScaleNormal="75" zoomScaleSheetLayoutView="100" workbookViewId="0" topLeftCell="A1">
      <selection activeCell="A23" sqref="A23"/>
    </sheetView>
  </sheetViews>
  <sheetFormatPr defaultColWidth="9.140625" defaultRowHeight="12.75"/>
  <cols>
    <col min="1" max="1" width="40.140625" style="0" customWidth="1"/>
    <col min="2" max="2" width="24.00390625" style="0" customWidth="1"/>
    <col min="3" max="9" width="19.28125" style="0" customWidth="1"/>
  </cols>
  <sheetData>
    <row r="1" spans="1:9" ht="20.25">
      <c r="A1" s="12" t="s">
        <v>287</v>
      </c>
      <c r="B1" s="152"/>
      <c r="C1" s="152"/>
      <c r="D1" s="152"/>
      <c r="E1" s="152"/>
      <c r="F1" s="152"/>
      <c r="G1" s="169"/>
      <c r="H1" s="152"/>
      <c r="I1" s="152"/>
    </row>
    <row r="2" spans="1:9" ht="20.25">
      <c r="A2" s="64" t="s">
        <v>288</v>
      </c>
      <c r="B2" s="152"/>
      <c r="C2" s="152"/>
      <c r="D2" s="152"/>
      <c r="E2" s="152"/>
      <c r="F2" s="152"/>
      <c r="G2" s="169"/>
      <c r="H2" s="152"/>
      <c r="I2" s="152"/>
    </row>
    <row r="3" spans="1:9" ht="20.25">
      <c r="A3" s="307" t="s">
        <v>289</v>
      </c>
      <c r="B3" s="152"/>
      <c r="C3" s="152"/>
      <c r="D3" s="152"/>
      <c r="E3" s="152"/>
      <c r="F3" s="152"/>
      <c r="G3" s="169"/>
      <c r="H3" s="152"/>
      <c r="I3" s="152"/>
    </row>
    <row r="4" spans="1:9" ht="20.25">
      <c r="A4" s="307"/>
      <c r="B4" s="152"/>
      <c r="C4" s="152"/>
      <c r="D4" s="152"/>
      <c r="E4" s="152"/>
      <c r="F4" s="152"/>
      <c r="G4" s="169"/>
      <c r="H4" s="152"/>
      <c r="I4" s="152"/>
    </row>
    <row r="5" spans="1:9" ht="18">
      <c r="A5" s="81" t="s">
        <v>352</v>
      </c>
      <c r="B5" s="64"/>
      <c r="C5" s="64"/>
      <c r="D5" s="64"/>
      <c r="E5" s="64"/>
      <c r="F5" s="64"/>
      <c r="G5" s="62"/>
      <c r="H5" s="64"/>
      <c r="I5" s="62" t="s">
        <v>0</v>
      </c>
    </row>
    <row r="6" spans="1:9" ht="90">
      <c r="A6" s="308" t="s">
        <v>1</v>
      </c>
      <c r="B6" s="150" t="s">
        <v>146</v>
      </c>
      <c r="C6" s="309" t="s">
        <v>182</v>
      </c>
      <c r="D6" s="310" t="s">
        <v>183</v>
      </c>
      <c r="E6" s="309" t="s">
        <v>184</v>
      </c>
      <c r="F6" s="310" t="s">
        <v>185</v>
      </c>
      <c r="G6" s="311" t="s">
        <v>290</v>
      </c>
      <c r="H6" s="310" t="s">
        <v>147</v>
      </c>
      <c r="I6" s="312" t="s">
        <v>3</v>
      </c>
    </row>
    <row r="7" spans="1:9" ht="18">
      <c r="A7" s="129" t="s">
        <v>12</v>
      </c>
      <c r="B7" s="313"/>
      <c r="C7" s="313"/>
      <c r="D7" s="313"/>
      <c r="E7" s="313"/>
      <c r="F7" s="313"/>
      <c r="G7" s="313"/>
      <c r="H7" s="313"/>
      <c r="I7" s="314"/>
    </row>
    <row r="8" spans="1:9" ht="18">
      <c r="A8" s="91" t="s">
        <v>13</v>
      </c>
      <c r="B8" s="315">
        <v>1048</v>
      </c>
      <c r="C8" s="315" t="s">
        <v>358</v>
      </c>
      <c r="D8" s="315">
        <v>14179</v>
      </c>
      <c r="E8" s="315">
        <v>17</v>
      </c>
      <c r="F8" s="315">
        <v>2745</v>
      </c>
      <c r="G8" s="315">
        <v>139136</v>
      </c>
      <c r="H8" s="315">
        <v>8883</v>
      </c>
      <c r="I8" s="316">
        <f>SUM(B8:H8)</f>
        <v>166008</v>
      </c>
    </row>
    <row r="9" spans="1:9" ht="18">
      <c r="A9" s="90" t="s">
        <v>14</v>
      </c>
      <c r="B9" s="317">
        <v>576</v>
      </c>
      <c r="C9" s="317" t="s">
        <v>358</v>
      </c>
      <c r="D9" s="317">
        <v>1650</v>
      </c>
      <c r="E9" s="317">
        <v>15</v>
      </c>
      <c r="F9" s="317">
        <v>463</v>
      </c>
      <c r="G9" s="317">
        <v>107871</v>
      </c>
      <c r="H9" s="317">
        <v>9079</v>
      </c>
      <c r="I9" s="318">
        <f aca="true" t="shared" si="0" ref="I9:I24">SUM(B9:H9)</f>
        <v>119654</v>
      </c>
    </row>
    <row r="10" spans="1:9" ht="18">
      <c r="A10" s="91" t="s">
        <v>346</v>
      </c>
      <c r="B10" s="315">
        <v>94</v>
      </c>
      <c r="C10" s="315" t="s">
        <v>358</v>
      </c>
      <c r="D10" s="315">
        <v>1197</v>
      </c>
      <c r="E10" s="315" t="s">
        <v>358</v>
      </c>
      <c r="F10" s="315">
        <v>644</v>
      </c>
      <c r="G10" s="315">
        <v>5033</v>
      </c>
      <c r="H10" s="315">
        <v>211</v>
      </c>
      <c r="I10" s="316">
        <f t="shared" si="0"/>
        <v>7179</v>
      </c>
    </row>
    <row r="11" spans="1:9" ht="18">
      <c r="A11" s="90" t="s">
        <v>18</v>
      </c>
      <c r="B11" s="317">
        <v>243</v>
      </c>
      <c r="C11" s="317" t="s">
        <v>358</v>
      </c>
      <c r="D11" s="317">
        <v>3241</v>
      </c>
      <c r="E11" s="317">
        <v>5</v>
      </c>
      <c r="F11" s="317">
        <v>92</v>
      </c>
      <c r="G11" s="317">
        <v>6241</v>
      </c>
      <c r="H11" s="317">
        <v>202</v>
      </c>
      <c r="I11" s="318">
        <f t="shared" si="0"/>
        <v>10024</v>
      </c>
    </row>
    <row r="12" spans="1:9" ht="18">
      <c r="A12" s="91" t="s">
        <v>19</v>
      </c>
      <c r="B12" s="315" t="s">
        <v>358</v>
      </c>
      <c r="C12" s="315" t="s">
        <v>358</v>
      </c>
      <c r="D12" s="315">
        <v>60</v>
      </c>
      <c r="E12" s="315" t="s">
        <v>358</v>
      </c>
      <c r="F12" s="315" t="s">
        <v>358</v>
      </c>
      <c r="G12" s="315">
        <v>12</v>
      </c>
      <c r="H12" s="315" t="s">
        <v>358</v>
      </c>
      <c r="I12" s="316">
        <f t="shared" si="0"/>
        <v>72</v>
      </c>
    </row>
    <row r="13" spans="1:9" ht="18">
      <c r="A13" s="90" t="s">
        <v>20</v>
      </c>
      <c r="B13" s="317">
        <v>26</v>
      </c>
      <c r="C13" s="317" t="s">
        <v>358</v>
      </c>
      <c r="D13" s="317">
        <v>82</v>
      </c>
      <c r="E13" s="317">
        <v>24</v>
      </c>
      <c r="F13" s="317">
        <v>4</v>
      </c>
      <c r="G13" s="317">
        <v>4108</v>
      </c>
      <c r="H13" s="317">
        <v>600</v>
      </c>
      <c r="I13" s="318">
        <f t="shared" si="0"/>
        <v>4844</v>
      </c>
    </row>
    <row r="14" spans="1:9" ht="18">
      <c r="A14" s="91" t="s">
        <v>23</v>
      </c>
      <c r="B14" s="315" t="s">
        <v>358</v>
      </c>
      <c r="C14" s="315" t="s">
        <v>358</v>
      </c>
      <c r="D14" s="315" t="s">
        <v>358</v>
      </c>
      <c r="E14" s="315" t="s">
        <v>358</v>
      </c>
      <c r="F14" s="315" t="s">
        <v>358</v>
      </c>
      <c r="G14" s="315">
        <v>11</v>
      </c>
      <c r="H14" s="315">
        <v>20</v>
      </c>
      <c r="I14" s="316">
        <f t="shared" si="0"/>
        <v>31</v>
      </c>
    </row>
    <row r="15" spans="1:9" ht="18">
      <c r="A15" s="319" t="s">
        <v>24</v>
      </c>
      <c r="B15" s="317">
        <v>45</v>
      </c>
      <c r="C15" s="317" t="s">
        <v>358</v>
      </c>
      <c r="D15" s="317" t="s">
        <v>358</v>
      </c>
      <c r="E15" s="317" t="s">
        <v>358</v>
      </c>
      <c r="F15" s="317" t="s">
        <v>358</v>
      </c>
      <c r="G15" s="317" t="s">
        <v>358</v>
      </c>
      <c r="H15" s="317" t="s">
        <v>358</v>
      </c>
      <c r="I15" s="318">
        <f t="shared" si="0"/>
        <v>45</v>
      </c>
    </row>
    <row r="16" spans="1:9" ht="18">
      <c r="A16" s="91" t="s">
        <v>105</v>
      </c>
      <c r="B16" s="315" t="s">
        <v>358</v>
      </c>
      <c r="C16" s="315" t="s">
        <v>358</v>
      </c>
      <c r="D16" s="315">
        <v>19</v>
      </c>
      <c r="E16" s="315" t="s">
        <v>358</v>
      </c>
      <c r="F16" s="315" t="s">
        <v>358</v>
      </c>
      <c r="G16" s="315">
        <v>19</v>
      </c>
      <c r="H16" s="315" t="s">
        <v>358</v>
      </c>
      <c r="I16" s="316">
        <f t="shared" si="0"/>
        <v>38</v>
      </c>
    </row>
    <row r="17" spans="1:9" ht="18" customHeight="1">
      <c r="A17" s="526" t="s">
        <v>339</v>
      </c>
      <c r="B17" s="317" t="s">
        <v>358</v>
      </c>
      <c r="C17" s="317">
        <v>14</v>
      </c>
      <c r="D17" s="317">
        <v>866</v>
      </c>
      <c r="E17" s="317" t="s">
        <v>358</v>
      </c>
      <c r="F17" s="317">
        <v>103</v>
      </c>
      <c r="G17" s="317">
        <v>1458</v>
      </c>
      <c r="H17" s="317">
        <v>61</v>
      </c>
      <c r="I17" s="318">
        <f t="shared" si="0"/>
        <v>2502</v>
      </c>
    </row>
    <row r="18" spans="1:9" ht="18">
      <c r="A18" s="88" t="s">
        <v>32</v>
      </c>
      <c r="B18" s="315"/>
      <c r="C18" s="315"/>
      <c r="D18" s="315"/>
      <c r="E18" s="315"/>
      <c r="F18" s="315"/>
      <c r="G18" s="315"/>
      <c r="H18" s="315"/>
      <c r="I18" s="316"/>
    </row>
    <row r="19" spans="1:9" s="23" customFormat="1" ht="18">
      <c r="A19" s="98" t="s">
        <v>198</v>
      </c>
      <c r="B19" s="317" t="s">
        <v>358</v>
      </c>
      <c r="C19" s="317" t="s">
        <v>358</v>
      </c>
      <c r="D19" s="317" t="s">
        <v>358</v>
      </c>
      <c r="E19" s="317" t="s">
        <v>358</v>
      </c>
      <c r="F19" s="317" t="s">
        <v>358</v>
      </c>
      <c r="G19" s="317">
        <v>168</v>
      </c>
      <c r="H19" s="317" t="s">
        <v>358</v>
      </c>
      <c r="I19" s="318">
        <f t="shared" si="0"/>
        <v>168</v>
      </c>
    </row>
    <row r="20" spans="1:9" ht="18">
      <c r="A20" s="94" t="s">
        <v>199</v>
      </c>
      <c r="B20" s="315" t="s">
        <v>358</v>
      </c>
      <c r="C20" s="315" t="s">
        <v>358</v>
      </c>
      <c r="D20" s="315" t="s">
        <v>358</v>
      </c>
      <c r="E20" s="315" t="s">
        <v>358</v>
      </c>
      <c r="F20" s="315" t="s">
        <v>358</v>
      </c>
      <c r="G20" s="315">
        <v>2859</v>
      </c>
      <c r="H20" s="315">
        <v>53</v>
      </c>
      <c r="I20" s="316">
        <f t="shared" si="0"/>
        <v>2912</v>
      </c>
    </row>
    <row r="21" spans="1:9" s="23" customFormat="1" ht="18">
      <c r="A21" s="139" t="s">
        <v>347</v>
      </c>
      <c r="B21" s="317" t="s">
        <v>358</v>
      </c>
      <c r="C21" s="317" t="s">
        <v>358</v>
      </c>
      <c r="D21" s="317" t="s">
        <v>358</v>
      </c>
      <c r="E21" s="317" t="s">
        <v>358</v>
      </c>
      <c r="F21" s="317" t="s">
        <v>358</v>
      </c>
      <c r="G21" s="317" t="s">
        <v>358</v>
      </c>
      <c r="H21" s="317" t="s">
        <v>358</v>
      </c>
      <c r="I21" s="318">
        <f t="shared" si="0"/>
        <v>0</v>
      </c>
    </row>
    <row r="22" spans="1:9" ht="18">
      <c r="A22" s="93" t="s">
        <v>41</v>
      </c>
      <c r="B22" s="315">
        <v>73</v>
      </c>
      <c r="C22" s="315" t="s">
        <v>358</v>
      </c>
      <c r="D22" s="315">
        <v>3368</v>
      </c>
      <c r="E22" s="315" t="s">
        <v>358</v>
      </c>
      <c r="F22" s="315">
        <v>24</v>
      </c>
      <c r="G22" s="315">
        <v>9300</v>
      </c>
      <c r="H22" s="315">
        <v>107</v>
      </c>
      <c r="I22" s="316">
        <f t="shared" si="0"/>
        <v>12872</v>
      </c>
    </row>
    <row r="23" spans="1:9" s="23" customFormat="1" ht="18">
      <c r="A23" s="139" t="s">
        <v>142</v>
      </c>
      <c r="B23" s="317" t="s">
        <v>358</v>
      </c>
      <c r="C23" s="317" t="s">
        <v>358</v>
      </c>
      <c r="D23" s="317" t="s">
        <v>358</v>
      </c>
      <c r="E23" s="317" t="s">
        <v>358</v>
      </c>
      <c r="F23" s="317" t="s">
        <v>358</v>
      </c>
      <c r="G23" s="317" t="s">
        <v>358</v>
      </c>
      <c r="H23" s="317" t="s">
        <v>358</v>
      </c>
      <c r="I23" s="318">
        <f t="shared" si="0"/>
        <v>0</v>
      </c>
    </row>
    <row r="24" spans="1:9" ht="18">
      <c r="A24" s="549" t="s">
        <v>46</v>
      </c>
      <c r="B24" s="550">
        <v>1042</v>
      </c>
      <c r="C24" s="550" t="s">
        <v>358</v>
      </c>
      <c r="D24" s="550">
        <v>3219</v>
      </c>
      <c r="E24" s="550" t="s">
        <v>358</v>
      </c>
      <c r="F24" s="550">
        <v>468</v>
      </c>
      <c r="G24" s="550">
        <v>4816</v>
      </c>
      <c r="H24" s="550">
        <v>55300</v>
      </c>
      <c r="I24" s="551">
        <f t="shared" si="0"/>
        <v>64845</v>
      </c>
    </row>
    <row r="25" spans="1:9" ht="18">
      <c r="A25" s="320" t="s">
        <v>291</v>
      </c>
      <c r="B25" s="321">
        <f>SUM(B8:B24)</f>
        <v>3147</v>
      </c>
      <c r="C25" s="321">
        <f aca="true" t="shared" si="1" ref="C25:H25">SUM(C8:C24)</f>
        <v>14</v>
      </c>
      <c r="D25" s="321">
        <f t="shared" si="1"/>
        <v>27881</v>
      </c>
      <c r="E25" s="321">
        <f t="shared" si="1"/>
        <v>61</v>
      </c>
      <c r="F25" s="321">
        <f t="shared" si="1"/>
        <v>4543</v>
      </c>
      <c r="G25" s="321">
        <f t="shared" si="1"/>
        <v>281032</v>
      </c>
      <c r="H25" s="321">
        <f t="shared" si="1"/>
        <v>74516</v>
      </c>
      <c r="I25" s="84">
        <f>SUM(B25:H25)</f>
        <v>391194</v>
      </c>
    </row>
    <row r="26" spans="1:9" ht="18">
      <c r="A26" s="85" t="s">
        <v>348</v>
      </c>
      <c r="B26" s="86">
        <f aca="true" t="shared" si="2" ref="B26:I26">(B25-B29)</f>
        <v>-2871</v>
      </c>
      <c r="C26" s="86">
        <f t="shared" si="2"/>
        <v>-64</v>
      </c>
      <c r="D26" s="86">
        <f t="shared" si="2"/>
        <v>-16905</v>
      </c>
      <c r="E26" s="86">
        <f t="shared" si="2"/>
        <v>61</v>
      </c>
      <c r="F26" s="86">
        <f t="shared" si="2"/>
        <v>1327</v>
      </c>
      <c r="G26" s="86">
        <f t="shared" si="2"/>
        <v>-16089</v>
      </c>
      <c r="H26" s="86">
        <f t="shared" si="2"/>
        <v>-12311</v>
      </c>
      <c r="I26" s="86">
        <f t="shared" si="2"/>
        <v>-46852</v>
      </c>
    </row>
    <row r="27" spans="1:9" ht="18">
      <c r="A27" s="85" t="s">
        <v>349</v>
      </c>
      <c r="B27" s="292">
        <f aca="true" t="shared" si="3" ref="B27:I27">(B25-B29)/ABS(B29)</f>
        <v>-0.47706879361914256</v>
      </c>
      <c r="C27" s="292">
        <f t="shared" si="3"/>
        <v>-0.8205128205128205</v>
      </c>
      <c r="D27" s="292">
        <f t="shared" si="3"/>
        <v>-0.3774617067833698</v>
      </c>
      <c r="E27" s="557" t="s">
        <v>261</v>
      </c>
      <c r="F27" s="292">
        <f t="shared" si="3"/>
        <v>0.41262437810945274</v>
      </c>
      <c r="G27" s="292">
        <f t="shared" si="3"/>
        <v>-0.054149656200672455</v>
      </c>
      <c r="H27" s="292">
        <f t="shared" si="3"/>
        <v>-0.1417876927683785</v>
      </c>
      <c r="I27" s="292">
        <f t="shared" si="3"/>
        <v>-0.10695680362336375</v>
      </c>
    </row>
    <row r="28" spans="1:9" ht="18">
      <c r="A28" s="85" t="s">
        <v>350</v>
      </c>
      <c r="B28" s="137">
        <f>B25/$I25</f>
        <v>0.008044601911072256</v>
      </c>
      <c r="C28" s="558">
        <f aca="true" t="shared" si="4" ref="C28:I28">C25/$I25</f>
        <v>3.5787869957105684E-05</v>
      </c>
      <c r="D28" s="137">
        <f t="shared" si="4"/>
        <v>0.07127154301957596</v>
      </c>
      <c r="E28" s="137">
        <f t="shared" si="4"/>
        <v>0.00015593286195596048</v>
      </c>
      <c r="F28" s="137">
        <f t="shared" si="4"/>
        <v>0.011613163801080793</v>
      </c>
      <c r="G28" s="137">
        <f t="shared" si="4"/>
        <v>0.7183954764132374</v>
      </c>
      <c r="H28" s="137">
        <f t="shared" si="4"/>
        <v>0.1904834941231205</v>
      </c>
      <c r="I28" s="137">
        <f t="shared" si="4"/>
        <v>1</v>
      </c>
    </row>
    <row r="29" spans="1:9" ht="18">
      <c r="A29" s="291" t="s">
        <v>351</v>
      </c>
      <c r="B29" s="86">
        <v>6018</v>
      </c>
      <c r="C29" s="86">
        <v>78</v>
      </c>
      <c r="D29" s="86">
        <v>44786</v>
      </c>
      <c r="E29" s="86">
        <v>0</v>
      </c>
      <c r="F29" s="86">
        <v>3216</v>
      </c>
      <c r="G29" s="86">
        <v>297121</v>
      </c>
      <c r="H29" s="86">
        <v>86827</v>
      </c>
      <c r="I29" s="86">
        <v>438046</v>
      </c>
    </row>
    <row r="30" spans="1:9" ht="18">
      <c r="A30" s="552"/>
      <c r="B30" s="553"/>
      <c r="C30" s="553"/>
      <c r="D30" s="553"/>
      <c r="E30" s="553"/>
      <c r="F30" s="553"/>
      <c r="G30" s="553"/>
      <c r="H30" s="553"/>
      <c r="I30" s="553"/>
    </row>
    <row r="31" spans="1:9" s="23" customFormat="1" ht="18">
      <c r="A31" s="145" t="s">
        <v>282</v>
      </c>
      <c r="B31" s="554"/>
      <c r="C31" s="554"/>
      <c r="D31" s="554"/>
      <c r="E31" s="554"/>
      <c r="F31" s="554"/>
      <c r="G31" s="555"/>
      <c r="H31" s="554"/>
      <c r="I31" s="556"/>
    </row>
  </sheetData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6"/>
  </sheetPr>
  <dimension ref="A1:F161"/>
  <sheetViews>
    <sheetView showGridLines="0" view="pageBreakPreview" zoomScaleNormal="50" zoomScaleSheetLayoutView="100" workbookViewId="0" topLeftCell="A1">
      <selection activeCell="C6" sqref="C6"/>
    </sheetView>
  </sheetViews>
  <sheetFormatPr defaultColWidth="9.140625" defaultRowHeight="12.75"/>
  <cols>
    <col min="1" max="1" width="41.28125" style="130" customWidth="1"/>
    <col min="2" max="2" width="51.8515625" style="584" customWidth="1"/>
    <col min="3" max="5" width="20.7109375" style="0" customWidth="1"/>
    <col min="6" max="6" width="20.7109375" style="584" customWidth="1"/>
  </cols>
  <sheetData>
    <row r="1" spans="1:6" s="152" customFormat="1" ht="28.5" customHeight="1">
      <c r="A1" s="12" t="s">
        <v>509</v>
      </c>
      <c r="F1" s="169"/>
    </row>
    <row r="2" spans="1:6" s="130" customFormat="1" ht="37.5" customHeight="1">
      <c r="A2" s="180" t="s">
        <v>510</v>
      </c>
      <c r="F2" s="181"/>
    </row>
    <row r="3" spans="1:6" s="130" customFormat="1" ht="18" customHeight="1">
      <c r="A3" s="81" t="s">
        <v>352</v>
      </c>
      <c r="F3" s="62" t="s">
        <v>0</v>
      </c>
    </row>
    <row r="4" spans="1:6" s="130" customFormat="1" ht="19.5" customHeight="1">
      <c r="A4" s="57" t="s">
        <v>511</v>
      </c>
      <c r="B4" s="696" t="s">
        <v>126</v>
      </c>
      <c r="C4" s="755" t="s">
        <v>512</v>
      </c>
      <c r="D4" s="761"/>
      <c r="E4" s="762"/>
      <c r="F4" s="61" t="s">
        <v>3</v>
      </c>
    </row>
    <row r="5" spans="1:6" ht="72" customHeight="1">
      <c r="A5" s="133"/>
      <c r="B5" s="697"/>
      <c r="C5" s="698" t="s">
        <v>513</v>
      </c>
      <c r="D5" s="698" t="s">
        <v>514</v>
      </c>
      <c r="E5" s="698" t="s">
        <v>515</v>
      </c>
      <c r="F5" s="699"/>
    </row>
    <row r="6" spans="1:6" ht="15.75" customHeight="1">
      <c r="A6" s="142" t="s">
        <v>13</v>
      </c>
      <c r="B6" s="700" t="s">
        <v>146</v>
      </c>
      <c r="C6" s="212">
        <v>632</v>
      </c>
      <c r="D6" s="212">
        <v>362</v>
      </c>
      <c r="E6" s="212">
        <v>54</v>
      </c>
      <c r="F6" s="214">
        <f>SUM(C6:E6)</f>
        <v>1048</v>
      </c>
    </row>
    <row r="7" spans="1:6" ht="15.75" customHeight="1">
      <c r="A7" s="701"/>
      <c r="B7" s="702" t="s">
        <v>182</v>
      </c>
      <c r="C7" s="203" t="s">
        <v>358</v>
      </c>
      <c r="D7" s="203" t="s">
        <v>358</v>
      </c>
      <c r="E7" s="203" t="s">
        <v>358</v>
      </c>
      <c r="F7" s="205">
        <f aca="true" t="shared" si="0" ref="F7:F12">SUM(C7:E7)</f>
        <v>0</v>
      </c>
    </row>
    <row r="8" spans="1:6" ht="15.75" customHeight="1">
      <c r="A8" s="701"/>
      <c r="B8" s="700" t="s">
        <v>183</v>
      </c>
      <c r="C8" s="212">
        <v>7562</v>
      </c>
      <c r="D8" s="212">
        <v>6547</v>
      </c>
      <c r="E8" s="212">
        <v>70</v>
      </c>
      <c r="F8" s="214">
        <f t="shared" si="0"/>
        <v>14179</v>
      </c>
    </row>
    <row r="9" spans="1:6" ht="15.75" customHeight="1">
      <c r="A9" s="701"/>
      <c r="B9" s="702" t="s">
        <v>184</v>
      </c>
      <c r="C9" s="203">
        <v>17</v>
      </c>
      <c r="D9" s="203" t="s">
        <v>358</v>
      </c>
      <c r="E9" s="203" t="s">
        <v>358</v>
      </c>
      <c r="F9" s="205">
        <f t="shared" si="0"/>
        <v>17</v>
      </c>
    </row>
    <row r="10" spans="1:6" ht="15.75" customHeight="1">
      <c r="A10" s="701"/>
      <c r="B10" s="700" t="s">
        <v>185</v>
      </c>
      <c r="C10" s="212">
        <v>315</v>
      </c>
      <c r="D10" s="212">
        <v>2410</v>
      </c>
      <c r="E10" s="212">
        <v>20</v>
      </c>
      <c r="F10" s="214">
        <f t="shared" si="0"/>
        <v>2745</v>
      </c>
    </row>
    <row r="11" spans="1:6" ht="15.75" customHeight="1">
      <c r="A11" s="701"/>
      <c r="B11" s="702" t="s">
        <v>516</v>
      </c>
      <c r="C11" s="203">
        <v>9133</v>
      </c>
      <c r="D11" s="203">
        <v>123657</v>
      </c>
      <c r="E11" s="203">
        <v>6346</v>
      </c>
      <c r="F11" s="205">
        <f t="shared" si="0"/>
        <v>139136</v>
      </c>
    </row>
    <row r="12" spans="1:6" ht="15.75" customHeight="1">
      <c r="A12" s="701"/>
      <c r="B12" s="700" t="s">
        <v>147</v>
      </c>
      <c r="C12" s="212">
        <v>372</v>
      </c>
      <c r="D12" s="212">
        <v>6093</v>
      </c>
      <c r="E12" s="212">
        <v>2418</v>
      </c>
      <c r="F12" s="206">
        <f t="shared" si="0"/>
        <v>8883</v>
      </c>
    </row>
    <row r="13" spans="1:6" ht="15.75" customHeight="1">
      <c r="A13" s="703"/>
      <c r="B13" s="704" t="s">
        <v>3</v>
      </c>
      <c r="C13" s="705">
        <f>SUM(C6:C12)</f>
        <v>18031</v>
      </c>
      <c r="D13" s="705">
        <f>SUM(D6:D12)</f>
        <v>139069</v>
      </c>
      <c r="E13" s="705">
        <f>SUM(E6:E12)</f>
        <v>8908</v>
      </c>
      <c r="F13" s="705">
        <f>SUM(F6:F12)</f>
        <v>166008</v>
      </c>
    </row>
    <row r="14" spans="1:6" ht="15.75" customHeight="1">
      <c r="A14" s="701" t="s">
        <v>14</v>
      </c>
      <c r="B14" s="700" t="s">
        <v>146</v>
      </c>
      <c r="C14" s="212">
        <v>169</v>
      </c>
      <c r="D14" s="212">
        <v>325</v>
      </c>
      <c r="E14" s="212">
        <v>82</v>
      </c>
      <c r="F14" s="214">
        <f>SUM(C14:E14)</f>
        <v>576</v>
      </c>
    </row>
    <row r="15" spans="1:6" ht="15.75" customHeight="1">
      <c r="A15" s="701"/>
      <c r="B15" s="702" t="s">
        <v>182</v>
      </c>
      <c r="C15" s="203" t="s">
        <v>358</v>
      </c>
      <c r="D15" s="203" t="s">
        <v>358</v>
      </c>
      <c r="E15" s="203" t="s">
        <v>358</v>
      </c>
      <c r="F15" s="205">
        <f aca="true" t="shared" si="1" ref="F15:F20">SUM(C15:E15)</f>
        <v>0</v>
      </c>
    </row>
    <row r="16" spans="1:6" ht="15.75" customHeight="1">
      <c r="A16" s="701"/>
      <c r="B16" s="700" t="s">
        <v>183</v>
      </c>
      <c r="C16" s="212">
        <v>450</v>
      </c>
      <c r="D16" s="212">
        <v>1200</v>
      </c>
      <c r="E16" s="212" t="s">
        <v>358</v>
      </c>
      <c r="F16" s="214">
        <f t="shared" si="1"/>
        <v>1650</v>
      </c>
    </row>
    <row r="17" spans="1:6" ht="15.75" customHeight="1">
      <c r="A17" s="701"/>
      <c r="B17" s="702" t="s">
        <v>184</v>
      </c>
      <c r="C17" s="203">
        <v>15</v>
      </c>
      <c r="D17" s="203" t="s">
        <v>358</v>
      </c>
      <c r="E17" s="203" t="s">
        <v>358</v>
      </c>
      <c r="F17" s="205">
        <f t="shared" si="1"/>
        <v>15</v>
      </c>
    </row>
    <row r="18" spans="1:6" ht="15.75" customHeight="1">
      <c r="A18" s="701"/>
      <c r="B18" s="700" t="s">
        <v>185</v>
      </c>
      <c r="C18" s="212">
        <v>416</v>
      </c>
      <c r="D18" s="212" t="s">
        <v>358</v>
      </c>
      <c r="E18" s="212">
        <v>47</v>
      </c>
      <c r="F18" s="214">
        <f t="shared" si="1"/>
        <v>463</v>
      </c>
    </row>
    <row r="19" spans="1:6" ht="15.75" customHeight="1">
      <c r="A19" s="701"/>
      <c r="B19" s="702" t="s">
        <v>516</v>
      </c>
      <c r="C19" s="203">
        <v>27962</v>
      </c>
      <c r="D19" s="203">
        <v>76334</v>
      </c>
      <c r="E19" s="203">
        <v>3575</v>
      </c>
      <c r="F19" s="205">
        <f t="shared" si="1"/>
        <v>107871</v>
      </c>
    </row>
    <row r="20" spans="1:6" ht="15.75" customHeight="1">
      <c r="A20" s="701"/>
      <c r="B20" s="700" t="s">
        <v>147</v>
      </c>
      <c r="C20" s="212">
        <v>1429</v>
      </c>
      <c r="D20" s="212">
        <v>4827</v>
      </c>
      <c r="E20" s="212">
        <v>2823</v>
      </c>
      <c r="F20" s="206">
        <f t="shared" si="1"/>
        <v>9079</v>
      </c>
    </row>
    <row r="21" spans="1:6" ht="15.75" customHeight="1">
      <c r="A21" s="703"/>
      <c r="B21" s="704" t="s">
        <v>3</v>
      </c>
      <c r="C21" s="705">
        <f>SUM(C14:C20)</f>
        <v>30441</v>
      </c>
      <c r="D21" s="705">
        <f>SUM(D14:D20)</f>
        <v>82686</v>
      </c>
      <c r="E21" s="705">
        <f>SUM(E14:E20)</f>
        <v>6527</v>
      </c>
      <c r="F21" s="705">
        <f>SUM(F14:F20)</f>
        <v>119654</v>
      </c>
    </row>
    <row r="22" spans="1:6" ht="15.75" customHeight="1">
      <c r="A22" s="701" t="s">
        <v>346</v>
      </c>
      <c r="B22" s="700" t="s">
        <v>146</v>
      </c>
      <c r="C22" s="212">
        <v>8</v>
      </c>
      <c r="D22" s="212">
        <v>86</v>
      </c>
      <c r="E22" s="212" t="s">
        <v>358</v>
      </c>
      <c r="F22" s="214">
        <f>SUM(C22:E22)</f>
        <v>94</v>
      </c>
    </row>
    <row r="23" spans="1:6" ht="15.75" customHeight="1">
      <c r="A23" s="701"/>
      <c r="B23" s="702" t="s">
        <v>182</v>
      </c>
      <c r="C23" s="203" t="s">
        <v>358</v>
      </c>
      <c r="D23" s="203" t="s">
        <v>358</v>
      </c>
      <c r="E23" s="203" t="s">
        <v>358</v>
      </c>
      <c r="F23" s="205">
        <f aca="true" t="shared" si="2" ref="F23:F28">SUM(C23:E23)</f>
        <v>0</v>
      </c>
    </row>
    <row r="24" spans="1:6" ht="15.75" customHeight="1">
      <c r="A24" s="701"/>
      <c r="B24" s="700" t="s">
        <v>183</v>
      </c>
      <c r="C24" s="212" t="s">
        <v>358</v>
      </c>
      <c r="D24" s="212">
        <v>1197</v>
      </c>
      <c r="E24" s="212" t="s">
        <v>358</v>
      </c>
      <c r="F24" s="214">
        <f t="shared" si="2"/>
        <v>1197</v>
      </c>
    </row>
    <row r="25" spans="1:6" ht="15.75" customHeight="1">
      <c r="A25" s="701"/>
      <c r="B25" s="702" t="s">
        <v>184</v>
      </c>
      <c r="C25" s="203" t="s">
        <v>358</v>
      </c>
      <c r="D25" s="203" t="s">
        <v>358</v>
      </c>
      <c r="E25" s="203" t="s">
        <v>358</v>
      </c>
      <c r="F25" s="205">
        <f t="shared" si="2"/>
        <v>0</v>
      </c>
    </row>
    <row r="26" spans="1:6" ht="15.75" customHeight="1">
      <c r="A26" s="701"/>
      <c r="B26" s="700" t="s">
        <v>185</v>
      </c>
      <c r="C26" s="212" t="s">
        <v>358</v>
      </c>
      <c r="D26" s="212">
        <v>644</v>
      </c>
      <c r="E26" s="212" t="s">
        <v>358</v>
      </c>
      <c r="F26" s="214">
        <f t="shared" si="2"/>
        <v>644</v>
      </c>
    </row>
    <row r="27" spans="1:6" ht="15.75" customHeight="1">
      <c r="A27" s="701"/>
      <c r="B27" s="702" t="s">
        <v>516</v>
      </c>
      <c r="C27" s="203" t="s">
        <v>358</v>
      </c>
      <c r="D27" s="203">
        <v>4889</v>
      </c>
      <c r="E27" s="203">
        <v>144</v>
      </c>
      <c r="F27" s="205">
        <f t="shared" si="2"/>
        <v>5033</v>
      </c>
    </row>
    <row r="28" spans="1:6" ht="15.75" customHeight="1">
      <c r="A28" s="701"/>
      <c r="B28" s="700" t="s">
        <v>147</v>
      </c>
      <c r="C28" s="212" t="s">
        <v>358</v>
      </c>
      <c r="D28" s="212" t="s">
        <v>358</v>
      </c>
      <c r="E28" s="212">
        <v>211</v>
      </c>
      <c r="F28" s="206">
        <f t="shared" si="2"/>
        <v>211</v>
      </c>
    </row>
    <row r="29" spans="1:6" ht="15.75" customHeight="1">
      <c r="A29" s="703"/>
      <c r="B29" s="704" t="s">
        <v>3</v>
      </c>
      <c r="C29" s="705">
        <f>SUM(C22:C28)</f>
        <v>8</v>
      </c>
      <c r="D29" s="705">
        <f>SUM(D22:D28)</f>
        <v>6816</v>
      </c>
      <c r="E29" s="705">
        <f>SUM(E22:E28)</f>
        <v>355</v>
      </c>
      <c r="F29" s="705">
        <f>SUM(F22:F28)</f>
        <v>7179</v>
      </c>
    </row>
    <row r="30" spans="1:6" ht="15.75" customHeight="1">
      <c r="A30" s="701" t="s">
        <v>18</v>
      </c>
      <c r="B30" s="700" t="s">
        <v>146</v>
      </c>
      <c r="C30" s="212" t="s">
        <v>358</v>
      </c>
      <c r="D30" s="212">
        <v>243</v>
      </c>
      <c r="E30" s="212" t="s">
        <v>358</v>
      </c>
      <c r="F30" s="214">
        <f>SUM(C30:E30)</f>
        <v>243</v>
      </c>
    </row>
    <row r="31" spans="1:6" ht="15.75" customHeight="1">
      <c r="A31" s="701"/>
      <c r="B31" s="702" t="s">
        <v>182</v>
      </c>
      <c r="C31" s="203" t="s">
        <v>358</v>
      </c>
      <c r="D31" s="203" t="s">
        <v>358</v>
      </c>
      <c r="E31" s="203" t="s">
        <v>358</v>
      </c>
      <c r="F31" s="205">
        <f aca="true" t="shared" si="3" ref="F31:F36">SUM(C31:E31)</f>
        <v>0</v>
      </c>
    </row>
    <row r="32" spans="1:6" ht="15.75" customHeight="1">
      <c r="A32" s="701"/>
      <c r="B32" s="700" t="s">
        <v>183</v>
      </c>
      <c r="C32" s="212">
        <v>30</v>
      </c>
      <c r="D32" s="212">
        <v>3211</v>
      </c>
      <c r="E32" s="212" t="s">
        <v>358</v>
      </c>
      <c r="F32" s="214">
        <f t="shared" si="3"/>
        <v>3241</v>
      </c>
    </row>
    <row r="33" spans="1:6" ht="15.75" customHeight="1">
      <c r="A33" s="701"/>
      <c r="B33" s="702" t="s">
        <v>184</v>
      </c>
      <c r="C33" s="203">
        <v>5</v>
      </c>
      <c r="D33" s="203" t="s">
        <v>358</v>
      </c>
      <c r="E33" s="203" t="s">
        <v>358</v>
      </c>
      <c r="F33" s="205">
        <f t="shared" si="3"/>
        <v>5</v>
      </c>
    </row>
    <row r="34" spans="1:6" ht="15.75" customHeight="1">
      <c r="A34" s="701"/>
      <c r="B34" s="700" t="s">
        <v>185</v>
      </c>
      <c r="C34" s="212">
        <v>80</v>
      </c>
      <c r="D34" s="212">
        <v>12</v>
      </c>
      <c r="E34" s="212" t="s">
        <v>358</v>
      </c>
      <c r="F34" s="214">
        <f t="shared" si="3"/>
        <v>92</v>
      </c>
    </row>
    <row r="35" spans="1:6" ht="15.75" customHeight="1">
      <c r="A35" s="701"/>
      <c r="B35" s="702" t="s">
        <v>516</v>
      </c>
      <c r="C35" s="203">
        <v>1076</v>
      </c>
      <c r="D35" s="203">
        <v>4841</v>
      </c>
      <c r="E35" s="203">
        <v>324</v>
      </c>
      <c r="F35" s="205">
        <f t="shared" si="3"/>
        <v>6241</v>
      </c>
    </row>
    <row r="36" spans="1:6" ht="15.75" customHeight="1">
      <c r="A36" s="701"/>
      <c r="B36" s="700" t="s">
        <v>147</v>
      </c>
      <c r="C36" s="212" t="s">
        <v>358</v>
      </c>
      <c r="D36" s="212" t="s">
        <v>358</v>
      </c>
      <c r="E36" s="212">
        <v>202</v>
      </c>
      <c r="F36" s="206">
        <f t="shared" si="3"/>
        <v>202</v>
      </c>
    </row>
    <row r="37" spans="1:6" ht="18.75" customHeight="1">
      <c r="A37" s="703"/>
      <c r="B37" s="704" t="s">
        <v>3</v>
      </c>
      <c r="C37" s="705">
        <f>SUM(C30:C36)</f>
        <v>1191</v>
      </c>
      <c r="D37" s="705">
        <f>SUM(D30:D36)</f>
        <v>8307</v>
      </c>
      <c r="E37" s="705">
        <f>SUM(E30:E36)</f>
        <v>526</v>
      </c>
      <c r="F37" s="705">
        <f>SUM(F30:F36)</f>
        <v>10024</v>
      </c>
    </row>
    <row r="38" spans="1:6" ht="15.75" customHeight="1">
      <c r="A38" s="701" t="s">
        <v>19</v>
      </c>
      <c r="B38" s="700" t="s">
        <v>146</v>
      </c>
      <c r="C38" s="212" t="s">
        <v>358</v>
      </c>
      <c r="D38" s="212" t="s">
        <v>358</v>
      </c>
      <c r="E38" s="212" t="s">
        <v>358</v>
      </c>
      <c r="F38" s="214">
        <f>SUM(C38:E38)</f>
        <v>0</v>
      </c>
    </row>
    <row r="39" spans="1:6" ht="15.75" customHeight="1">
      <c r="A39" s="701"/>
      <c r="B39" s="702" t="s">
        <v>182</v>
      </c>
      <c r="C39" s="203" t="s">
        <v>358</v>
      </c>
      <c r="D39" s="203" t="s">
        <v>358</v>
      </c>
      <c r="E39" s="203" t="s">
        <v>358</v>
      </c>
      <c r="F39" s="205">
        <f aca="true" t="shared" si="4" ref="F39:F44">SUM(C39:E39)</f>
        <v>0</v>
      </c>
    </row>
    <row r="40" spans="1:6" ht="15.75" customHeight="1">
      <c r="A40" s="701"/>
      <c r="B40" s="700" t="s">
        <v>183</v>
      </c>
      <c r="C40" s="212" t="s">
        <v>358</v>
      </c>
      <c r="D40" s="212">
        <v>60</v>
      </c>
      <c r="E40" s="212" t="s">
        <v>358</v>
      </c>
      <c r="F40" s="214">
        <f t="shared" si="4"/>
        <v>60</v>
      </c>
    </row>
    <row r="41" spans="1:6" ht="15.75" customHeight="1">
      <c r="A41" s="701"/>
      <c r="B41" s="702" t="s">
        <v>184</v>
      </c>
      <c r="C41" s="203" t="s">
        <v>358</v>
      </c>
      <c r="D41" s="203" t="s">
        <v>358</v>
      </c>
      <c r="E41" s="203" t="s">
        <v>358</v>
      </c>
      <c r="F41" s="205">
        <f t="shared" si="4"/>
        <v>0</v>
      </c>
    </row>
    <row r="42" spans="1:6" ht="15.75" customHeight="1">
      <c r="A42" s="701"/>
      <c r="B42" s="700" t="s">
        <v>185</v>
      </c>
      <c r="C42" s="212" t="s">
        <v>358</v>
      </c>
      <c r="D42" s="212" t="s">
        <v>358</v>
      </c>
      <c r="E42" s="212" t="s">
        <v>358</v>
      </c>
      <c r="F42" s="214">
        <f t="shared" si="4"/>
        <v>0</v>
      </c>
    </row>
    <row r="43" spans="1:6" ht="15.75" customHeight="1">
      <c r="A43" s="701"/>
      <c r="B43" s="702" t="s">
        <v>516</v>
      </c>
      <c r="C43" s="203" t="s">
        <v>358</v>
      </c>
      <c r="D43" s="203">
        <v>12</v>
      </c>
      <c r="E43" s="203" t="s">
        <v>358</v>
      </c>
      <c r="F43" s="205">
        <f t="shared" si="4"/>
        <v>12</v>
      </c>
    </row>
    <row r="44" spans="1:6" ht="15.75" customHeight="1">
      <c r="A44" s="701"/>
      <c r="B44" s="700" t="s">
        <v>147</v>
      </c>
      <c r="C44" s="212" t="s">
        <v>358</v>
      </c>
      <c r="D44" s="212" t="s">
        <v>358</v>
      </c>
      <c r="E44" s="212" t="s">
        <v>358</v>
      </c>
      <c r="F44" s="206">
        <f t="shared" si="4"/>
        <v>0</v>
      </c>
    </row>
    <row r="45" spans="1:6" ht="15.75" customHeight="1">
      <c r="A45" s="703"/>
      <c r="B45" s="704" t="s">
        <v>3</v>
      </c>
      <c r="C45" s="84">
        <f>SUM(C38:C44)</f>
        <v>0</v>
      </c>
      <c r="D45" s="84">
        <f>SUM(D38:D44)</f>
        <v>72</v>
      </c>
      <c r="E45" s="84">
        <f>SUM(E38:E44)</f>
        <v>0</v>
      </c>
      <c r="F45" s="84">
        <f>SUM(F38:F44)</f>
        <v>72</v>
      </c>
    </row>
    <row r="46" spans="1:6" s="152" customFormat="1" ht="22.5" customHeight="1">
      <c r="A46" s="12" t="s">
        <v>517</v>
      </c>
      <c r="F46" s="169"/>
    </row>
    <row r="47" spans="1:6" s="130" customFormat="1" ht="34.5" customHeight="1">
      <c r="A47" s="180" t="s">
        <v>518</v>
      </c>
      <c r="F47" s="181"/>
    </row>
    <row r="48" spans="1:6" s="130" customFormat="1" ht="18" customHeight="1">
      <c r="A48" s="81" t="s">
        <v>352</v>
      </c>
      <c r="F48" s="62" t="s">
        <v>0</v>
      </c>
    </row>
    <row r="49" spans="1:6" ht="19.5" customHeight="1">
      <c r="A49" s="57" t="s">
        <v>511</v>
      </c>
      <c r="B49" s="696" t="s">
        <v>126</v>
      </c>
      <c r="C49" s="757" t="s">
        <v>512</v>
      </c>
      <c r="D49" s="751"/>
      <c r="E49" s="758"/>
      <c r="F49" s="61" t="s">
        <v>3</v>
      </c>
    </row>
    <row r="50" spans="1:6" ht="72" customHeight="1">
      <c r="A50" s="133"/>
      <c r="B50" s="697"/>
      <c r="C50" s="698" t="s">
        <v>513</v>
      </c>
      <c r="D50" s="698" t="s">
        <v>514</v>
      </c>
      <c r="E50" s="698" t="s">
        <v>515</v>
      </c>
      <c r="F50" s="699"/>
    </row>
    <row r="51" spans="1:6" ht="15.75" customHeight="1">
      <c r="A51" s="701" t="s">
        <v>20</v>
      </c>
      <c r="B51" s="700" t="s">
        <v>146</v>
      </c>
      <c r="C51" s="212" t="s">
        <v>358</v>
      </c>
      <c r="D51" s="212">
        <v>26</v>
      </c>
      <c r="E51" s="212" t="s">
        <v>358</v>
      </c>
      <c r="F51" s="214">
        <f>SUM(C51:E51)</f>
        <v>26</v>
      </c>
    </row>
    <row r="52" spans="1:6" ht="15.75" customHeight="1">
      <c r="A52" s="701"/>
      <c r="B52" s="702" t="s">
        <v>182</v>
      </c>
      <c r="C52" s="203" t="s">
        <v>358</v>
      </c>
      <c r="D52" s="203" t="s">
        <v>358</v>
      </c>
      <c r="E52" s="203" t="s">
        <v>358</v>
      </c>
      <c r="F52" s="205">
        <f aca="true" t="shared" si="5" ref="F52:F57">SUM(C52:E52)</f>
        <v>0</v>
      </c>
    </row>
    <row r="53" spans="1:6" ht="15.75" customHeight="1">
      <c r="A53" s="701"/>
      <c r="B53" s="700" t="s">
        <v>183</v>
      </c>
      <c r="C53" s="212" t="s">
        <v>358</v>
      </c>
      <c r="D53" s="212">
        <v>82</v>
      </c>
      <c r="E53" s="212" t="s">
        <v>358</v>
      </c>
      <c r="F53" s="214">
        <f t="shared" si="5"/>
        <v>82</v>
      </c>
    </row>
    <row r="54" spans="1:6" ht="15.75" customHeight="1">
      <c r="A54" s="701"/>
      <c r="B54" s="702" t="s">
        <v>184</v>
      </c>
      <c r="C54" s="203" t="s">
        <v>358</v>
      </c>
      <c r="D54" s="203">
        <v>24</v>
      </c>
      <c r="E54" s="203" t="s">
        <v>358</v>
      </c>
      <c r="F54" s="205">
        <f t="shared" si="5"/>
        <v>24</v>
      </c>
    </row>
    <row r="55" spans="1:6" ht="15.75" customHeight="1">
      <c r="A55" s="701"/>
      <c r="B55" s="700" t="s">
        <v>185</v>
      </c>
      <c r="C55" s="212" t="s">
        <v>358</v>
      </c>
      <c r="D55" s="212">
        <v>4</v>
      </c>
      <c r="E55" s="212" t="s">
        <v>358</v>
      </c>
      <c r="F55" s="214">
        <f t="shared" si="5"/>
        <v>4</v>
      </c>
    </row>
    <row r="56" spans="1:6" ht="15.75" customHeight="1">
      <c r="A56" s="701"/>
      <c r="B56" s="702" t="s">
        <v>516</v>
      </c>
      <c r="C56" s="203">
        <v>64</v>
      </c>
      <c r="D56" s="203">
        <v>4001</v>
      </c>
      <c r="E56" s="203">
        <v>43</v>
      </c>
      <c r="F56" s="205">
        <f t="shared" si="5"/>
        <v>4108</v>
      </c>
    </row>
    <row r="57" spans="1:6" ht="15.75" customHeight="1">
      <c r="A57" s="701"/>
      <c r="B57" s="700" t="s">
        <v>147</v>
      </c>
      <c r="C57" s="212" t="s">
        <v>358</v>
      </c>
      <c r="D57" s="212">
        <v>553</v>
      </c>
      <c r="E57" s="212">
        <v>47</v>
      </c>
      <c r="F57" s="206">
        <f t="shared" si="5"/>
        <v>600</v>
      </c>
    </row>
    <row r="58" spans="1:6" ht="15.75" customHeight="1">
      <c r="A58" s="703"/>
      <c r="B58" s="704" t="s">
        <v>3</v>
      </c>
      <c r="C58" s="84">
        <f>SUM(C51:C57)</f>
        <v>64</v>
      </c>
      <c r="D58" s="84">
        <f>SUM(D51:D57)</f>
        <v>4690</v>
      </c>
      <c r="E58" s="84">
        <f>SUM(E51:E57)</f>
        <v>90</v>
      </c>
      <c r="F58" s="705">
        <f>SUM(F51:F57)</f>
        <v>4844</v>
      </c>
    </row>
    <row r="59" spans="1:6" ht="15.75" customHeight="1">
      <c r="A59" s="701" t="s">
        <v>23</v>
      </c>
      <c r="B59" s="700" t="s">
        <v>146</v>
      </c>
      <c r="C59" s="212" t="s">
        <v>358</v>
      </c>
      <c r="D59" s="212" t="s">
        <v>358</v>
      </c>
      <c r="E59" s="212" t="s">
        <v>358</v>
      </c>
      <c r="F59" s="214">
        <f>SUM(C59:E59)</f>
        <v>0</v>
      </c>
    </row>
    <row r="60" spans="1:6" ht="15.75" customHeight="1">
      <c r="A60" s="701"/>
      <c r="B60" s="702" t="s">
        <v>182</v>
      </c>
      <c r="C60" s="203" t="s">
        <v>358</v>
      </c>
      <c r="D60" s="203" t="s">
        <v>358</v>
      </c>
      <c r="E60" s="203" t="s">
        <v>358</v>
      </c>
      <c r="F60" s="205">
        <f aca="true" t="shared" si="6" ref="F60:F65">SUM(C60:E60)</f>
        <v>0</v>
      </c>
    </row>
    <row r="61" spans="1:6" ht="15.75" customHeight="1">
      <c r="A61" s="701"/>
      <c r="B61" s="700" t="s">
        <v>183</v>
      </c>
      <c r="C61" s="212" t="s">
        <v>358</v>
      </c>
      <c r="D61" s="212" t="s">
        <v>358</v>
      </c>
      <c r="E61" s="212" t="s">
        <v>358</v>
      </c>
      <c r="F61" s="214">
        <f t="shared" si="6"/>
        <v>0</v>
      </c>
    </row>
    <row r="62" spans="1:6" ht="15.75" customHeight="1">
      <c r="A62" s="701"/>
      <c r="B62" s="702" t="s">
        <v>184</v>
      </c>
      <c r="C62" s="203" t="s">
        <v>358</v>
      </c>
      <c r="D62" s="203" t="s">
        <v>358</v>
      </c>
      <c r="E62" s="203" t="s">
        <v>358</v>
      </c>
      <c r="F62" s="205">
        <f t="shared" si="6"/>
        <v>0</v>
      </c>
    </row>
    <row r="63" spans="1:6" ht="15.75" customHeight="1">
      <c r="A63" s="701"/>
      <c r="B63" s="700" t="s">
        <v>185</v>
      </c>
      <c r="C63" s="212" t="s">
        <v>358</v>
      </c>
      <c r="D63" s="212" t="s">
        <v>358</v>
      </c>
      <c r="E63" s="212" t="s">
        <v>358</v>
      </c>
      <c r="F63" s="214">
        <f t="shared" si="6"/>
        <v>0</v>
      </c>
    </row>
    <row r="64" spans="1:6" ht="15.75" customHeight="1">
      <c r="A64" s="701"/>
      <c r="B64" s="702" t="s">
        <v>516</v>
      </c>
      <c r="C64" s="203" t="s">
        <v>358</v>
      </c>
      <c r="D64" s="203">
        <v>11</v>
      </c>
      <c r="E64" s="203" t="s">
        <v>358</v>
      </c>
      <c r="F64" s="205">
        <f t="shared" si="6"/>
        <v>11</v>
      </c>
    </row>
    <row r="65" spans="1:6" ht="15.75" customHeight="1">
      <c r="A65" s="701"/>
      <c r="B65" s="700" t="s">
        <v>147</v>
      </c>
      <c r="C65" s="212" t="s">
        <v>358</v>
      </c>
      <c r="D65" s="212">
        <v>20</v>
      </c>
      <c r="E65" s="212" t="s">
        <v>358</v>
      </c>
      <c r="F65" s="206">
        <f t="shared" si="6"/>
        <v>20</v>
      </c>
    </row>
    <row r="66" spans="1:6" ht="15.75" customHeight="1">
      <c r="A66" s="703"/>
      <c r="B66" s="704" t="s">
        <v>3</v>
      </c>
      <c r="C66" s="84">
        <f>SUM(C59:C65)</f>
        <v>0</v>
      </c>
      <c r="D66" s="84">
        <f>SUM(D59:D65)</f>
        <v>31</v>
      </c>
      <c r="E66" s="84">
        <f>SUM(E59:E65)</f>
        <v>0</v>
      </c>
      <c r="F66" s="705">
        <f>SUM(F59:F65)</f>
        <v>31</v>
      </c>
    </row>
    <row r="67" spans="1:6" ht="15.75" customHeight="1">
      <c r="A67" s="142" t="s">
        <v>24</v>
      </c>
      <c r="B67" s="700" t="s">
        <v>146</v>
      </c>
      <c r="C67" s="212" t="s">
        <v>358</v>
      </c>
      <c r="D67" s="212">
        <v>45</v>
      </c>
      <c r="E67" s="212" t="s">
        <v>358</v>
      </c>
      <c r="F67" s="214">
        <f>SUM(C67:E67)</f>
        <v>45</v>
      </c>
    </row>
    <row r="68" spans="1:6" ht="15.75" customHeight="1">
      <c r="A68" s="701"/>
      <c r="B68" s="702" t="s">
        <v>182</v>
      </c>
      <c r="C68" s="203" t="s">
        <v>358</v>
      </c>
      <c r="D68" s="203" t="s">
        <v>358</v>
      </c>
      <c r="E68" s="203" t="s">
        <v>358</v>
      </c>
      <c r="F68" s="205">
        <f aca="true" t="shared" si="7" ref="F68:F73">SUM(C68:E68)</f>
        <v>0</v>
      </c>
    </row>
    <row r="69" spans="1:6" ht="15.75" customHeight="1">
      <c r="A69" s="701"/>
      <c r="B69" s="700" t="s">
        <v>183</v>
      </c>
      <c r="C69" s="212" t="s">
        <v>358</v>
      </c>
      <c r="D69" s="212" t="s">
        <v>358</v>
      </c>
      <c r="E69" s="212" t="s">
        <v>358</v>
      </c>
      <c r="F69" s="214">
        <f t="shared" si="7"/>
        <v>0</v>
      </c>
    </row>
    <row r="70" spans="1:6" ht="15.75" customHeight="1">
      <c r="A70" s="701"/>
      <c r="B70" s="702" t="s">
        <v>184</v>
      </c>
      <c r="C70" s="203" t="s">
        <v>358</v>
      </c>
      <c r="D70" s="203" t="s">
        <v>358</v>
      </c>
      <c r="E70" s="203" t="s">
        <v>358</v>
      </c>
      <c r="F70" s="205">
        <f t="shared" si="7"/>
        <v>0</v>
      </c>
    </row>
    <row r="71" spans="1:6" ht="15.75" customHeight="1">
      <c r="A71" s="701"/>
      <c r="B71" s="700" t="s">
        <v>185</v>
      </c>
      <c r="C71" s="212" t="s">
        <v>358</v>
      </c>
      <c r="D71" s="212" t="s">
        <v>358</v>
      </c>
      <c r="E71" s="212" t="s">
        <v>358</v>
      </c>
      <c r="F71" s="214">
        <f t="shared" si="7"/>
        <v>0</v>
      </c>
    </row>
    <row r="72" spans="1:6" ht="15.75" customHeight="1">
      <c r="A72" s="701"/>
      <c r="B72" s="702" t="s">
        <v>516</v>
      </c>
      <c r="C72" s="203" t="s">
        <v>358</v>
      </c>
      <c r="D72" s="203" t="s">
        <v>358</v>
      </c>
      <c r="E72" s="203" t="s">
        <v>358</v>
      </c>
      <c r="F72" s="205">
        <f t="shared" si="7"/>
        <v>0</v>
      </c>
    </row>
    <row r="73" spans="1:6" ht="15.75" customHeight="1">
      <c r="A73" s="701"/>
      <c r="B73" s="700" t="s">
        <v>147</v>
      </c>
      <c r="C73" s="212" t="s">
        <v>358</v>
      </c>
      <c r="D73" s="212" t="s">
        <v>358</v>
      </c>
      <c r="E73" s="212" t="s">
        <v>358</v>
      </c>
      <c r="F73" s="206">
        <f t="shared" si="7"/>
        <v>0</v>
      </c>
    </row>
    <row r="74" spans="1:6" ht="15.75" customHeight="1">
      <c r="A74" s="703"/>
      <c r="B74" s="704" t="s">
        <v>3</v>
      </c>
      <c r="C74" s="84">
        <f>SUM(C67:C73)</f>
        <v>0</v>
      </c>
      <c r="D74" s="84">
        <f>SUM(D67:D73)</f>
        <v>45</v>
      </c>
      <c r="E74" s="84">
        <f>SUM(E67:E73)</f>
        <v>0</v>
      </c>
      <c r="F74" s="705">
        <f>SUM(F67:F73)</f>
        <v>45</v>
      </c>
    </row>
    <row r="75" spans="1:6" ht="15.75" customHeight="1">
      <c r="A75" s="759" t="s">
        <v>105</v>
      </c>
      <c r="B75" s="700" t="s">
        <v>146</v>
      </c>
      <c r="C75" s="212" t="s">
        <v>358</v>
      </c>
      <c r="D75" s="212" t="s">
        <v>358</v>
      </c>
      <c r="E75" s="212" t="s">
        <v>358</v>
      </c>
      <c r="F75" s="214">
        <f>SUM(C75:E75)</f>
        <v>0</v>
      </c>
    </row>
    <row r="76" spans="1:6" ht="15.75" customHeight="1">
      <c r="A76" s="760"/>
      <c r="B76" s="702" t="s">
        <v>182</v>
      </c>
      <c r="C76" s="203" t="s">
        <v>358</v>
      </c>
      <c r="D76" s="203" t="s">
        <v>358</v>
      </c>
      <c r="E76" s="203" t="s">
        <v>358</v>
      </c>
      <c r="F76" s="205">
        <f aca="true" t="shared" si="8" ref="F76:F81">SUM(C76:E76)</f>
        <v>0</v>
      </c>
    </row>
    <row r="77" spans="1:6" ht="15.75" customHeight="1">
      <c r="A77" s="701"/>
      <c r="B77" s="700" t="s">
        <v>183</v>
      </c>
      <c r="C77" s="212" t="s">
        <v>358</v>
      </c>
      <c r="D77" s="212">
        <v>19</v>
      </c>
      <c r="E77" s="212" t="s">
        <v>358</v>
      </c>
      <c r="F77" s="214">
        <f t="shared" si="8"/>
        <v>19</v>
      </c>
    </row>
    <row r="78" spans="1:6" ht="15.75" customHeight="1">
      <c r="A78" s="701"/>
      <c r="B78" s="702" t="s">
        <v>184</v>
      </c>
      <c r="C78" s="203" t="s">
        <v>358</v>
      </c>
      <c r="D78" s="203" t="s">
        <v>358</v>
      </c>
      <c r="E78" s="203" t="s">
        <v>358</v>
      </c>
      <c r="F78" s="205">
        <f t="shared" si="8"/>
        <v>0</v>
      </c>
    </row>
    <row r="79" spans="1:6" ht="15.75" customHeight="1">
      <c r="A79" s="701"/>
      <c r="B79" s="700" t="s">
        <v>185</v>
      </c>
      <c r="C79" s="212" t="s">
        <v>358</v>
      </c>
      <c r="D79" s="212" t="s">
        <v>358</v>
      </c>
      <c r="E79" s="212" t="s">
        <v>358</v>
      </c>
      <c r="F79" s="214">
        <f t="shared" si="8"/>
        <v>0</v>
      </c>
    </row>
    <row r="80" spans="1:6" ht="15.75" customHeight="1">
      <c r="A80" s="701"/>
      <c r="B80" s="702" t="s">
        <v>516</v>
      </c>
      <c r="C80" s="203" t="s">
        <v>358</v>
      </c>
      <c r="D80" s="203">
        <v>19</v>
      </c>
      <c r="E80" s="203" t="s">
        <v>358</v>
      </c>
      <c r="F80" s="205">
        <f t="shared" si="8"/>
        <v>19</v>
      </c>
    </row>
    <row r="81" spans="1:6" ht="15.75" customHeight="1">
      <c r="A81" s="701"/>
      <c r="B81" s="700" t="s">
        <v>147</v>
      </c>
      <c r="C81" s="212" t="s">
        <v>358</v>
      </c>
      <c r="D81" s="212" t="s">
        <v>358</v>
      </c>
      <c r="E81" s="212" t="s">
        <v>358</v>
      </c>
      <c r="F81" s="206">
        <f t="shared" si="8"/>
        <v>0</v>
      </c>
    </row>
    <row r="82" spans="1:6" s="2" customFormat="1" ht="15.75" customHeight="1">
      <c r="A82" s="703"/>
      <c r="B82" s="706" t="s">
        <v>3</v>
      </c>
      <c r="C82" s="84">
        <f>SUM(C75:C81)</f>
        <v>0</v>
      </c>
      <c r="D82" s="84">
        <f>SUM(D75:D81)</f>
        <v>38</v>
      </c>
      <c r="E82" s="84">
        <f>SUM(E75:E81)</f>
        <v>0</v>
      </c>
      <c r="F82" s="705">
        <f>SUM(F75:F81)</f>
        <v>38</v>
      </c>
    </row>
    <row r="83" spans="1:6" ht="15.75" customHeight="1">
      <c r="A83" s="759" t="s">
        <v>339</v>
      </c>
      <c r="B83" s="700" t="s">
        <v>146</v>
      </c>
      <c r="C83" s="212" t="s">
        <v>358</v>
      </c>
      <c r="D83" s="212" t="s">
        <v>358</v>
      </c>
      <c r="E83" s="212" t="s">
        <v>358</v>
      </c>
      <c r="F83" s="214">
        <f>SUM(C83:E83)</f>
        <v>0</v>
      </c>
    </row>
    <row r="84" spans="1:6" ht="15.75" customHeight="1">
      <c r="A84" s="763"/>
      <c r="B84" s="702" t="s">
        <v>182</v>
      </c>
      <c r="C84" s="203">
        <v>14</v>
      </c>
      <c r="D84" s="203" t="s">
        <v>358</v>
      </c>
      <c r="E84" s="203" t="s">
        <v>358</v>
      </c>
      <c r="F84" s="205">
        <f aca="true" t="shared" si="9" ref="F84:F89">SUM(C84:E84)</f>
        <v>14</v>
      </c>
    </row>
    <row r="85" spans="1:6" ht="15.75" customHeight="1">
      <c r="A85" s="701"/>
      <c r="B85" s="700" t="s">
        <v>183</v>
      </c>
      <c r="C85" s="212">
        <v>15</v>
      </c>
      <c r="D85" s="212">
        <v>851</v>
      </c>
      <c r="E85" s="212" t="s">
        <v>358</v>
      </c>
      <c r="F85" s="214">
        <f t="shared" si="9"/>
        <v>866</v>
      </c>
    </row>
    <row r="86" spans="1:6" ht="15.75" customHeight="1">
      <c r="A86" s="701"/>
      <c r="B86" s="702" t="s">
        <v>184</v>
      </c>
      <c r="C86" s="203" t="s">
        <v>358</v>
      </c>
      <c r="D86" s="203" t="s">
        <v>358</v>
      </c>
      <c r="E86" s="203" t="s">
        <v>358</v>
      </c>
      <c r="F86" s="205">
        <f t="shared" si="9"/>
        <v>0</v>
      </c>
    </row>
    <row r="87" spans="1:6" ht="15.75" customHeight="1">
      <c r="A87" s="701"/>
      <c r="B87" s="700" t="s">
        <v>185</v>
      </c>
      <c r="C87" s="212" t="s">
        <v>358</v>
      </c>
      <c r="D87" s="212">
        <v>33</v>
      </c>
      <c r="E87" s="212">
        <v>70</v>
      </c>
      <c r="F87" s="214">
        <f t="shared" si="9"/>
        <v>103</v>
      </c>
    </row>
    <row r="88" spans="1:6" ht="15.75" customHeight="1">
      <c r="A88" s="701"/>
      <c r="B88" s="702" t="s">
        <v>516</v>
      </c>
      <c r="C88" s="203">
        <v>9</v>
      </c>
      <c r="D88" s="203">
        <v>1412</v>
      </c>
      <c r="E88" s="203">
        <v>37</v>
      </c>
      <c r="F88" s="205">
        <f t="shared" si="9"/>
        <v>1458</v>
      </c>
    </row>
    <row r="89" spans="1:6" ht="15.75" customHeight="1">
      <c r="A89" s="701"/>
      <c r="B89" s="700" t="s">
        <v>147</v>
      </c>
      <c r="C89" s="212" t="s">
        <v>358</v>
      </c>
      <c r="D89" s="212">
        <v>53</v>
      </c>
      <c r="E89" s="212">
        <v>8</v>
      </c>
      <c r="F89" s="206">
        <f t="shared" si="9"/>
        <v>61</v>
      </c>
    </row>
    <row r="90" spans="1:6" ht="15.75" customHeight="1">
      <c r="A90" s="707"/>
      <c r="B90" s="704" t="s">
        <v>3</v>
      </c>
      <c r="C90" s="84">
        <f>SUM(C83:C89)</f>
        <v>38</v>
      </c>
      <c r="D90" s="84">
        <f>SUM(D83:D89)</f>
        <v>2349</v>
      </c>
      <c r="E90" s="84">
        <f>SUM(E83:E89)</f>
        <v>115</v>
      </c>
      <c r="F90" s="84">
        <f>SUM(F83:F89)</f>
        <v>2502</v>
      </c>
    </row>
    <row r="91" spans="1:6" s="152" customFormat="1" ht="22.5" customHeight="1">
      <c r="A91" s="12" t="s">
        <v>517</v>
      </c>
      <c r="F91" s="169"/>
    </row>
    <row r="92" spans="1:6" ht="39" customHeight="1">
      <c r="A92" s="180" t="s">
        <v>519</v>
      </c>
      <c r="B92" s="708"/>
      <c r="C92" s="708"/>
      <c r="D92" s="708"/>
      <c r="E92" s="708"/>
      <c r="F92" s="6"/>
    </row>
    <row r="93" spans="1:6" ht="18" customHeight="1">
      <c r="A93" s="81" t="s">
        <v>352</v>
      </c>
      <c r="B93" s="708"/>
      <c r="C93" s="708"/>
      <c r="D93" s="708"/>
      <c r="E93" s="708"/>
      <c r="F93" s="62" t="s">
        <v>0</v>
      </c>
    </row>
    <row r="94" spans="1:6" ht="19.5" customHeight="1">
      <c r="A94" s="57" t="s">
        <v>511</v>
      </c>
      <c r="B94" s="696" t="s">
        <v>126</v>
      </c>
      <c r="C94" s="757" t="s">
        <v>512</v>
      </c>
      <c r="D94" s="751"/>
      <c r="E94" s="758"/>
      <c r="F94" s="61" t="s">
        <v>3</v>
      </c>
    </row>
    <row r="95" spans="1:6" ht="72" customHeight="1">
      <c r="A95" s="133"/>
      <c r="B95" s="697"/>
      <c r="C95" s="698" t="s">
        <v>513</v>
      </c>
      <c r="D95" s="698" t="s">
        <v>514</v>
      </c>
      <c r="E95" s="698" t="s">
        <v>515</v>
      </c>
      <c r="F95" s="699"/>
    </row>
    <row r="96" spans="1:6" ht="15.75" customHeight="1">
      <c r="A96" s="701" t="s">
        <v>468</v>
      </c>
      <c r="B96" s="700" t="s">
        <v>146</v>
      </c>
      <c r="C96" s="212" t="s">
        <v>358</v>
      </c>
      <c r="D96" s="212" t="s">
        <v>358</v>
      </c>
      <c r="E96" s="212" t="s">
        <v>358</v>
      </c>
      <c r="F96" s="214">
        <f>SUM(C96:E96)</f>
        <v>0</v>
      </c>
    </row>
    <row r="97" spans="1:6" ht="15.75" customHeight="1">
      <c r="A97" s="709"/>
      <c r="B97" s="702" t="s">
        <v>182</v>
      </c>
      <c r="C97" s="203" t="s">
        <v>358</v>
      </c>
      <c r="D97" s="203" t="s">
        <v>358</v>
      </c>
      <c r="E97" s="203" t="s">
        <v>358</v>
      </c>
      <c r="F97" s="205">
        <f aca="true" t="shared" si="10" ref="F97:F102">SUM(C97:E97)</f>
        <v>0</v>
      </c>
    </row>
    <row r="98" spans="1:6" ht="15.75" customHeight="1">
      <c r="A98" s="701"/>
      <c r="B98" s="700" t="s">
        <v>183</v>
      </c>
      <c r="C98" s="212" t="s">
        <v>358</v>
      </c>
      <c r="D98" s="212" t="s">
        <v>358</v>
      </c>
      <c r="E98" s="212" t="s">
        <v>358</v>
      </c>
      <c r="F98" s="214">
        <f t="shared" si="10"/>
        <v>0</v>
      </c>
    </row>
    <row r="99" spans="1:6" ht="15.75" customHeight="1">
      <c r="A99" s="701"/>
      <c r="B99" s="702" t="s">
        <v>184</v>
      </c>
      <c r="C99" s="203" t="s">
        <v>358</v>
      </c>
      <c r="D99" s="203" t="s">
        <v>358</v>
      </c>
      <c r="E99" s="203" t="s">
        <v>358</v>
      </c>
      <c r="F99" s="205">
        <f t="shared" si="10"/>
        <v>0</v>
      </c>
    </row>
    <row r="100" spans="1:6" ht="15.75" customHeight="1">
      <c r="A100" s="701"/>
      <c r="B100" s="700" t="s">
        <v>185</v>
      </c>
      <c r="C100" s="212" t="s">
        <v>358</v>
      </c>
      <c r="D100" s="212" t="s">
        <v>358</v>
      </c>
      <c r="E100" s="212" t="s">
        <v>358</v>
      </c>
      <c r="F100" s="214">
        <f t="shared" si="10"/>
        <v>0</v>
      </c>
    </row>
    <row r="101" spans="1:6" ht="15.75" customHeight="1">
      <c r="A101" s="701"/>
      <c r="B101" s="702" t="s">
        <v>516</v>
      </c>
      <c r="C101" s="203" t="s">
        <v>358</v>
      </c>
      <c r="D101" s="203">
        <v>61</v>
      </c>
      <c r="E101" s="203">
        <v>107</v>
      </c>
      <c r="F101" s="205">
        <f t="shared" si="10"/>
        <v>168</v>
      </c>
    </row>
    <row r="102" spans="1:6" ht="15.75" customHeight="1">
      <c r="A102" s="701"/>
      <c r="B102" s="700" t="s">
        <v>147</v>
      </c>
      <c r="C102" s="212" t="s">
        <v>358</v>
      </c>
      <c r="D102" s="212" t="s">
        <v>358</v>
      </c>
      <c r="E102" s="212" t="s">
        <v>358</v>
      </c>
      <c r="F102" s="206">
        <f t="shared" si="10"/>
        <v>0</v>
      </c>
    </row>
    <row r="103" spans="1:6" ht="15.75" customHeight="1">
      <c r="A103" s="703"/>
      <c r="B103" s="704" t="s">
        <v>3</v>
      </c>
      <c r="C103" s="84">
        <f>SUM(C96:C102)</f>
        <v>0</v>
      </c>
      <c r="D103" s="84">
        <f>SUM(D96:D102)</f>
        <v>61</v>
      </c>
      <c r="E103" s="84">
        <f>SUM(E96:E102)</f>
        <v>107</v>
      </c>
      <c r="F103" s="84">
        <f>SUM(F96:F102)</f>
        <v>168</v>
      </c>
    </row>
    <row r="104" spans="1:6" ht="15.75" customHeight="1">
      <c r="A104" s="701" t="s">
        <v>181</v>
      </c>
      <c r="B104" s="700" t="s">
        <v>146</v>
      </c>
      <c r="C104" s="212" t="s">
        <v>358</v>
      </c>
      <c r="D104" s="212" t="s">
        <v>358</v>
      </c>
      <c r="E104" s="212" t="s">
        <v>358</v>
      </c>
      <c r="F104" s="214">
        <f>SUM(C104:E104)</f>
        <v>0</v>
      </c>
    </row>
    <row r="105" spans="1:6" ht="15.75" customHeight="1">
      <c r="A105" s="701"/>
      <c r="B105" s="702" t="s">
        <v>182</v>
      </c>
      <c r="C105" s="203" t="s">
        <v>358</v>
      </c>
      <c r="D105" s="203" t="s">
        <v>358</v>
      </c>
      <c r="E105" s="203" t="s">
        <v>358</v>
      </c>
      <c r="F105" s="205">
        <f aca="true" t="shared" si="11" ref="F105:F110">SUM(C105:E105)</f>
        <v>0</v>
      </c>
    </row>
    <row r="106" spans="1:6" ht="15.75" customHeight="1">
      <c r="A106" s="701"/>
      <c r="B106" s="700" t="s">
        <v>183</v>
      </c>
      <c r="C106" s="212" t="s">
        <v>358</v>
      </c>
      <c r="D106" s="212" t="s">
        <v>358</v>
      </c>
      <c r="E106" s="212" t="s">
        <v>358</v>
      </c>
      <c r="F106" s="214">
        <f t="shared" si="11"/>
        <v>0</v>
      </c>
    </row>
    <row r="107" spans="1:6" ht="15.75" customHeight="1">
      <c r="A107" s="701"/>
      <c r="B107" s="702" t="s">
        <v>184</v>
      </c>
      <c r="C107" s="203" t="s">
        <v>358</v>
      </c>
      <c r="D107" s="203" t="s">
        <v>358</v>
      </c>
      <c r="E107" s="203" t="s">
        <v>358</v>
      </c>
      <c r="F107" s="205">
        <f t="shared" si="11"/>
        <v>0</v>
      </c>
    </row>
    <row r="108" spans="1:6" ht="15.75" customHeight="1">
      <c r="A108" s="701"/>
      <c r="B108" s="700" t="s">
        <v>185</v>
      </c>
      <c r="C108" s="212" t="s">
        <v>358</v>
      </c>
      <c r="D108" s="212" t="s">
        <v>358</v>
      </c>
      <c r="E108" s="212" t="s">
        <v>358</v>
      </c>
      <c r="F108" s="214">
        <f t="shared" si="11"/>
        <v>0</v>
      </c>
    </row>
    <row r="109" spans="1:6" ht="15.75" customHeight="1">
      <c r="A109" s="701"/>
      <c r="B109" s="702" t="s">
        <v>516</v>
      </c>
      <c r="C109" s="203" t="s">
        <v>358</v>
      </c>
      <c r="D109" s="203">
        <v>2374</v>
      </c>
      <c r="E109" s="203">
        <v>485</v>
      </c>
      <c r="F109" s="205">
        <f t="shared" si="11"/>
        <v>2859</v>
      </c>
    </row>
    <row r="110" spans="1:6" ht="15.75" customHeight="1">
      <c r="A110" s="701"/>
      <c r="B110" s="700" t="s">
        <v>147</v>
      </c>
      <c r="C110" s="212" t="s">
        <v>358</v>
      </c>
      <c r="D110" s="212">
        <v>6</v>
      </c>
      <c r="E110" s="212">
        <v>47</v>
      </c>
      <c r="F110" s="206">
        <f t="shared" si="11"/>
        <v>53</v>
      </c>
    </row>
    <row r="111" spans="1:6" ht="15.75" customHeight="1">
      <c r="A111" s="703"/>
      <c r="B111" s="704" t="s">
        <v>3</v>
      </c>
      <c r="C111" s="84">
        <f>SUM(C104:C110)</f>
        <v>0</v>
      </c>
      <c r="D111" s="84">
        <f>SUM(D104:D110)</f>
        <v>2380</v>
      </c>
      <c r="E111" s="84">
        <f>SUM(E104:E110)</f>
        <v>532</v>
      </c>
      <c r="F111" s="84">
        <f>SUM(F104:F110)</f>
        <v>2912</v>
      </c>
    </row>
    <row r="112" spans="1:6" ht="15.75" customHeight="1">
      <c r="A112" s="701" t="s">
        <v>347</v>
      </c>
      <c r="B112" s="700" t="s">
        <v>146</v>
      </c>
      <c r="C112" s="212" t="s">
        <v>358</v>
      </c>
      <c r="D112" s="212" t="s">
        <v>358</v>
      </c>
      <c r="E112" s="212" t="s">
        <v>358</v>
      </c>
      <c r="F112" s="214">
        <f>SUM(C112:E112)</f>
        <v>0</v>
      </c>
    </row>
    <row r="113" spans="1:6" ht="15.75" customHeight="1">
      <c r="A113" s="701"/>
      <c r="B113" s="702" t="s">
        <v>182</v>
      </c>
      <c r="C113" s="203" t="s">
        <v>358</v>
      </c>
      <c r="D113" s="203" t="s">
        <v>358</v>
      </c>
      <c r="E113" s="203" t="s">
        <v>358</v>
      </c>
      <c r="F113" s="205">
        <f aca="true" t="shared" si="12" ref="F113:F118">SUM(C113:E113)</f>
        <v>0</v>
      </c>
    </row>
    <row r="114" spans="1:6" ht="15.75" customHeight="1">
      <c r="A114" s="701"/>
      <c r="B114" s="700" t="s">
        <v>183</v>
      </c>
      <c r="C114" s="212" t="s">
        <v>358</v>
      </c>
      <c r="D114" s="212" t="s">
        <v>358</v>
      </c>
      <c r="E114" s="212" t="s">
        <v>358</v>
      </c>
      <c r="F114" s="214">
        <f t="shared" si="12"/>
        <v>0</v>
      </c>
    </row>
    <row r="115" spans="1:6" ht="15.75" customHeight="1">
      <c r="A115" s="701"/>
      <c r="B115" s="702" t="s">
        <v>184</v>
      </c>
      <c r="C115" s="203" t="s">
        <v>358</v>
      </c>
      <c r="D115" s="203" t="s">
        <v>358</v>
      </c>
      <c r="E115" s="203" t="s">
        <v>358</v>
      </c>
      <c r="F115" s="205">
        <f t="shared" si="12"/>
        <v>0</v>
      </c>
    </row>
    <row r="116" spans="1:6" ht="15.75" customHeight="1">
      <c r="A116" s="701"/>
      <c r="B116" s="700" t="s">
        <v>185</v>
      </c>
      <c r="C116" s="212" t="s">
        <v>358</v>
      </c>
      <c r="D116" s="212" t="s">
        <v>358</v>
      </c>
      <c r="E116" s="212" t="s">
        <v>358</v>
      </c>
      <c r="F116" s="214">
        <f t="shared" si="12"/>
        <v>0</v>
      </c>
    </row>
    <row r="117" spans="1:6" ht="15.75" customHeight="1">
      <c r="A117" s="701"/>
      <c r="B117" s="702" t="s">
        <v>516</v>
      </c>
      <c r="C117" s="203" t="s">
        <v>358</v>
      </c>
      <c r="D117" s="203" t="s">
        <v>358</v>
      </c>
      <c r="E117" s="203" t="s">
        <v>358</v>
      </c>
      <c r="F117" s="205">
        <f t="shared" si="12"/>
        <v>0</v>
      </c>
    </row>
    <row r="118" spans="1:6" ht="15.75" customHeight="1">
      <c r="A118" s="701"/>
      <c r="B118" s="700" t="s">
        <v>147</v>
      </c>
      <c r="C118" s="212" t="s">
        <v>358</v>
      </c>
      <c r="D118" s="212" t="s">
        <v>358</v>
      </c>
      <c r="E118" s="212" t="s">
        <v>358</v>
      </c>
      <c r="F118" s="206">
        <f t="shared" si="12"/>
        <v>0</v>
      </c>
    </row>
    <row r="119" spans="1:6" ht="15.75" customHeight="1">
      <c r="A119" s="703"/>
      <c r="B119" s="704" t="s">
        <v>3</v>
      </c>
      <c r="C119" s="84">
        <f>SUM(C112:C118)</f>
        <v>0</v>
      </c>
      <c r="D119" s="84">
        <f>SUM(D112:D118)</f>
        <v>0</v>
      </c>
      <c r="E119" s="84">
        <f>SUM(E112:E118)</f>
        <v>0</v>
      </c>
      <c r="F119" s="84">
        <f>SUM(F112:F118)</f>
        <v>0</v>
      </c>
    </row>
    <row r="120" spans="1:6" ht="15.75" customHeight="1">
      <c r="A120" s="701" t="s">
        <v>469</v>
      </c>
      <c r="B120" s="700" t="s">
        <v>146</v>
      </c>
      <c r="C120" s="212">
        <v>73</v>
      </c>
      <c r="D120" s="212" t="s">
        <v>358</v>
      </c>
      <c r="E120" s="212" t="s">
        <v>358</v>
      </c>
      <c r="F120" s="214">
        <f>SUM(C120:E120)</f>
        <v>73</v>
      </c>
    </row>
    <row r="121" spans="1:6" ht="15.75" customHeight="1">
      <c r="A121" s="701"/>
      <c r="B121" s="702" t="s">
        <v>182</v>
      </c>
      <c r="C121" s="203" t="s">
        <v>358</v>
      </c>
      <c r="D121" s="203" t="s">
        <v>358</v>
      </c>
      <c r="E121" s="203" t="s">
        <v>358</v>
      </c>
      <c r="F121" s="205">
        <f aca="true" t="shared" si="13" ref="F121:F126">SUM(C121:E121)</f>
        <v>0</v>
      </c>
    </row>
    <row r="122" spans="1:6" ht="15.75" customHeight="1">
      <c r="A122" s="701"/>
      <c r="B122" s="700" t="s">
        <v>183</v>
      </c>
      <c r="C122" s="212">
        <v>128</v>
      </c>
      <c r="D122" s="212">
        <v>3240</v>
      </c>
      <c r="E122" s="212" t="s">
        <v>358</v>
      </c>
      <c r="F122" s="214">
        <f t="shared" si="13"/>
        <v>3368</v>
      </c>
    </row>
    <row r="123" spans="1:6" ht="15.75" customHeight="1">
      <c r="A123" s="701"/>
      <c r="B123" s="702" t="s">
        <v>184</v>
      </c>
      <c r="C123" s="203" t="s">
        <v>358</v>
      </c>
      <c r="D123" s="203" t="s">
        <v>358</v>
      </c>
      <c r="E123" s="203" t="s">
        <v>358</v>
      </c>
      <c r="F123" s="205">
        <f t="shared" si="13"/>
        <v>0</v>
      </c>
    </row>
    <row r="124" spans="1:6" ht="15.75" customHeight="1">
      <c r="A124" s="701"/>
      <c r="B124" s="700" t="s">
        <v>185</v>
      </c>
      <c r="C124" s="212" t="s">
        <v>358</v>
      </c>
      <c r="D124" s="212">
        <v>24</v>
      </c>
      <c r="E124" s="212" t="s">
        <v>358</v>
      </c>
      <c r="F124" s="214">
        <f t="shared" si="13"/>
        <v>24</v>
      </c>
    </row>
    <row r="125" spans="1:6" ht="15.75" customHeight="1">
      <c r="A125" s="701"/>
      <c r="B125" s="702" t="s">
        <v>516</v>
      </c>
      <c r="C125" s="203">
        <v>579</v>
      </c>
      <c r="D125" s="203">
        <v>8721</v>
      </c>
      <c r="E125" s="203" t="s">
        <v>358</v>
      </c>
      <c r="F125" s="205">
        <f t="shared" si="13"/>
        <v>9300</v>
      </c>
    </row>
    <row r="126" spans="1:6" ht="15.75" customHeight="1">
      <c r="A126" s="701"/>
      <c r="B126" s="700" t="s">
        <v>147</v>
      </c>
      <c r="C126" s="212">
        <v>107</v>
      </c>
      <c r="D126" s="212" t="s">
        <v>358</v>
      </c>
      <c r="E126" s="212" t="s">
        <v>358</v>
      </c>
      <c r="F126" s="206">
        <f t="shared" si="13"/>
        <v>107</v>
      </c>
    </row>
    <row r="127" spans="1:6" ht="15.75" customHeight="1">
      <c r="A127" s="703"/>
      <c r="B127" s="704" t="s">
        <v>3</v>
      </c>
      <c r="C127" s="84">
        <f>SUM(C120:C126)</f>
        <v>887</v>
      </c>
      <c r="D127" s="84">
        <f>SUM(D120:D126)</f>
        <v>11985</v>
      </c>
      <c r="E127" s="84">
        <f>SUM(E120:E126)</f>
        <v>0</v>
      </c>
      <c r="F127" s="84">
        <f>SUM(F120:F126)</f>
        <v>12872</v>
      </c>
    </row>
    <row r="128" spans="1:6" ht="15.75" customHeight="1">
      <c r="A128" s="701" t="s">
        <v>520</v>
      </c>
      <c r="B128" s="700" t="s">
        <v>146</v>
      </c>
      <c r="C128" s="212" t="s">
        <v>358</v>
      </c>
      <c r="D128" s="212" t="s">
        <v>358</v>
      </c>
      <c r="E128" s="212" t="s">
        <v>358</v>
      </c>
      <c r="F128" s="214">
        <f>SUM(C128:E128)</f>
        <v>0</v>
      </c>
    </row>
    <row r="129" spans="1:6" ht="15.75" customHeight="1">
      <c r="A129" s="701"/>
      <c r="B129" s="702" t="s">
        <v>182</v>
      </c>
      <c r="C129" s="203" t="s">
        <v>358</v>
      </c>
      <c r="D129" s="203" t="s">
        <v>358</v>
      </c>
      <c r="E129" s="203" t="s">
        <v>358</v>
      </c>
      <c r="F129" s="205">
        <f aca="true" t="shared" si="14" ref="F129:F134">SUM(C129:E129)</f>
        <v>0</v>
      </c>
    </row>
    <row r="130" spans="1:6" ht="15.75" customHeight="1">
      <c r="A130" s="701"/>
      <c r="B130" s="700" t="s">
        <v>183</v>
      </c>
      <c r="C130" s="212" t="s">
        <v>358</v>
      </c>
      <c r="D130" s="212" t="s">
        <v>358</v>
      </c>
      <c r="E130" s="212" t="s">
        <v>358</v>
      </c>
      <c r="F130" s="214">
        <f t="shared" si="14"/>
        <v>0</v>
      </c>
    </row>
    <row r="131" spans="1:6" ht="15.75" customHeight="1">
      <c r="A131" s="701"/>
      <c r="B131" s="702" t="s">
        <v>184</v>
      </c>
      <c r="C131" s="203" t="s">
        <v>358</v>
      </c>
      <c r="D131" s="203" t="s">
        <v>358</v>
      </c>
      <c r="E131" s="203" t="s">
        <v>358</v>
      </c>
      <c r="F131" s="205">
        <f t="shared" si="14"/>
        <v>0</v>
      </c>
    </row>
    <row r="132" spans="1:6" ht="15.75" customHeight="1">
      <c r="A132" s="701"/>
      <c r="B132" s="700" t="s">
        <v>185</v>
      </c>
      <c r="C132" s="212" t="s">
        <v>358</v>
      </c>
      <c r="D132" s="212" t="s">
        <v>358</v>
      </c>
      <c r="E132" s="212" t="s">
        <v>358</v>
      </c>
      <c r="F132" s="214">
        <f t="shared" si="14"/>
        <v>0</v>
      </c>
    </row>
    <row r="133" spans="1:6" ht="15.75" customHeight="1">
      <c r="A133" s="710"/>
      <c r="B133" s="702" t="s">
        <v>516</v>
      </c>
      <c r="C133" s="203" t="s">
        <v>358</v>
      </c>
      <c r="D133" s="203" t="s">
        <v>358</v>
      </c>
      <c r="E133" s="203" t="s">
        <v>358</v>
      </c>
      <c r="F133" s="205">
        <f t="shared" si="14"/>
        <v>0</v>
      </c>
    </row>
    <row r="134" spans="1:6" ht="15.75" customHeight="1">
      <c r="A134" s="710"/>
      <c r="B134" s="700" t="s">
        <v>147</v>
      </c>
      <c r="C134" s="212" t="s">
        <v>358</v>
      </c>
      <c r="D134" s="212" t="s">
        <v>358</v>
      </c>
      <c r="E134" s="212" t="s">
        <v>358</v>
      </c>
      <c r="F134" s="206">
        <f t="shared" si="14"/>
        <v>0</v>
      </c>
    </row>
    <row r="135" spans="1:6" ht="15.75" customHeight="1">
      <c r="A135" s="707" t="s">
        <v>521</v>
      </c>
      <c r="B135" s="704" t="s">
        <v>3</v>
      </c>
      <c r="C135" s="84">
        <f>SUM(C128:C134)</f>
        <v>0</v>
      </c>
      <c r="D135" s="84">
        <f>SUM(D128:D134)</f>
        <v>0</v>
      </c>
      <c r="E135" s="84">
        <f>SUM(E128:E134)</f>
        <v>0</v>
      </c>
      <c r="F135" s="84">
        <f>SUM(F128:F134)</f>
        <v>0</v>
      </c>
    </row>
    <row r="136" spans="1:6" ht="22.5" customHeight="1">
      <c r="A136" s="180" t="s">
        <v>517</v>
      </c>
      <c r="B136" s="708"/>
      <c r="C136" s="708"/>
      <c r="D136" s="708"/>
      <c r="E136" s="708"/>
      <c r="F136" s="6"/>
    </row>
    <row r="137" spans="1:6" ht="22.5" customHeight="1">
      <c r="A137" s="180" t="s">
        <v>522</v>
      </c>
      <c r="B137" s="708"/>
      <c r="C137" s="708"/>
      <c r="D137" s="708"/>
      <c r="E137" s="708"/>
      <c r="F137" s="6"/>
    </row>
    <row r="138" spans="1:6" ht="22.5" customHeight="1">
      <c r="A138" s="180"/>
      <c r="B138" s="708"/>
      <c r="C138" s="708"/>
      <c r="D138" s="708"/>
      <c r="E138" s="708"/>
      <c r="F138" s="6"/>
    </row>
    <row r="139" spans="1:6" ht="18" customHeight="1">
      <c r="A139" s="81" t="s">
        <v>352</v>
      </c>
      <c r="B139" s="708"/>
      <c r="C139" s="708"/>
      <c r="D139" s="708"/>
      <c r="E139" s="708"/>
      <c r="F139" s="62" t="s">
        <v>0</v>
      </c>
    </row>
    <row r="140" spans="1:6" ht="19.5" customHeight="1">
      <c r="A140" s="57" t="s">
        <v>511</v>
      </c>
      <c r="B140" s="696" t="s">
        <v>126</v>
      </c>
      <c r="C140" s="757" t="s">
        <v>512</v>
      </c>
      <c r="D140" s="751"/>
      <c r="E140" s="758"/>
      <c r="F140" s="61" t="s">
        <v>3</v>
      </c>
    </row>
    <row r="141" spans="1:6" ht="72" customHeight="1">
      <c r="A141" s="133"/>
      <c r="B141" s="697"/>
      <c r="C141" s="698" t="s">
        <v>513</v>
      </c>
      <c r="D141" s="698" t="s">
        <v>514</v>
      </c>
      <c r="E141" s="698" t="s">
        <v>515</v>
      </c>
      <c r="F141" s="699"/>
    </row>
    <row r="142" spans="1:6" ht="15.75" customHeight="1">
      <c r="A142" s="701" t="s">
        <v>478</v>
      </c>
      <c r="B142" s="700" t="s">
        <v>146</v>
      </c>
      <c r="C142" s="212">
        <v>1042</v>
      </c>
      <c r="D142" s="212" t="s">
        <v>358</v>
      </c>
      <c r="E142" s="212" t="s">
        <v>358</v>
      </c>
      <c r="F142" s="214">
        <f>SUM(C142:E142)</f>
        <v>1042</v>
      </c>
    </row>
    <row r="143" spans="1:6" ht="15.75" customHeight="1">
      <c r="A143" s="701"/>
      <c r="B143" s="702" t="s">
        <v>182</v>
      </c>
      <c r="C143" s="203" t="s">
        <v>358</v>
      </c>
      <c r="D143" s="203" t="s">
        <v>358</v>
      </c>
      <c r="E143" s="203" t="s">
        <v>358</v>
      </c>
      <c r="F143" s="205">
        <f aca="true" t="shared" si="15" ref="F143:F148">SUM(C143:E143)</f>
        <v>0</v>
      </c>
    </row>
    <row r="144" spans="1:6" ht="15.75" customHeight="1">
      <c r="A144" s="701"/>
      <c r="B144" s="700" t="s">
        <v>183</v>
      </c>
      <c r="C144" s="212">
        <v>3039</v>
      </c>
      <c r="D144" s="212">
        <v>180</v>
      </c>
      <c r="E144" s="212" t="s">
        <v>358</v>
      </c>
      <c r="F144" s="214">
        <f t="shared" si="15"/>
        <v>3219</v>
      </c>
    </row>
    <row r="145" spans="1:6" ht="15.75" customHeight="1">
      <c r="A145" s="701"/>
      <c r="B145" s="702" t="s">
        <v>184</v>
      </c>
      <c r="C145" s="203" t="s">
        <v>358</v>
      </c>
      <c r="D145" s="203" t="s">
        <v>358</v>
      </c>
      <c r="E145" s="203" t="s">
        <v>358</v>
      </c>
      <c r="F145" s="205">
        <f t="shared" si="15"/>
        <v>0</v>
      </c>
    </row>
    <row r="146" spans="1:6" ht="15.75" customHeight="1">
      <c r="A146" s="701"/>
      <c r="B146" s="700" t="s">
        <v>185</v>
      </c>
      <c r="C146" s="212">
        <v>468</v>
      </c>
      <c r="D146" s="212" t="s">
        <v>358</v>
      </c>
      <c r="E146" s="212" t="s">
        <v>358</v>
      </c>
      <c r="F146" s="214">
        <f t="shared" si="15"/>
        <v>468</v>
      </c>
    </row>
    <row r="147" spans="1:6" ht="15.75" customHeight="1">
      <c r="A147" s="701"/>
      <c r="B147" s="702" t="s">
        <v>516</v>
      </c>
      <c r="C147" s="203">
        <v>4622</v>
      </c>
      <c r="D147" s="203">
        <v>194</v>
      </c>
      <c r="E147" s="203" t="s">
        <v>358</v>
      </c>
      <c r="F147" s="205">
        <f t="shared" si="15"/>
        <v>4816</v>
      </c>
    </row>
    <row r="148" spans="1:6" ht="15.75" customHeight="1">
      <c r="A148" s="701"/>
      <c r="B148" s="700" t="s">
        <v>147</v>
      </c>
      <c r="C148" s="212">
        <v>1499</v>
      </c>
      <c r="D148" s="212">
        <v>7551</v>
      </c>
      <c r="E148" s="212">
        <v>46250</v>
      </c>
      <c r="F148" s="206">
        <f t="shared" si="15"/>
        <v>55300</v>
      </c>
    </row>
    <row r="149" spans="1:6" ht="15.75" customHeight="1">
      <c r="A149" s="703"/>
      <c r="B149" s="704" t="s">
        <v>3</v>
      </c>
      <c r="C149" s="84">
        <f>SUM(C142:C148)</f>
        <v>10670</v>
      </c>
      <c r="D149" s="84">
        <f>SUM(D142:D148)</f>
        <v>7925</v>
      </c>
      <c r="E149" s="84">
        <f>SUM(E142:E148)</f>
        <v>46250</v>
      </c>
      <c r="F149" s="84">
        <f>SUM(F142:F148)</f>
        <v>64845</v>
      </c>
    </row>
    <row r="150" spans="1:6" ht="15.75" customHeight="1">
      <c r="A150" s="711" t="s">
        <v>523</v>
      </c>
      <c r="B150" s="700" t="s">
        <v>146</v>
      </c>
      <c r="C150" s="203">
        <v>1924</v>
      </c>
      <c r="D150" s="203">
        <v>1087</v>
      </c>
      <c r="E150" s="203">
        <v>136</v>
      </c>
      <c r="F150" s="214">
        <f aca="true" t="shared" si="16" ref="F150:F156">SUM(C150:E150)</f>
        <v>3147</v>
      </c>
    </row>
    <row r="151" spans="1:6" ht="15.75" customHeight="1">
      <c r="A151" s="711"/>
      <c r="B151" s="702" t="s">
        <v>182</v>
      </c>
      <c r="C151" s="212">
        <v>14</v>
      </c>
      <c r="D151" s="212" t="s">
        <v>358</v>
      </c>
      <c r="E151" s="212" t="s">
        <v>358</v>
      </c>
      <c r="F151" s="205">
        <f t="shared" si="16"/>
        <v>14</v>
      </c>
    </row>
    <row r="152" spans="1:6" ht="15.75" customHeight="1">
      <c r="A152" s="711"/>
      <c r="B152" s="700" t="s">
        <v>183</v>
      </c>
      <c r="C152" s="203">
        <v>11224</v>
      </c>
      <c r="D152" s="203">
        <v>16587</v>
      </c>
      <c r="E152" s="203">
        <v>70</v>
      </c>
      <c r="F152" s="214">
        <f t="shared" si="16"/>
        <v>27881</v>
      </c>
    </row>
    <row r="153" spans="1:6" ht="15.75" customHeight="1">
      <c r="A153" s="701"/>
      <c r="B153" s="702" t="s">
        <v>184</v>
      </c>
      <c r="C153" s="212">
        <v>37</v>
      </c>
      <c r="D153" s="212">
        <v>24</v>
      </c>
      <c r="E153" s="212" t="s">
        <v>358</v>
      </c>
      <c r="F153" s="205">
        <f t="shared" si="16"/>
        <v>61</v>
      </c>
    </row>
    <row r="154" spans="1:6" ht="15.75" customHeight="1">
      <c r="A154" s="701"/>
      <c r="B154" s="700" t="s">
        <v>185</v>
      </c>
      <c r="C154" s="203">
        <v>1279</v>
      </c>
      <c r="D154" s="203">
        <v>3127</v>
      </c>
      <c r="E154" s="203">
        <v>137</v>
      </c>
      <c r="F154" s="214">
        <f t="shared" si="16"/>
        <v>4543</v>
      </c>
    </row>
    <row r="155" spans="1:6" ht="15.75" customHeight="1">
      <c r="A155" s="701"/>
      <c r="B155" s="702" t="s">
        <v>516</v>
      </c>
      <c r="C155" s="212">
        <v>43445</v>
      </c>
      <c r="D155" s="212">
        <v>226526</v>
      </c>
      <c r="E155" s="212">
        <v>11061</v>
      </c>
      <c r="F155" s="205">
        <f t="shared" si="16"/>
        <v>281032</v>
      </c>
    </row>
    <row r="156" spans="1:6" ht="15.75" customHeight="1">
      <c r="A156" s="701"/>
      <c r="B156" s="700" t="s">
        <v>147</v>
      </c>
      <c r="C156" s="203">
        <v>3407</v>
      </c>
      <c r="D156" s="203">
        <v>19103</v>
      </c>
      <c r="E156" s="203">
        <v>52006</v>
      </c>
      <c r="F156" s="206">
        <f t="shared" si="16"/>
        <v>74516</v>
      </c>
    </row>
    <row r="157" spans="1:6" s="9" customFormat="1" ht="30" customHeight="1">
      <c r="A157" s="83"/>
      <c r="B157" s="712" t="s">
        <v>524</v>
      </c>
      <c r="C157" s="294">
        <f>SUM(C150:C156)</f>
        <v>61330</v>
      </c>
      <c r="D157" s="294">
        <f>SUM(D150:D156)</f>
        <v>266454</v>
      </c>
      <c r="E157" s="294">
        <f>SUM(E150:E156)</f>
        <v>63410</v>
      </c>
      <c r="F157" s="294">
        <f>SUM(F150:F156)</f>
        <v>391194</v>
      </c>
    </row>
    <row r="158" spans="1:6" ht="18">
      <c r="A158" s="181"/>
      <c r="B158" s="85" t="s">
        <v>348</v>
      </c>
      <c r="C158" s="86">
        <f>(C157-C161)</f>
        <v>-773</v>
      </c>
      <c r="D158" s="86">
        <f>(D157-D161)</f>
        <v>-77229</v>
      </c>
      <c r="E158" s="86">
        <f>(E157-E161)</f>
        <v>31150</v>
      </c>
      <c r="F158" s="86">
        <f>(F157-F161)</f>
        <v>-46852</v>
      </c>
    </row>
    <row r="159" spans="1:6" ht="18">
      <c r="A159" s="181"/>
      <c r="B159" s="85" t="s">
        <v>349</v>
      </c>
      <c r="C159" s="292">
        <f>(C157-C161)/ABS(C161)</f>
        <v>-0.012447063748933224</v>
      </c>
      <c r="D159" s="292">
        <f>(D157-D161)/ABS(D161)</f>
        <v>-0.22470997983606986</v>
      </c>
      <c r="E159" s="292">
        <f>(E157-E161)/ABS(E161)</f>
        <v>0.9655920644761314</v>
      </c>
      <c r="F159" s="292">
        <f>(F157-F161)/ABS(F161)</f>
        <v>-0.10695680362336375</v>
      </c>
    </row>
    <row r="160" spans="2:6" ht="18">
      <c r="B160" s="85" t="s">
        <v>350</v>
      </c>
      <c r="C160" s="137">
        <f>C157/$F157</f>
        <v>0.15677643317637796</v>
      </c>
      <c r="D160" s="137">
        <f>D157/$F157</f>
        <v>0.6811300786821883</v>
      </c>
      <c r="E160" s="137">
        <f>E157/$F157</f>
        <v>0.16209348814143365</v>
      </c>
      <c r="F160" s="137">
        <f>F157/$F157</f>
        <v>1</v>
      </c>
    </row>
    <row r="161" spans="2:6" ht="18">
      <c r="B161" s="291" t="s">
        <v>351</v>
      </c>
      <c r="C161" s="86">
        <v>62103</v>
      </c>
      <c r="D161" s="86">
        <v>343683</v>
      </c>
      <c r="E161" s="86">
        <v>32260</v>
      </c>
      <c r="F161" s="86">
        <v>438046</v>
      </c>
    </row>
  </sheetData>
  <mergeCells count="6">
    <mergeCell ref="C140:E140"/>
    <mergeCell ref="A75:A76"/>
    <mergeCell ref="C4:E4"/>
    <mergeCell ref="C49:E49"/>
    <mergeCell ref="C94:E94"/>
    <mergeCell ref="A83:A84"/>
  </mergeCells>
  <printOptions horizontalCentered="1"/>
  <pageMargins left="0.6692913385826772" right="0.5118110236220472" top="0.5511811023622047" bottom="0.5511811023622047" header="0.31496062992125984" footer="0.31496062992125984"/>
  <pageSetup horizontalDpi="1200" verticalDpi="1200" orientation="landscape" paperSize="9" scale="62" r:id="rId1"/>
  <rowBreaks count="3" manualBreakCount="3">
    <brk id="45" max="255" man="1"/>
    <brk id="90" max="255" man="1"/>
    <brk id="135" max="255" man="1"/>
  </rowBreaks>
  <ignoredErrors>
    <ignoredError sqref="F13:F161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6"/>
  </sheetPr>
  <dimension ref="A1:L59"/>
  <sheetViews>
    <sheetView showGridLines="0" view="pageBreakPreview" zoomScale="50" zoomScaleNormal="50" zoomScaleSheetLayoutView="50" workbookViewId="0" topLeftCell="A1">
      <selection activeCell="A16" sqref="A16:IV16"/>
    </sheetView>
  </sheetViews>
  <sheetFormatPr defaultColWidth="9.140625" defaultRowHeight="12.75"/>
  <cols>
    <col min="1" max="1" width="50.7109375" style="0" customWidth="1"/>
    <col min="2" max="2" width="25.28125" style="0" customWidth="1"/>
    <col min="3" max="7" width="20.7109375" style="0" customWidth="1"/>
    <col min="8" max="8" width="24.421875" style="0" customWidth="1"/>
    <col min="9" max="10" width="25.8515625" style="0" customWidth="1"/>
    <col min="11" max="11" width="20.7109375" style="0" customWidth="1"/>
    <col min="12" max="12" width="20.57421875" style="0" customWidth="1"/>
  </cols>
  <sheetData>
    <row r="1" spans="1:11" s="152" customFormat="1" ht="28.5" customHeight="1">
      <c r="A1" s="39" t="s">
        <v>258</v>
      </c>
      <c r="K1" s="169"/>
    </row>
    <row r="2" spans="1:11" s="130" customFormat="1" ht="21" customHeight="1">
      <c r="A2" s="159"/>
      <c r="K2" s="181"/>
    </row>
    <row r="3" spans="1:11" s="130" customFormat="1" ht="18" customHeight="1">
      <c r="A3" s="81" t="s">
        <v>352</v>
      </c>
      <c r="K3" s="62" t="s">
        <v>0</v>
      </c>
    </row>
    <row r="4" spans="1:11" s="130" customFormat="1" ht="25.5" customHeight="1">
      <c r="A4" s="142" t="s">
        <v>1</v>
      </c>
      <c r="B4" s="185" t="s">
        <v>127</v>
      </c>
      <c r="C4" s="182"/>
      <c r="D4" s="182"/>
      <c r="E4" s="182"/>
      <c r="F4" s="182"/>
      <c r="G4" s="182"/>
      <c r="H4" s="182"/>
      <c r="I4" s="183"/>
      <c r="J4" s="183"/>
      <c r="K4" s="138"/>
    </row>
    <row r="5" spans="1:11" ht="75" customHeight="1">
      <c r="A5" s="71"/>
      <c r="B5" s="144" t="s">
        <v>222</v>
      </c>
      <c r="C5" s="184" t="s">
        <v>223</v>
      </c>
      <c r="D5" s="144" t="s">
        <v>128</v>
      </c>
      <c r="E5" s="184" t="s">
        <v>188</v>
      </c>
      <c r="F5" s="144" t="s">
        <v>189</v>
      </c>
      <c r="G5" s="184" t="s">
        <v>129</v>
      </c>
      <c r="H5" s="144" t="s">
        <v>130</v>
      </c>
      <c r="I5" s="184" t="s">
        <v>131</v>
      </c>
      <c r="J5" s="144" t="s">
        <v>190</v>
      </c>
      <c r="K5" s="144" t="s">
        <v>132</v>
      </c>
    </row>
    <row r="6" spans="1:12" s="23" customFormat="1" ht="34.5" customHeight="1">
      <c r="A6" s="113" t="s">
        <v>12</v>
      </c>
      <c r="B6" s="268"/>
      <c r="C6" s="269"/>
      <c r="D6" s="267"/>
      <c r="E6" s="268"/>
      <c r="F6" s="267"/>
      <c r="G6" s="268"/>
      <c r="H6" s="267"/>
      <c r="I6" s="268"/>
      <c r="J6" s="267"/>
      <c r="K6" s="269"/>
      <c r="L6" s="230"/>
    </row>
    <row r="7" spans="1:12" ht="24.75" customHeight="1">
      <c r="A7" s="88" t="s">
        <v>13</v>
      </c>
      <c r="B7" s="224">
        <v>66869</v>
      </c>
      <c r="C7" s="203">
        <v>1237</v>
      </c>
      <c r="D7" s="203">
        <v>9349</v>
      </c>
      <c r="E7" s="224">
        <v>1216</v>
      </c>
      <c r="F7" s="203">
        <v>3442</v>
      </c>
      <c r="G7" s="224">
        <v>2667</v>
      </c>
      <c r="H7" s="203">
        <v>5235</v>
      </c>
      <c r="I7" s="224">
        <v>6472</v>
      </c>
      <c r="J7" s="203">
        <v>2775</v>
      </c>
      <c r="K7" s="331">
        <v>49</v>
      </c>
      <c r="L7" s="232"/>
    </row>
    <row r="8" spans="1:12" ht="24.75" customHeight="1">
      <c r="A8" s="89" t="s">
        <v>14</v>
      </c>
      <c r="B8" s="223">
        <v>84</v>
      </c>
      <c r="C8" s="202">
        <v>1574</v>
      </c>
      <c r="D8" s="202">
        <v>3621</v>
      </c>
      <c r="E8" s="223">
        <v>4633</v>
      </c>
      <c r="F8" s="202">
        <v>8375</v>
      </c>
      <c r="G8" s="223">
        <v>17035</v>
      </c>
      <c r="H8" s="202">
        <v>8610</v>
      </c>
      <c r="I8" s="223">
        <v>5951</v>
      </c>
      <c r="J8" s="202">
        <v>3843</v>
      </c>
      <c r="K8" s="202">
        <v>2313</v>
      </c>
      <c r="L8" s="232"/>
    </row>
    <row r="9" spans="1:12" ht="24.75" customHeight="1">
      <c r="A9" s="88" t="s">
        <v>346</v>
      </c>
      <c r="B9" s="224">
        <v>60</v>
      </c>
      <c r="C9" s="203">
        <v>142</v>
      </c>
      <c r="D9" s="203">
        <v>42</v>
      </c>
      <c r="E9" s="224">
        <v>74</v>
      </c>
      <c r="F9" s="203">
        <v>284</v>
      </c>
      <c r="G9" s="224" t="s">
        <v>358</v>
      </c>
      <c r="H9" s="203">
        <v>100</v>
      </c>
      <c r="I9" s="224" t="s">
        <v>358</v>
      </c>
      <c r="J9" s="203" t="s">
        <v>358</v>
      </c>
      <c r="K9" s="203" t="s">
        <v>358</v>
      </c>
      <c r="L9" s="232"/>
    </row>
    <row r="10" spans="1:12" ht="24.75" customHeight="1">
      <c r="A10" s="89" t="s">
        <v>18</v>
      </c>
      <c r="B10" s="223" t="s">
        <v>358</v>
      </c>
      <c r="C10" s="202" t="s">
        <v>358</v>
      </c>
      <c r="D10" s="202" t="s">
        <v>358</v>
      </c>
      <c r="E10" s="223" t="s">
        <v>358</v>
      </c>
      <c r="F10" s="202">
        <v>124</v>
      </c>
      <c r="G10" s="223">
        <v>103</v>
      </c>
      <c r="H10" s="202" t="s">
        <v>358</v>
      </c>
      <c r="I10" s="223" t="s">
        <v>358</v>
      </c>
      <c r="J10" s="202" t="s">
        <v>358</v>
      </c>
      <c r="K10" s="202">
        <v>1092</v>
      </c>
      <c r="L10" s="232"/>
    </row>
    <row r="11" spans="1:12" ht="24.75" customHeight="1">
      <c r="A11" s="88" t="s">
        <v>19</v>
      </c>
      <c r="B11" s="224" t="s">
        <v>358</v>
      </c>
      <c r="C11" s="203" t="s">
        <v>358</v>
      </c>
      <c r="D11" s="203" t="s">
        <v>358</v>
      </c>
      <c r="E11" s="224">
        <v>12</v>
      </c>
      <c r="F11" s="203" t="s">
        <v>358</v>
      </c>
      <c r="G11" s="224" t="s">
        <v>358</v>
      </c>
      <c r="H11" s="203" t="s">
        <v>358</v>
      </c>
      <c r="I11" s="224" t="s">
        <v>358</v>
      </c>
      <c r="J11" s="203" t="s">
        <v>358</v>
      </c>
      <c r="K11" s="203" t="s">
        <v>358</v>
      </c>
      <c r="L11" s="232"/>
    </row>
    <row r="12" spans="1:12" ht="24.75" customHeight="1">
      <c r="A12" s="89" t="s">
        <v>20</v>
      </c>
      <c r="B12" s="223" t="s">
        <v>358</v>
      </c>
      <c r="C12" s="202" t="s">
        <v>358</v>
      </c>
      <c r="D12" s="202">
        <v>57</v>
      </c>
      <c r="E12" s="223">
        <v>75</v>
      </c>
      <c r="F12" s="202">
        <v>597</v>
      </c>
      <c r="G12" s="223">
        <v>1786</v>
      </c>
      <c r="H12" s="202">
        <v>568</v>
      </c>
      <c r="I12" s="223" t="s">
        <v>358</v>
      </c>
      <c r="J12" s="202" t="s">
        <v>358</v>
      </c>
      <c r="K12" s="202" t="s">
        <v>358</v>
      </c>
      <c r="L12" s="232"/>
    </row>
    <row r="13" spans="1:12" ht="24.75" customHeight="1">
      <c r="A13" s="88" t="s">
        <v>23</v>
      </c>
      <c r="B13" s="224" t="s">
        <v>358</v>
      </c>
      <c r="C13" s="203" t="s">
        <v>358</v>
      </c>
      <c r="D13" s="203" t="s">
        <v>358</v>
      </c>
      <c r="E13" s="224" t="s">
        <v>358</v>
      </c>
      <c r="F13" s="203" t="s">
        <v>358</v>
      </c>
      <c r="G13" s="224" t="s">
        <v>358</v>
      </c>
      <c r="H13" s="203" t="s">
        <v>358</v>
      </c>
      <c r="I13" s="224" t="s">
        <v>358</v>
      </c>
      <c r="J13" s="203" t="s">
        <v>358</v>
      </c>
      <c r="K13" s="203" t="s">
        <v>358</v>
      </c>
      <c r="L13" s="232"/>
    </row>
    <row r="14" spans="1:12" ht="24.75" customHeight="1">
      <c r="A14" s="89" t="s">
        <v>24</v>
      </c>
      <c r="B14" s="223" t="s">
        <v>358</v>
      </c>
      <c r="C14" s="202" t="s">
        <v>358</v>
      </c>
      <c r="D14" s="202" t="s">
        <v>358</v>
      </c>
      <c r="E14" s="223" t="s">
        <v>358</v>
      </c>
      <c r="F14" s="202" t="s">
        <v>358</v>
      </c>
      <c r="G14" s="223" t="s">
        <v>358</v>
      </c>
      <c r="H14" s="202" t="s">
        <v>358</v>
      </c>
      <c r="I14" s="223" t="s">
        <v>358</v>
      </c>
      <c r="J14" s="202" t="s">
        <v>358</v>
      </c>
      <c r="K14" s="202" t="s">
        <v>358</v>
      </c>
      <c r="L14" s="232"/>
    </row>
    <row r="15" spans="1:12" ht="24.75" customHeight="1">
      <c r="A15" s="88" t="s">
        <v>105</v>
      </c>
      <c r="B15" s="224" t="s">
        <v>358</v>
      </c>
      <c r="C15" s="203" t="s">
        <v>358</v>
      </c>
      <c r="D15" s="203" t="s">
        <v>358</v>
      </c>
      <c r="E15" s="224" t="s">
        <v>358</v>
      </c>
      <c r="F15" s="203" t="s">
        <v>358</v>
      </c>
      <c r="G15" s="224" t="s">
        <v>358</v>
      </c>
      <c r="H15" s="203" t="s">
        <v>358</v>
      </c>
      <c r="I15" s="224" t="s">
        <v>358</v>
      </c>
      <c r="J15" s="203" t="s">
        <v>358</v>
      </c>
      <c r="K15" s="203" t="s">
        <v>358</v>
      </c>
      <c r="L15" s="232"/>
    </row>
    <row r="16" spans="1:12" ht="24.75" customHeight="1">
      <c r="A16" s="525" t="s">
        <v>339</v>
      </c>
      <c r="B16" s="223" t="s">
        <v>358</v>
      </c>
      <c r="C16" s="202" t="s">
        <v>358</v>
      </c>
      <c r="D16" s="202" t="s">
        <v>358</v>
      </c>
      <c r="E16" s="223">
        <v>12</v>
      </c>
      <c r="F16" s="202">
        <v>45</v>
      </c>
      <c r="G16" s="223">
        <v>108</v>
      </c>
      <c r="H16" s="202">
        <v>192</v>
      </c>
      <c r="I16" s="223" t="s">
        <v>358</v>
      </c>
      <c r="J16" s="202" t="s">
        <v>358</v>
      </c>
      <c r="K16" s="202" t="s">
        <v>358</v>
      </c>
      <c r="L16" s="232"/>
    </row>
    <row r="17" spans="1:12" ht="24.75" customHeight="1">
      <c r="A17" s="88" t="s">
        <v>32</v>
      </c>
      <c r="B17" s="224"/>
      <c r="C17" s="203"/>
      <c r="D17" s="203"/>
      <c r="E17" s="224"/>
      <c r="F17" s="203"/>
      <c r="G17" s="224"/>
      <c r="H17" s="203"/>
      <c r="I17" s="224"/>
      <c r="J17" s="203"/>
      <c r="K17" s="203"/>
      <c r="L17" s="232"/>
    </row>
    <row r="18" spans="1:12" ht="24.75" customHeight="1">
      <c r="A18" s="92" t="s">
        <v>198</v>
      </c>
      <c r="B18" s="223" t="s">
        <v>358</v>
      </c>
      <c r="C18" s="202" t="s">
        <v>358</v>
      </c>
      <c r="D18" s="202" t="s">
        <v>358</v>
      </c>
      <c r="E18" s="223" t="s">
        <v>358</v>
      </c>
      <c r="F18" s="202" t="s">
        <v>358</v>
      </c>
      <c r="G18" s="223">
        <v>59</v>
      </c>
      <c r="H18" s="202" t="s">
        <v>358</v>
      </c>
      <c r="I18" s="223" t="s">
        <v>358</v>
      </c>
      <c r="J18" s="202" t="s">
        <v>358</v>
      </c>
      <c r="K18" s="202" t="s">
        <v>358</v>
      </c>
      <c r="L18" s="232"/>
    </row>
    <row r="19" spans="1:12" ht="24.75" customHeight="1">
      <c r="A19" s="94" t="s">
        <v>199</v>
      </c>
      <c r="B19" s="224" t="s">
        <v>358</v>
      </c>
      <c r="C19" s="203" t="s">
        <v>358</v>
      </c>
      <c r="D19" s="203" t="s">
        <v>358</v>
      </c>
      <c r="E19" s="224">
        <v>54</v>
      </c>
      <c r="F19" s="203">
        <v>296</v>
      </c>
      <c r="G19" s="224">
        <v>677</v>
      </c>
      <c r="H19" s="203">
        <v>523</v>
      </c>
      <c r="I19" s="224" t="s">
        <v>358</v>
      </c>
      <c r="J19" s="203" t="s">
        <v>358</v>
      </c>
      <c r="K19" s="203" t="s">
        <v>358</v>
      </c>
      <c r="L19" s="232"/>
    </row>
    <row r="20" spans="1:12" ht="24.75" customHeight="1">
      <c r="A20" s="95" t="s">
        <v>347</v>
      </c>
      <c r="B20" s="223" t="s">
        <v>358</v>
      </c>
      <c r="C20" s="202" t="s">
        <v>358</v>
      </c>
      <c r="D20" s="202" t="s">
        <v>358</v>
      </c>
      <c r="E20" s="223" t="s">
        <v>358</v>
      </c>
      <c r="F20" s="202" t="s">
        <v>358</v>
      </c>
      <c r="G20" s="223" t="s">
        <v>358</v>
      </c>
      <c r="H20" s="202" t="s">
        <v>358</v>
      </c>
      <c r="I20" s="223" t="s">
        <v>358</v>
      </c>
      <c r="J20" s="202" t="s">
        <v>358</v>
      </c>
      <c r="K20" s="202" t="s">
        <v>358</v>
      </c>
      <c r="L20" s="232"/>
    </row>
    <row r="21" spans="1:12" ht="24.75" customHeight="1">
      <c r="A21" s="110" t="s">
        <v>41</v>
      </c>
      <c r="B21" s="224" t="s">
        <v>358</v>
      </c>
      <c r="C21" s="203">
        <v>60</v>
      </c>
      <c r="D21" s="203">
        <v>394</v>
      </c>
      <c r="E21" s="224" t="s">
        <v>358</v>
      </c>
      <c r="F21" s="203">
        <v>36</v>
      </c>
      <c r="G21" s="224">
        <v>518</v>
      </c>
      <c r="H21" s="203" t="s">
        <v>358</v>
      </c>
      <c r="I21" s="224" t="s">
        <v>358</v>
      </c>
      <c r="J21" s="203" t="s">
        <v>358</v>
      </c>
      <c r="K21" s="203" t="s">
        <v>358</v>
      </c>
      <c r="L21" s="232"/>
    </row>
    <row r="22" spans="1:12" ht="24.75" customHeight="1">
      <c r="A22" s="111" t="s">
        <v>142</v>
      </c>
      <c r="B22" s="223" t="s">
        <v>358</v>
      </c>
      <c r="C22" s="202" t="s">
        <v>358</v>
      </c>
      <c r="D22" s="202" t="s">
        <v>358</v>
      </c>
      <c r="E22" s="223" t="s">
        <v>358</v>
      </c>
      <c r="F22" s="202" t="s">
        <v>358</v>
      </c>
      <c r="G22" s="223" t="s">
        <v>358</v>
      </c>
      <c r="H22" s="202" t="s">
        <v>358</v>
      </c>
      <c r="I22" s="223" t="s">
        <v>358</v>
      </c>
      <c r="J22" s="202" t="s">
        <v>358</v>
      </c>
      <c r="K22" s="202" t="s">
        <v>358</v>
      </c>
      <c r="L22" s="232"/>
    </row>
    <row r="23" spans="1:12" s="9" customFormat="1" ht="30" customHeight="1">
      <c r="A23" s="112" t="s">
        <v>46</v>
      </c>
      <c r="B23" s="224">
        <v>42</v>
      </c>
      <c r="C23" s="203">
        <v>4023</v>
      </c>
      <c r="D23" s="264">
        <v>2009</v>
      </c>
      <c r="E23" s="224" t="s">
        <v>358</v>
      </c>
      <c r="F23" s="264">
        <v>324</v>
      </c>
      <c r="G23" s="224">
        <v>835</v>
      </c>
      <c r="H23" s="264">
        <v>1460</v>
      </c>
      <c r="I23" s="224" t="s">
        <v>358</v>
      </c>
      <c r="J23" s="264" t="s">
        <v>358</v>
      </c>
      <c r="K23" s="264" t="s">
        <v>358</v>
      </c>
      <c r="L23" s="265"/>
    </row>
    <row r="24" spans="1:12" ht="30" customHeight="1">
      <c r="A24" s="99" t="s">
        <v>54</v>
      </c>
      <c r="B24" s="294">
        <f aca="true" t="shared" si="0" ref="B24:K24">SUM(B6:B23)</f>
        <v>67055</v>
      </c>
      <c r="C24" s="294">
        <f t="shared" si="0"/>
        <v>7036</v>
      </c>
      <c r="D24" s="294">
        <f t="shared" si="0"/>
        <v>15472</v>
      </c>
      <c r="E24" s="294">
        <f t="shared" si="0"/>
        <v>6076</v>
      </c>
      <c r="F24" s="294">
        <f t="shared" si="0"/>
        <v>13523</v>
      </c>
      <c r="G24" s="294">
        <f t="shared" si="0"/>
        <v>23788</v>
      </c>
      <c r="H24" s="294">
        <f t="shared" si="0"/>
        <v>16688</v>
      </c>
      <c r="I24" s="294">
        <f t="shared" si="0"/>
        <v>12423</v>
      </c>
      <c r="J24" s="294">
        <f t="shared" si="0"/>
        <v>6618</v>
      </c>
      <c r="K24" s="294">
        <f t="shared" si="0"/>
        <v>3454</v>
      </c>
      <c r="L24" s="13"/>
    </row>
    <row r="25" spans="1:12" s="23" customFormat="1" ht="30" customHeight="1">
      <c r="A25" s="85" t="s">
        <v>348</v>
      </c>
      <c r="B25" s="86">
        <f aca="true" t="shared" si="1" ref="B25:K25">(B24-B28)</f>
        <v>-13146</v>
      </c>
      <c r="C25" s="86">
        <f t="shared" si="1"/>
        <v>-3023</v>
      </c>
      <c r="D25" s="86">
        <f t="shared" si="1"/>
        <v>-26395</v>
      </c>
      <c r="E25" s="86">
        <f t="shared" si="1"/>
        <v>120</v>
      </c>
      <c r="F25" s="86">
        <f t="shared" si="1"/>
        <v>1301</v>
      </c>
      <c r="G25" s="86">
        <f t="shared" si="1"/>
        <v>1791</v>
      </c>
      <c r="H25" s="86">
        <f t="shared" si="1"/>
        <v>2159</v>
      </c>
      <c r="I25" s="86">
        <f t="shared" si="1"/>
        <v>1857</v>
      </c>
      <c r="J25" s="86">
        <f t="shared" si="1"/>
        <v>-1959</v>
      </c>
      <c r="K25" s="86">
        <f t="shared" si="1"/>
        <v>-1912</v>
      </c>
      <c r="L25" s="25"/>
    </row>
    <row r="26" spans="1:12" s="23" customFormat="1" ht="30" customHeight="1">
      <c r="A26" s="85" t="s">
        <v>349</v>
      </c>
      <c r="B26" s="292">
        <f aca="true" t="shared" si="2" ref="B26:K26">(B24-B28)/ABS(B28)</f>
        <v>-0.16391316816498547</v>
      </c>
      <c r="C26" s="292">
        <f t="shared" si="2"/>
        <v>-0.30052689134108757</v>
      </c>
      <c r="D26" s="292">
        <f t="shared" si="2"/>
        <v>-0.6304488021592185</v>
      </c>
      <c r="E26" s="292">
        <f t="shared" si="2"/>
        <v>0.020147750167897917</v>
      </c>
      <c r="F26" s="292">
        <f t="shared" si="2"/>
        <v>0.10644738995254459</v>
      </c>
      <c r="G26" s="292">
        <f t="shared" si="2"/>
        <v>0.0814201936627722</v>
      </c>
      <c r="H26" s="292">
        <f t="shared" si="2"/>
        <v>0.14859935301810173</v>
      </c>
      <c r="I26" s="292">
        <f t="shared" si="2"/>
        <v>0.17575241340147643</v>
      </c>
      <c r="J26" s="292">
        <f t="shared" si="2"/>
        <v>-0.22840153899965024</v>
      </c>
      <c r="K26" s="292">
        <f t="shared" si="2"/>
        <v>-0.3563175549757734</v>
      </c>
      <c r="L26" s="25"/>
    </row>
    <row r="27" spans="1:12" s="23" customFormat="1" ht="30" customHeight="1">
      <c r="A27" s="85" t="s">
        <v>350</v>
      </c>
      <c r="B27" s="137">
        <f>B24/$L$55</f>
        <v>0.1714111157124087</v>
      </c>
      <c r="C27" s="137">
        <f aca="true" t="shared" si="3" ref="C27:K27">C24/$L$55</f>
        <v>0.017985960929871113</v>
      </c>
      <c r="D27" s="137">
        <f t="shared" si="3"/>
        <v>0.039550708855452796</v>
      </c>
      <c r="E27" s="137">
        <f t="shared" si="3"/>
        <v>0.015531935561383867</v>
      </c>
      <c r="F27" s="137">
        <f t="shared" si="3"/>
        <v>0.03456852610213858</v>
      </c>
      <c r="G27" s="137">
        <f t="shared" si="3"/>
        <v>0.06080870360997357</v>
      </c>
      <c r="H27" s="137">
        <f t="shared" si="3"/>
        <v>0.04265914098886997</v>
      </c>
      <c r="I27" s="137">
        <f t="shared" si="3"/>
        <v>0.03175662203408028</v>
      </c>
      <c r="J27" s="137">
        <f t="shared" si="3"/>
        <v>0.016917437384008957</v>
      </c>
      <c r="K27" s="137">
        <f t="shared" si="3"/>
        <v>0.008829378773703073</v>
      </c>
      <c r="L27" s="25"/>
    </row>
    <row r="28" spans="1:12" s="23" customFormat="1" ht="30" customHeight="1">
      <c r="A28" s="291" t="s">
        <v>351</v>
      </c>
      <c r="B28" s="289">
        <v>80201</v>
      </c>
      <c r="C28" s="289">
        <v>10059</v>
      </c>
      <c r="D28" s="289">
        <v>41867</v>
      </c>
      <c r="E28" s="289">
        <v>5956</v>
      </c>
      <c r="F28" s="289">
        <v>12222</v>
      </c>
      <c r="G28" s="289">
        <v>21997</v>
      </c>
      <c r="H28" s="289">
        <v>14529</v>
      </c>
      <c r="I28" s="289">
        <v>10566</v>
      </c>
      <c r="J28" s="289">
        <v>8577</v>
      </c>
      <c r="K28" s="289">
        <v>5366</v>
      </c>
      <c r="L28" s="25"/>
    </row>
    <row r="29" spans="1:10" ht="16.5" customHeight="1">
      <c r="A29" s="16"/>
      <c r="B29" s="43"/>
      <c r="C29" s="43"/>
      <c r="D29" s="43"/>
      <c r="E29" s="43"/>
      <c r="F29" s="43"/>
      <c r="G29" s="43"/>
      <c r="H29" s="43"/>
      <c r="I29" s="43"/>
      <c r="J29" s="43"/>
    </row>
    <row r="30" spans="1:11" ht="15.75" customHeight="1">
      <c r="A30" s="7"/>
      <c r="B30" s="6"/>
      <c r="C30" s="6"/>
      <c r="D30" s="6"/>
      <c r="E30" s="6"/>
      <c r="F30" s="6"/>
      <c r="G30" s="6"/>
      <c r="H30" s="6"/>
      <c r="I30" s="6"/>
      <c r="J30" s="6"/>
      <c r="K30" s="325"/>
    </row>
    <row r="31" spans="1:11" s="152" customFormat="1" ht="31.5" customHeight="1">
      <c r="A31" s="12" t="s">
        <v>259</v>
      </c>
      <c r="K31" s="5"/>
    </row>
    <row r="32" spans="1:11" s="130" customFormat="1" ht="22.5" customHeight="1">
      <c r="A32" s="159"/>
      <c r="K32" s="64"/>
    </row>
    <row r="33" spans="1:11" s="130" customFormat="1" ht="22.5" customHeight="1">
      <c r="A33" s="180"/>
      <c r="K33" s="64"/>
    </row>
    <row r="34" spans="1:12" s="130" customFormat="1" ht="18" customHeight="1">
      <c r="A34" s="81" t="s">
        <v>352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62" t="s">
        <v>0</v>
      </c>
    </row>
    <row r="35" spans="1:12" s="130" customFormat="1" ht="25.5" customHeight="1">
      <c r="A35" s="142" t="s">
        <v>1</v>
      </c>
      <c r="B35" s="185" t="s">
        <v>127</v>
      </c>
      <c r="C35" s="182"/>
      <c r="D35" s="182"/>
      <c r="E35" s="182"/>
      <c r="F35" s="182"/>
      <c r="G35" s="182"/>
      <c r="H35" s="182"/>
      <c r="I35" s="182"/>
      <c r="J35" s="186"/>
      <c r="K35" s="187"/>
      <c r="L35" s="61" t="s">
        <v>3</v>
      </c>
    </row>
    <row r="36" spans="1:12" ht="75" customHeight="1">
      <c r="A36" s="71"/>
      <c r="B36" s="144" t="s">
        <v>133</v>
      </c>
      <c r="C36" s="144" t="s">
        <v>134</v>
      </c>
      <c r="D36" s="144" t="s">
        <v>135</v>
      </c>
      <c r="E36" s="144" t="s">
        <v>136</v>
      </c>
      <c r="F36" s="144" t="s">
        <v>137</v>
      </c>
      <c r="G36" s="144" t="s">
        <v>138</v>
      </c>
      <c r="H36" s="144" t="s">
        <v>139</v>
      </c>
      <c r="I36" s="144" t="s">
        <v>237</v>
      </c>
      <c r="J36" s="144" t="s">
        <v>224</v>
      </c>
      <c r="K36" s="326" t="s">
        <v>140</v>
      </c>
      <c r="L36" s="79"/>
    </row>
    <row r="37" spans="1:12" s="23" customFormat="1" ht="30" customHeight="1">
      <c r="A37" s="113" t="s">
        <v>12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75"/>
    </row>
    <row r="38" spans="1:12" ht="24.75" customHeight="1">
      <c r="A38" s="88" t="s">
        <v>13</v>
      </c>
      <c r="B38" s="215" t="s">
        <v>358</v>
      </c>
      <c r="C38" s="215" t="s">
        <v>358</v>
      </c>
      <c r="D38" s="215">
        <v>71</v>
      </c>
      <c r="E38" s="215">
        <v>1122</v>
      </c>
      <c r="F38" s="215">
        <v>8713</v>
      </c>
      <c r="G38" s="215" t="s">
        <v>358</v>
      </c>
      <c r="H38" s="215">
        <v>40</v>
      </c>
      <c r="I38" s="215" t="s">
        <v>358</v>
      </c>
      <c r="J38" s="215">
        <v>6723</v>
      </c>
      <c r="K38" s="215">
        <v>50028</v>
      </c>
      <c r="L38" s="205">
        <f aca="true" t="shared" si="4" ref="L38:L47">SUM(B38:K38,B7:K7)</f>
        <v>166008</v>
      </c>
    </row>
    <row r="39" spans="1:12" ht="24.75" customHeight="1">
      <c r="A39" s="89" t="s">
        <v>14</v>
      </c>
      <c r="B39" s="216">
        <v>31191</v>
      </c>
      <c r="C39" s="216" t="s">
        <v>358</v>
      </c>
      <c r="D39" s="216" t="s">
        <v>358</v>
      </c>
      <c r="E39" s="216" t="s">
        <v>358</v>
      </c>
      <c r="F39" s="216">
        <v>12909</v>
      </c>
      <c r="G39" s="216" t="s">
        <v>358</v>
      </c>
      <c r="H39" s="216">
        <v>58</v>
      </c>
      <c r="I39" s="216">
        <v>116</v>
      </c>
      <c r="J39" s="216">
        <v>528</v>
      </c>
      <c r="K39" s="216">
        <v>18813</v>
      </c>
      <c r="L39" s="206">
        <f t="shared" si="4"/>
        <v>119654</v>
      </c>
    </row>
    <row r="40" spans="1:12" ht="24.75" customHeight="1">
      <c r="A40" s="88" t="s">
        <v>346</v>
      </c>
      <c r="B40" s="215" t="s">
        <v>358</v>
      </c>
      <c r="C40" s="215" t="s">
        <v>358</v>
      </c>
      <c r="D40" s="215" t="s">
        <v>358</v>
      </c>
      <c r="E40" s="215">
        <v>30</v>
      </c>
      <c r="F40" s="215">
        <v>276</v>
      </c>
      <c r="G40" s="215" t="s">
        <v>358</v>
      </c>
      <c r="H40" s="215" t="s">
        <v>358</v>
      </c>
      <c r="I40" s="215" t="s">
        <v>358</v>
      </c>
      <c r="J40" s="215">
        <v>5</v>
      </c>
      <c r="K40" s="215">
        <v>6166</v>
      </c>
      <c r="L40" s="205">
        <f t="shared" si="4"/>
        <v>7179</v>
      </c>
    </row>
    <row r="41" spans="1:12" ht="24.75" customHeight="1">
      <c r="A41" s="89" t="s">
        <v>18</v>
      </c>
      <c r="B41" s="216">
        <v>182</v>
      </c>
      <c r="C41" s="216">
        <v>513</v>
      </c>
      <c r="D41" s="216">
        <v>625</v>
      </c>
      <c r="E41" s="216" t="s">
        <v>358</v>
      </c>
      <c r="F41" s="216">
        <v>97</v>
      </c>
      <c r="G41" s="216">
        <v>5618</v>
      </c>
      <c r="H41" s="216">
        <v>62</v>
      </c>
      <c r="I41" s="216" t="s">
        <v>358</v>
      </c>
      <c r="J41" s="216" t="s">
        <v>358</v>
      </c>
      <c r="K41" s="216">
        <v>1608</v>
      </c>
      <c r="L41" s="206">
        <f t="shared" si="4"/>
        <v>10024</v>
      </c>
    </row>
    <row r="42" spans="1:12" ht="24.75" customHeight="1">
      <c r="A42" s="88" t="s">
        <v>19</v>
      </c>
      <c r="B42" s="215" t="s">
        <v>358</v>
      </c>
      <c r="C42" s="215" t="s">
        <v>358</v>
      </c>
      <c r="D42" s="215" t="s">
        <v>358</v>
      </c>
      <c r="E42" s="215" t="s">
        <v>358</v>
      </c>
      <c r="F42" s="215" t="s">
        <v>358</v>
      </c>
      <c r="G42" s="215" t="s">
        <v>358</v>
      </c>
      <c r="H42" s="215" t="s">
        <v>358</v>
      </c>
      <c r="I42" s="215" t="s">
        <v>358</v>
      </c>
      <c r="J42" s="215" t="s">
        <v>358</v>
      </c>
      <c r="K42" s="215">
        <v>60</v>
      </c>
      <c r="L42" s="205">
        <f t="shared" si="4"/>
        <v>72</v>
      </c>
    </row>
    <row r="43" spans="1:12" ht="24.75" customHeight="1">
      <c r="A43" s="89" t="s">
        <v>20</v>
      </c>
      <c r="B43" s="216" t="s">
        <v>358</v>
      </c>
      <c r="C43" s="216" t="s">
        <v>358</v>
      </c>
      <c r="D43" s="216" t="s">
        <v>358</v>
      </c>
      <c r="E43" s="216" t="s">
        <v>358</v>
      </c>
      <c r="F43" s="216">
        <v>404</v>
      </c>
      <c r="G43" s="216" t="s">
        <v>358</v>
      </c>
      <c r="H43" s="216" t="s">
        <v>358</v>
      </c>
      <c r="I43" s="216" t="s">
        <v>358</v>
      </c>
      <c r="J43" s="216" t="s">
        <v>358</v>
      </c>
      <c r="K43" s="216">
        <v>1357</v>
      </c>
      <c r="L43" s="206">
        <f t="shared" si="4"/>
        <v>4844</v>
      </c>
    </row>
    <row r="44" spans="1:12" ht="24.75" customHeight="1">
      <c r="A44" s="88" t="s">
        <v>23</v>
      </c>
      <c r="B44" s="215" t="s">
        <v>358</v>
      </c>
      <c r="C44" s="215" t="s">
        <v>358</v>
      </c>
      <c r="D44" s="215" t="s">
        <v>358</v>
      </c>
      <c r="E44" s="215" t="s">
        <v>358</v>
      </c>
      <c r="F44" s="215" t="s">
        <v>358</v>
      </c>
      <c r="G44" s="215" t="s">
        <v>358</v>
      </c>
      <c r="H44" s="215" t="s">
        <v>358</v>
      </c>
      <c r="I44" s="215" t="s">
        <v>358</v>
      </c>
      <c r="J44" s="215" t="s">
        <v>358</v>
      </c>
      <c r="K44" s="215">
        <v>31</v>
      </c>
      <c r="L44" s="205">
        <f t="shared" si="4"/>
        <v>31</v>
      </c>
    </row>
    <row r="45" spans="1:12" ht="24.75" customHeight="1">
      <c r="A45" s="89" t="s">
        <v>24</v>
      </c>
      <c r="B45" s="216" t="s">
        <v>358</v>
      </c>
      <c r="C45" s="216" t="s">
        <v>358</v>
      </c>
      <c r="D45" s="216" t="s">
        <v>358</v>
      </c>
      <c r="E45" s="216" t="s">
        <v>358</v>
      </c>
      <c r="F45" s="216" t="s">
        <v>358</v>
      </c>
      <c r="G45" s="216" t="s">
        <v>358</v>
      </c>
      <c r="H45" s="216" t="s">
        <v>358</v>
      </c>
      <c r="I45" s="216" t="s">
        <v>358</v>
      </c>
      <c r="J45" s="216" t="s">
        <v>358</v>
      </c>
      <c r="K45" s="216">
        <v>45</v>
      </c>
      <c r="L45" s="206">
        <f t="shared" si="4"/>
        <v>45</v>
      </c>
    </row>
    <row r="46" spans="1:12" ht="24.75" customHeight="1">
      <c r="A46" s="88" t="s">
        <v>105</v>
      </c>
      <c r="B46" s="215" t="s">
        <v>358</v>
      </c>
      <c r="C46" s="215" t="s">
        <v>358</v>
      </c>
      <c r="D46" s="215" t="s">
        <v>358</v>
      </c>
      <c r="E46" s="215" t="s">
        <v>358</v>
      </c>
      <c r="F46" s="215">
        <v>19</v>
      </c>
      <c r="G46" s="215" t="s">
        <v>358</v>
      </c>
      <c r="H46" s="215" t="s">
        <v>358</v>
      </c>
      <c r="I46" s="215" t="s">
        <v>358</v>
      </c>
      <c r="J46" s="215" t="s">
        <v>358</v>
      </c>
      <c r="K46" s="215">
        <v>19</v>
      </c>
      <c r="L46" s="205">
        <f t="shared" si="4"/>
        <v>38</v>
      </c>
    </row>
    <row r="47" spans="1:12" ht="24.75" customHeight="1">
      <c r="A47" s="525" t="s">
        <v>339</v>
      </c>
      <c r="B47" s="216" t="s">
        <v>358</v>
      </c>
      <c r="C47" s="216" t="s">
        <v>358</v>
      </c>
      <c r="D47" s="216" t="s">
        <v>358</v>
      </c>
      <c r="E47" s="216" t="s">
        <v>358</v>
      </c>
      <c r="F47" s="216">
        <v>207</v>
      </c>
      <c r="G47" s="216" t="s">
        <v>358</v>
      </c>
      <c r="H47" s="216">
        <v>88</v>
      </c>
      <c r="I47" s="216" t="s">
        <v>358</v>
      </c>
      <c r="J47" s="216" t="s">
        <v>358</v>
      </c>
      <c r="K47" s="216">
        <v>1850</v>
      </c>
      <c r="L47" s="206">
        <f t="shared" si="4"/>
        <v>2502</v>
      </c>
    </row>
    <row r="48" spans="1:12" ht="24.75" customHeight="1">
      <c r="A48" s="88" t="s">
        <v>32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05"/>
    </row>
    <row r="49" spans="1:12" ht="24.75" customHeight="1">
      <c r="A49" s="92" t="s">
        <v>198</v>
      </c>
      <c r="B49" s="216" t="s">
        <v>358</v>
      </c>
      <c r="C49" s="216" t="s">
        <v>358</v>
      </c>
      <c r="D49" s="216" t="s">
        <v>358</v>
      </c>
      <c r="E49" s="216" t="s">
        <v>358</v>
      </c>
      <c r="F49" s="216" t="s">
        <v>358</v>
      </c>
      <c r="G49" s="216" t="s">
        <v>358</v>
      </c>
      <c r="H49" s="216" t="s">
        <v>358</v>
      </c>
      <c r="I49" s="216" t="s">
        <v>358</v>
      </c>
      <c r="J49" s="216" t="s">
        <v>358</v>
      </c>
      <c r="K49" s="216">
        <v>109</v>
      </c>
      <c r="L49" s="206">
        <f aca="true" t="shared" si="5" ref="L49:L54">SUM(B49:K49,B18:K18)</f>
        <v>168</v>
      </c>
    </row>
    <row r="50" spans="1:12" ht="24.75" customHeight="1">
      <c r="A50" s="94" t="s">
        <v>199</v>
      </c>
      <c r="B50" s="215" t="s">
        <v>358</v>
      </c>
      <c r="C50" s="215" t="s">
        <v>358</v>
      </c>
      <c r="D50" s="215" t="s">
        <v>358</v>
      </c>
      <c r="E50" s="215" t="s">
        <v>358</v>
      </c>
      <c r="F50" s="215">
        <v>627</v>
      </c>
      <c r="G50" s="215" t="s">
        <v>358</v>
      </c>
      <c r="H50" s="215" t="s">
        <v>358</v>
      </c>
      <c r="I50" s="215" t="s">
        <v>358</v>
      </c>
      <c r="J50" s="215" t="s">
        <v>358</v>
      </c>
      <c r="K50" s="215">
        <v>735</v>
      </c>
      <c r="L50" s="205">
        <f t="shared" si="5"/>
        <v>2912</v>
      </c>
    </row>
    <row r="51" spans="1:12" ht="24.75" customHeight="1">
      <c r="A51" s="95" t="s">
        <v>347</v>
      </c>
      <c r="B51" s="216" t="s">
        <v>358</v>
      </c>
      <c r="C51" s="216" t="s">
        <v>358</v>
      </c>
      <c r="D51" s="216" t="s">
        <v>358</v>
      </c>
      <c r="E51" s="216" t="s">
        <v>358</v>
      </c>
      <c r="F51" s="216" t="s">
        <v>358</v>
      </c>
      <c r="G51" s="216" t="s">
        <v>358</v>
      </c>
      <c r="H51" s="216" t="s">
        <v>358</v>
      </c>
      <c r="I51" s="216" t="s">
        <v>358</v>
      </c>
      <c r="J51" s="216" t="s">
        <v>358</v>
      </c>
      <c r="K51" s="216" t="s">
        <v>358</v>
      </c>
      <c r="L51" s="206">
        <f t="shared" si="5"/>
        <v>0</v>
      </c>
    </row>
    <row r="52" spans="1:12" ht="24.75" customHeight="1">
      <c r="A52" s="110" t="s">
        <v>41</v>
      </c>
      <c r="B52" s="215" t="s">
        <v>358</v>
      </c>
      <c r="C52" s="215" t="s">
        <v>358</v>
      </c>
      <c r="D52" s="215" t="s">
        <v>358</v>
      </c>
      <c r="E52" s="215" t="s">
        <v>358</v>
      </c>
      <c r="F52" s="215">
        <v>36</v>
      </c>
      <c r="G52" s="215" t="s">
        <v>358</v>
      </c>
      <c r="H52" s="215" t="s">
        <v>358</v>
      </c>
      <c r="I52" s="215" t="s">
        <v>358</v>
      </c>
      <c r="J52" s="215" t="s">
        <v>358</v>
      </c>
      <c r="K52" s="215">
        <v>11828</v>
      </c>
      <c r="L52" s="205">
        <f t="shared" si="5"/>
        <v>12872</v>
      </c>
    </row>
    <row r="53" spans="1:12" ht="24.75" customHeight="1">
      <c r="A53" s="111" t="s">
        <v>142</v>
      </c>
      <c r="B53" s="216" t="s">
        <v>358</v>
      </c>
      <c r="C53" s="216" t="s">
        <v>358</v>
      </c>
      <c r="D53" s="216" t="s">
        <v>358</v>
      </c>
      <c r="E53" s="216" t="s">
        <v>358</v>
      </c>
      <c r="F53" s="216" t="s">
        <v>358</v>
      </c>
      <c r="G53" s="216" t="s">
        <v>358</v>
      </c>
      <c r="H53" s="216" t="s">
        <v>358</v>
      </c>
      <c r="I53" s="216" t="s">
        <v>358</v>
      </c>
      <c r="J53" s="216" t="s">
        <v>358</v>
      </c>
      <c r="K53" s="216" t="s">
        <v>358</v>
      </c>
      <c r="L53" s="206">
        <f t="shared" si="5"/>
        <v>0</v>
      </c>
    </row>
    <row r="54" spans="1:12" s="9" customFormat="1" ht="30" customHeight="1">
      <c r="A54" s="112" t="s">
        <v>46</v>
      </c>
      <c r="B54" s="215">
        <v>1743</v>
      </c>
      <c r="C54" s="215" t="s">
        <v>358</v>
      </c>
      <c r="D54" s="215" t="s">
        <v>358</v>
      </c>
      <c r="E54" s="215" t="s">
        <v>358</v>
      </c>
      <c r="F54" s="215">
        <v>209</v>
      </c>
      <c r="G54" s="215" t="s">
        <v>358</v>
      </c>
      <c r="H54" s="215" t="s">
        <v>358</v>
      </c>
      <c r="I54" s="215" t="s">
        <v>358</v>
      </c>
      <c r="J54" s="215" t="s">
        <v>358</v>
      </c>
      <c r="K54" s="215">
        <v>54200</v>
      </c>
      <c r="L54" s="207">
        <f t="shared" si="5"/>
        <v>64845</v>
      </c>
    </row>
    <row r="55" spans="1:12" ht="30" customHeight="1">
      <c r="A55" s="99" t="s">
        <v>54</v>
      </c>
      <c r="B55" s="294">
        <f aca="true" t="shared" si="6" ref="B55:L55">SUM(B37:B54)</f>
        <v>33116</v>
      </c>
      <c r="C55" s="294">
        <f t="shared" si="6"/>
        <v>513</v>
      </c>
      <c r="D55" s="294">
        <f t="shared" si="6"/>
        <v>696</v>
      </c>
      <c r="E55" s="294">
        <f t="shared" si="6"/>
        <v>1152</v>
      </c>
      <c r="F55" s="294">
        <f t="shared" si="6"/>
        <v>23497</v>
      </c>
      <c r="G55" s="294">
        <f t="shared" si="6"/>
        <v>5618</v>
      </c>
      <c r="H55" s="294">
        <f t="shared" si="6"/>
        <v>248</v>
      </c>
      <c r="I55" s="294">
        <f t="shared" si="6"/>
        <v>116</v>
      </c>
      <c r="J55" s="294">
        <f t="shared" si="6"/>
        <v>7256</v>
      </c>
      <c r="K55" s="294">
        <f t="shared" si="6"/>
        <v>146849</v>
      </c>
      <c r="L55" s="294">
        <f t="shared" si="6"/>
        <v>391194</v>
      </c>
    </row>
    <row r="56" spans="1:12" ht="30" customHeight="1">
      <c r="A56" s="85" t="s">
        <v>348</v>
      </c>
      <c r="B56" s="86">
        <f aca="true" t="shared" si="7" ref="B56:L56">(B55-B59)</f>
        <v>-8522</v>
      </c>
      <c r="C56" s="86">
        <f t="shared" si="7"/>
        <v>87</v>
      </c>
      <c r="D56" s="86">
        <f t="shared" si="7"/>
        <v>235</v>
      </c>
      <c r="E56" s="86">
        <f t="shared" si="7"/>
        <v>290</v>
      </c>
      <c r="F56" s="86">
        <f t="shared" si="7"/>
        <v>-1413</v>
      </c>
      <c r="G56" s="86">
        <f t="shared" si="7"/>
        <v>-572</v>
      </c>
      <c r="H56" s="86">
        <f t="shared" si="7"/>
        <v>-275</v>
      </c>
      <c r="I56" s="86">
        <f t="shared" si="7"/>
        <v>-157</v>
      </c>
      <c r="J56" s="86">
        <f t="shared" si="7"/>
        <v>-963</v>
      </c>
      <c r="K56" s="86">
        <f t="shared" si="7"/>
        <v>3645</v>
      </c>
      <c r="L56" s="86">
        <f t="shared" si="7"/>
        <v>-46852</v>
      </c>
    </row>
    <row r="57" spans="1:12" ht="30" customHeight="1">
      <c r="A57" s="85" t="s">
        <v>349</v>
      </c>
      <c r="B57" s="292">
        <f aca="true" t="shared" si="8" ref="B57:L57">(B55-B59)/ABS(B59)</f>
        <v>-0.2046688121427542</v>
      </c>
      <c r="C57" s="292">
        <f t="shared" si="8"/>
        <v>0.20422535211267606</v>
      </c>
      <c r="D57" s="292">
        <f t="shared" si="8"/>
        <v>0.5097613882863341</v>
      </c>
      <c r="E57" s="292">
        <f t="shared" si="8"/>
        <v>0.33642691415313225</v>
      </c>
      <c r="F57" s="292">
        <f t="shared" si="8"/>
        <v>-0.05672420714572461</v>
      </c>
      <c r="G57" s="292">
        <f t="shared" si="8"/>
        <v>-0.09240710823909531</v>
      </c>
      <c r="H57" s="292">
        <f t="shared" si="8"/>
        <v>-0.5258126195028681</v>
      </c>
      <c r="I57" s="292">
        <f t="shared" si="8"/>
        <v>-0.575091575091575</v>
      </c>
      <c r="J57" s="292">
        <f t="shared" si="8"/>
        <v>-0.11716753863000365</v>
      </c>
      <c r="K57" s="546">
        <f t="shared" si="8"/>
        <v>0.025453199631295217</v>
      </c>
      <c r="L57" s="292">
        <f t="shared" si="8"/>
        <v>-0.10695680362336375</v>
      </c>
    </row>
    <row r="58" spans="1:12" ht="30" customHeight="1">
      <c r="A58" s="85" t="s">
        <v>350</v>
      </c>
      <c r="B58" s="137">
        <f>B55/$L$55</f>
        <v>0.08465365010710799</v>
      </c>
      <c r="C58" s="558">
        <f aca="true" t="shared" si="9" ref="C58:L58">C55/$L$55</f>
        <v>0.0013113698062853724</v>
      </c>
      <c r="D58" s="558">
        <f t="shared" si="9"/>
        <v>0.001779168392153254</v>
      </c>
      <c r="E58" s="558">
        <f t="shared" si="9"/>
        <v>0.0029448304421846963</v>
      </c>
      <c r="F58" s="137">
        <f t="shared" si="9"/>
        <v>0.060064827170150874</v>
      </c>
      <c r="G58" s="137">
        <f t="shared" si="9"/>
        <v>0.014361160958501408</v>
      </c>
      <c r="H58" s="558">
        <f t="shared" si="9"/>
        <v>0.000633956553525872</v>
      </c>
      <c r="I58" s="558">
        <f t="shared" si="9"/>
        <v>0.00029652806535887565</v>
      </c>
      <c r="J58" s="137">
        <f t="shared" si="9"/>
        <v>0.018548341743482775</v>
      </c>
      <c r="K58" s="137">
        <f t="shared" si="9"/>
        <v>0.375386636809358</v>
      </c>
      <c r="L58" s="137">
        <f t="shared" si="9"/>
        <v>1</v>
      </c>
    </row>
    <row r="59" spans="1:12" ht="30" customHeight="1">
      <c r="A59" s="291" t="s">
        <v>351</v>
      </c>
      <c r="B59" s="289">
        <v>41638</v>
      </c>
      <c r="C59" s="289">
        <v>426</v>
      </c>
      <c r="D59" s="289">
        <v>461</v>
      </c>
      <c r="E59" s="289">
        <v>862</v>
      </c>
      <c r="F59" s="289">
        <v>24910</v>
      </c>
      <c r="G59" s="289">
        <v>6190</v>
      </c>
      <c r="H59" s="289">
        <v>523</v>
      </c>
      <c r="I59" s="289">
        <v>273</v>
      </c>
      <c r="J59" s="289">
        <v>8219</v>
      </c>
      <c r="K59" s="289">
        <v>143204</v>
      </c>
      <c r="L59" s="289">
        <v>438046</v>
      </c>
    </row>
  </sheetData>
  <printOptions horizontalCentered="1"/>
  <pageMargins left="0.38" right="0.48" top="1" bottom="1" header="0.5" footer="0.5"/>
  <pageSetup fitToHeight="2" horizontalDpi="1200" verticalDpi="1200" orientation="landscape" paperSize="9" scale="48" r:id="rId1"/>
  <rowBreaks count="1" manualBreakCount="1">
    <brk id="3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6"/>
  </sheetPr>
  <dimension ref="A1:L39"/>
  <sheetViews>
    <sheetView showGridLines="0" view="pageBreakPreview" zoomScaleNormal="50" zoomScaleSheetLayoutView="100" workbookViewId="0" topLeftCell="A1">
      <selection activeCell="A2" sqref="A2"/>
    </sheetView>
  </sheetViews>
  <sheetFormatPr defaultColWidth="9.140625" defaultRowHeight="12.75"/>
  <cols>
    <col min="1" max="1" width="46.7109375" style="0" customWidth="1"/>
    <col min="2" max="6" width="20.7109375" style="0" customWidth="1"/>
    <col min="7" max="7" width="21.00390625" style="0" customWidth="1"/>
    <col min="8" max="8" width="25.00390625" style="0" customWidth="1"/>
    <col min="9" max="9" width="25.8515625" style="0" customWidth="1"/>
    <col min="10" max="10" width="26.421875" style="0" customWidth="1"/>
    <col min="11" max="11" width="20.7109375" style="0" customWidth="1"/>
    <col min="12" max="12" width="20.57421875" style="0" customWidth="1"/>
  </cols>
  <sheetData>
    <row r="1" spans="1:11" ht="28.5" customHeight="1">
      <c r="A1" s="12" t="s">
        <v>525</v>
      </c>
      <c r="K1" s="4"/>
    </row>
    <row r="2" spans="1:11" s="130" customFormat="1" ht="22.5" customHeight="1">
      <c r="A2" s="180"/>
      <c r="K2" s="181"/>
    </row>
    <row r="3" spans="1:11" s="130" customFormat="1" ht="22.5" customHeight="1">
      <c r="A3" s="180"/>
      <c r="K3" s="181"/>
    </row>
    <row r="4" spans="1:11" s="130" customFormat="1" ht="18" customHeight="1">
      <c r="A4" s="81" t="s">
        <v>352</v>
      </c>
      <c r="K4" s="62" t="s">
        <v>0</v>
      </c>
    </row>
    <row r="5" spans="1:11" s="130" customFormat="1" ht="25.5" customHeight="1">
      <c r="A5" s="142" t="s">
        <v>1</v>
      </c>
      <c r="B5" s="185" t="s">
        <v>127</v>
      </c>
      <c r="C5" s="182"/>
      <c r="D5" s="182"/>
      <c r="E5" s="182"/>
      <c r="F5" s="182"/>
      <c r="G5" s="182"/>
      <c r="H5" s="182"/>
      <c r="I5" s="183"/>
      <c r="J5" s="183"/>
      <c r="K5" s="138"/>
    </row>
    <row r="6" spans="1:11" ht="75" customHeight="1">
      <c r="A6" s="71"/>
      <c r="B6" s="144" t="s">
        <v>222</v>
      </c>
      <c r="C6" s="144" t="s">
        <v>223</v>
      </c>
      <c r="D6" s="144" t="s">
        <v>128</v>
      </c>
      <c r="E6" s="144" t="s">
        <v>188</v>
      </c>
      <c r="F6" s="144" t="s">
        <v>189</v>
      </c>
      <c r="G6" s="144" t="s">
        <v>129</v>
      </c>
      <c r="H6" s="144" t="s">
        <v>130</v>
      </c>
      <c r="I6" s="698" t="s">
        <v>131</v>
      </c>
      <c r="J6" s="144" t="s">
        <v>190</v>
      </c>
      <c r="K6" s="144" t="s">
        <v>132</v>
      </c>
    </row>
    <row r="7" spans="1:12" ht="24.75" customHeight="1">
      <c r="A7" s="89" t="s">
        <v>13</v>
      </c>
      <c r="B7" s="713" t="s">
        <v>358</v>
      </c>
      <c r="C7" s="713" t="s">
        <v>358</v>
      </c>
      <c r="D7" s="713">
        <v>7440</v>
      </c>
      <c r="E7" s="713" t="s">
        <v>358</v>
      </c>
      <c r="F7" s="713">
        <v>356</v>
      </c>
      <c r="G7" s="713">
        <v>550</v>
      </c>
      <c r="H7" s="713">
        <v>472</v>
      </c>
      <c r="I7" s="713">
        <v>408</v>
      </c>
      <c r="J7" s="713">
        <v>1099</v>
      </c>
      <c r="K7" s="713" t="s">
        <v>358</v>
      </c>
      <c r="L7" s="232"/>
    </row>
    <row r="8" spans="1:12" ht="24.75" customHeight="1">
      <c r="A8" s="88" t="s">
        <v>14</v>
      </c>
      <c r="B8" s="215" t="s">
        <v>358</v>
      </c>
      <c r="C8" s="215">
        <v>593</v>
      </c>
      <c r="D8" s="215">
        <v>2790</v>
      </c>
      <c r="E8" s="215">
        <v>2214</v>
      </c>
      <c r="F8" s="215">
        <v>1490</v>
      </c>
      <c r="G8" s="215">
        <v>1353</v>
      </c>
      <c r="H8" s="215">
        <v>1560</v>
      </c>
      <c r="I8" s="215" t="s">
        <v>358</v>
      </c>
      <c r="J8" s="215">
        <v>384</v>
      </c>
      <c r="K8" s="333">
        <v>712</v>
      </c>
      <c r="L8" s="232"/>
    </row>
    <row r="9" spans="1:12" ht="24.75" customHeight="1">
      <c r="A9" s="89" t="s">
        <v>346</v>
      </c>
      <c r="B9" s="714" t="s">
        <v>358</v>
      </c>
      <c r="C9" s="714" t="s">
        <v>358</v>
      </c>
      <c r="D9" s="714">
        <v>8</v>
      </c>
      <c r="E9" s="714" t="s">
        <v>358</v>
      </c>
      <c r="F9" s="714" t="s">
        <v>358</v>
      </c>
      <c r="G9" s="714" t="s">
        <v>358</v>
      </c>
      <c r="H9" s="714" t="s">
        <v>358</v>
      </c>
      <c r="I9" s="714" t="s">
        <v>358</v>
      </c>
      <c r="J9" s="714" t="s">
        <v>358</v>
      </c>
      <c r="K9" s="714" t="s">
        <v>358</v>
      </c>
      <c r="L9" s="232"/>
    </row>
    <row r="10" spans="1:12" ht="24.75" customHeight="1">
      <c r="A10" s="88" t="s">
        <v>18</v>
      </c>
      <c r="B10" s="215" t="s">
        <v>358</v>
      </c>
      <c r="C10" s="215" t="s">
        <v>358</v>
      </c>
      <c r="D10" s="215" t="s">
        <v>358</v>
      </c>
      <c r="E10" s="215" t="s">
        <v>358</v>
      </c>
      <c r="F10" s="215" t="s">
        <v>358</v>
      </c>
      <c r="G10" s="215" t="s">
        <v>358</v>
      </c>
      <c r="H10" s="215" t="s">
        <v>358</v>
      </c>
      <c r="I10" s="215" t="s">
        <v>358</v>
      </c>
      <c r="J10" s="215" t="s">
        <v>358</v>
      </c>
      <c r="K10" s="215">
        <v>130</v>
      </c>
      <c r="L10" s="232"/>
    </row>
    <row r="11" spans="1:12" ht="24.75" customHeight="1">
      <c r="A11" s="89" t="s">
        <v>20</v>
      </c>
      <c r="B11" s="714" t="s">
        <v>358</v>
      </c>
      <c r="C11" s="714" t="s">
        <v>358</v>
      </c>
      <c r="D11" s="714" t="s">
        <v>358</v>
      </c>
      <c r="E11" s="714" t="s">
        <v>358</v>
      </c>
      <c r="F11" s="714">
        <v>8</v>
      </c>
      <c r="G11" s="714">
        <v>16</v>
      </c>
      <c r="H11" s="714">
        <v>40</v>
      </c>
      <c r="I11" s="714" t="s">
        <v>358</v>
      </c>
      <c r="J11" s="714" t="s">
        <v>358</v>
      </c>
      <c r="K11" s="714" t="s">
        <v>358</v>
      </c>
      <c r="L11" s="232"/>
    </row>
    <row r="12" spans="1:12" ht="24.75" customHeight="1">
      <c r="A12" s="88" t="s">
        <v>105</v>
      </c>
      <c r="B12" s="215" t="s">
        <v>358</v>
      </c>
      <c r="C12" s="215" t="s">
        <v>358</v>
      </c>
      <c r="D12" s="215" t="s">
        <v>358</v>
      </c>
      <c r="E12" s="215" t="s">
        <v>358</v>
      </c>
      <c r="F12" s="215" t="s">
        <v>358</v>
      </c>
      <c r="G12" s="215" t="s">
        <v>358</v>
      </c>
      <c r="H12" s="215" t="s">
        <v>358</v>
      </c>
      <c r="I12" s="215" t="s">
        <v>358</v>
      </c>
      <c r="J12" s="215" t="s">
        <v>358</v>
      </c>
      <c r="K12" s="215" t="s">
        <v>358</v>
      </c>
      <c r="L12" s="232"/>
    </row>
    <row r="13" spans="1:12" ht="24.75" customHeight="1">
      <c r="A13" s="525" t="s">
        <v>339</v>
      </c>
      <c r="B13" s="714" t="s">
        <v>358</v>
      </c>
      <c r="C13" s="714" t="s">
        <v>358</v>
      </c>
      <c r="D13" s="714" t="s">
        <v>358</v>
      </c>
      <c r="E13" s="714" t="s">
        <v>358</v>
      </c>
      <c r="F13" s="714" t="s">
        <v>358</v>
      </c>
      <c r="G13" s="714" t="s">
        <v>358</v>
      </c>
      <c r="H13" s="714" t="s">
        <v>358</v>
      </c>
      <c r="I13" s="714" t="s">
        <v>358</v>
      </c>
      <c r="J13" s="714" t="s">
        <v>358</v>
      </c>
      <c r="K13" s="714" t="s">
        <v>358</v>
      </c>
      <c r="L13" s="232"/>
    </row>
    <row r="14" spans="1:12" ht="18">
      <c r="A14" s="88" t="s">
        <v>526</v>
      </c>
      <c r="B14" s="215" t="s">
        <v>358</v>
      </c>
      <c r="C14" s="215" t="s">
        <v>358</v>
      </c>
      <c r="D14" s="215" t="s">
        <v>358</v>
      </c>
      <c r="E14" s="215" t="s">
        <v>358</v>
      </c>
      <c r="F14" s="215" t="s">
        <v>358</v>
      </c>
      <c r="G14" s="215" t="s">
        <v>358</v>
      </c>
      <c r="H14" s="215" t="s">
        <v>358</v>
      </c>
      <c r="I14" s="215" t="s">
        <v>358</v>
      </c>
      <c r="J14" s="215" t="s">
        <v>358</v>
      </c>
      <c r="K14" s="215" t="s">
        <v>358</v>
      </c>
      <c r="L14" s="232"/>
    </row>
    <row r="15" spans="1:12" ht="24.75" customHeight="1">
      <c r="A15" s="193" t="s">
        <v>41</v>
      </c>
      <c r="B15" s="714" t="s">
        <v>358</v>
      </c>
      <c r="C15" s="714">
        <v>60</v>
      </c>
      <c r="D15" s="714">
        <v>394</v>
      </c>
      <c r="E15" s="714" t="s">
        <v>358</v>
      </c>
      <c r="F15" s="714">
        <v>36</v>
      </c>
      <c r="G15" s="714" t="s">
        <v>358</v>
      </c>
      <c r="H15" s="714" t="s">
        <v>358</v>
      </c>
      <c r="I15" s="714" t="s">
        <v>358</v>
      </c>
      <c r="J15" s="714" t="s">
        <v>358</v>
      </c>
      <c r="K15" s="714" t="s">
        <v>358</v>
      </c>
      <c r="L15" s="232"/>
    </row>
    <row r="16" spans="1:12" ht="24.75" customHeight="1">
      <c r="A16" s="110" t="s">
        <v>142</v>
      </c>
      <c r="B16" s="215" t="s">
        <v>358</v>
      </c>
      <c r="C16" s="215" t="s">
        <v>358</v>
      </c>
      <c r="D16" s="215" t="s">
        <v>358</v>
      </c>
      <c r="E16" s="215" t="s">
        <v>358</v>
      </c>
      <c r="F16" s="215" t="s">
        <v>358</v>
      </c>
      <c r="G16" s="215" t="s">
        <v>358</v>
      </c>
      <c r="H16" s="215" t="s">
        <v>358</v>
      </c>
      <c r="I16" s="215" t="s">
        <v>358</v>
      </c>
      <c r="J16" s="215" t="s">
        <v>358</v>
      </c>
      <c r="K16" s="215" t="s">
        <v>358</v>
      </c>
      <c r="L16" s="232"/>
    </row>
    <row r="17" spans="1:12" s="9" customFormat="1" ht="30" customHeight="1">
      <c r="A17" s="305" t="s">
        <v>46</v>
      </c>
      <c r="B17" s="714">
        <v>42</v>
      </c>
      <c r="C17" s="714">
        <v>4003</v>
      </c>
      <c r="D17" s="714">
        <v>1940</v>
      </c>
      <c r="E17" s="714" t="s">
        <v>358</v>
      </c>
      <c r="F17" s="714" t="s">
        <v>358</v>
      </c>
      <c r="G17" s="714">
        <v>790</v>
      </c>
      <c r="H17" s="714">
        <v>1460</v>
      </c>
      <c r="I17" s="714" t="s">
        <v>358</v>
      </c>
      <c r="J17" s="714" t="s">
        <v>358</v>
      </c>
      <c r="K17" s="714" t="s">
        <v>358</v>
      </c>
      <c r="L17" s="265"/>
    </row>
    <row r="18" spans="1:12" ht="30" customHeight="1">
      <c r="A18" s="99" t="s">
        <v>54</v>
      </c>
      <c r="B18" s="716">
        <f aca="true" t="shared" si="0" ref="B18:K18">SUM(B7:B17)</f>
        <v>42</v>
      </c>
      <c r="C18" s="716">
        <f t="shared" si="0"/>
        <v>4656</v>
      </c>
      <c r="D18" s="716">
        <f t="shared" si="0"/>
        <v>12572</v>
      </c>
      <c r="E18" s="716">
        <f t="shared" si="0"/>
        <v>2214</v>
      </c>
      <c r="F18" s="716">
        <f t="shared" si="0"/>
        <v>1890</v>
      </c>
      <c r="G18" s="716">
        <f t="shared" si="0"/>
        <v>2709</v>
      </c>
      <c r="H18" s="716">
        <f t="shared" si="0"/>
        <v>3532</v>
      </c>
      <c r="I18" s="716">
        <f t="shared" si="0"/>
        <v>408</v>
      </c>
      <c r="J18" s="716">
        <f t="shared" si="0"/>
        <v>1483</v>
      </c>
      <c r="K18" s="716">
        <f t="shared" si="0"/>
        <v>842</v>
      </c>
      <c r="L18" s="9"/>
    </row>
    <row r="19" spans="1:10" ht="16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.75" customHeight="1">
      <c r="A20" s="7"/>
      <c r="B20" s="6"/>
      <c r="C20" s="6"/>
      <c r="D20" s="6"/>
      <c r="E20" s="6"/>
      <c r="F20" s="6"/>
      <c r="G20" s="6"/>
      <c r="H20" s="6"/>
      <c r="I20" s="6"/>
      <c r="J20" s="6"/>
    </row>
    <row r="21" spans="1:4" s="152" customFormat="1" ht="28.5" customHeight="1">
      <c r="A21" s="12" t="s">
        <v>534</v>
      </c>
      <c r="D21" s="717"/>
    </row>
    <row r="22" s="130" customFormat="1" ht="28.5" customHeight="1">
      <c r="A22" s="180"/>
    </row>
    <row r="23" s="130" customFormat="1" ht="12" customHeight="1">
      <c r="A23" s="180"/>
    </row>
    <row r="24" spans="1:12" s="130" customFormat="1" ht="18" customHeight="1">
      <c r="A24" s="81" t="s">
        <v>352</v>
      </c>
      <c r="K24" s="718"/>
      <c r="L24" s="718" t="s">
        <v>0</v>
      </c>
    </row>
    <row r="25" spans="1:12" s="130" customFormat="1" ht="25.5" customHeight="1">
      <c r="A25" s="142" t="s">
        <v>1</v>
      </c>
      <c r="B25" s="185" t="s">
        <v>127</v>
      </c>
      <c r="C25" s="182"/>
      <c r="D25" s="182"/>
      <c r="E25" s="182"/>
      <c r="F25" s="182"/>
      <c r="G25" s="182"/>
      <c r="H25" s="182"/>
      <c r="I25" s="182"/>
      <c r="J25" s="186"/>
      <c r="K25" s="61"/>
      <c r="L25" s="61" t="s">
        <v>3</v>
      </c>
    </row>
    <row r="26" spans="1:12" ht="75" customHeight="1">
      <c r="A26" s="71"/>
      <c r="B26" s="144" t="s">
        <v>133</v>
      </c>
      <c r="C26" s="144" t="s">
        <v>134</v>
      </c>
      <c r="D26" s="144" t="s">
        <v>135</v>
      </c>
      <c r="E26" s="144" t="s">
        <v>136</v>
      </c>
      <c r="F26" s="144" t="s">
        <v>137</v>
      </c>
      <c r="G26" s="144" t="s">
        <v>138</v>
      </c>
      <c r="H26" s="144" t="s">
        <v>139</v>
      </c>
      <c r="I26" s="144" t="s">
        <v>237</v>
      </c>
      <c r="J26" s="144" t="s">
        <v>224</v>
      </c>
      <c r="K26" s="79" t="s">
        <v>140</v>
      </c>
      <c r="L26" s="79"/>
    </row>
    <row r="27" spans="1:12" ht="24.75" customHeight="1">
      <c r="A27" s="89" t="s">
        <v>13</v>
      </c>
      <c r="B27" s="713" t="s">
        <v>358</v>
      </c>
      <c r="C27" s="713" t="s">
        <v>358</v>
      </c>
      <c r="D27" s="713" t="s">
        <v>358</v>
      </c>
      <c r="E27" s="713">
        <v>731</v>
      </c>
      <c r="F27" s="713">
        <v>203</v>
      </c>
      <c r="G27" s="713" t="s">
        <v>358</v>
      </c>
      <c r="H27" s="713" t="s">
        <v>358</v>
      </c>
      <c r="I27" s="713" t="s">
        <v>358</v>
      </c>
      <c r="J27" s="713">
        <v>5551</v>
      </c>
      <c r="K27" s="713">
        <v>1221</v>
      </c>
      <c r="L27" s="713">
        <f aca="true" t="shared" si="1" ref="L27:L34">SUM(B27:K27,B7:K7)</f>
        <v>18031</v>
      </c>
    </row>
    <row r="28" spans="1:12" ht="24.75" customHeight="1">
      <c r="A28" s="88" t="s">
        <v>14</v>
      </c>
      <c r="B28" s="215">
        <v>16084</v>
      </c>
      <c r="C28" s="215" t="s">
        <v>358</v>
      </c>
      <c r="D28" s="215" t="s">
        <v>358</v>
      </c>
      <c r="E28" s="215" t="s">
        <v>358</v>
      </c>
      <c r="F28" s="215">
        <v>662</v>
      </c>
      <c r="G28" s="215" t="s">
        <v>358</v>
      </c>
      <c r="H28" s="215" t="s">
        <v>358</v>
      </c>
      <c r="I28" s="215">
        <v>96</v>
      </c>
      <c r="J28" s="215">
        <v>528</v>
      </c>
      <c r="K28" s="215">
        <v>1975</v>
      </c>
      <c r="L28" s="215">
        <f t="shared" si="1"/>
        <v>30441</v>
      </c>
    </row>
    <row r="29" spans="1:12" ht="24.75" customHeight="1">
      <c r="A29" s="89" t="s">
        <v>346</v>
      </c>
      <c r="B29" s="714" t="s">
        <v>358</v>
      </c>
      <c r="C29" s="714" t="s">
        <v>358</v>
      </c>
      <c r="D29" s="714" t="s">
        <v>358</v>
      </c>
      <c r="E29" s="714" t="s">
        <v>358</v>
      </c>
      <c r="F29" s="714" t="s">
        <v>358</v>
      </c>
      <c r="G29" s="714" t="s">
        <v>358</v>
      </c>
      <c r="H29" s="714" t="s">
        <v>358</v>
      </c>
      <c r="I29" s="714" t="s">
        <v>358</v>
      </c>
      <c r="J29" s="714" t="s">
        <v>358</v>
      </c>
      <c r="K29" s="714" t="s">
        <v>358</v>
      </c>
      <c r="L29" s="714">
        <f t="shared" si="1"/>
        <v>8</v>
      </c>
    </row>
    <row r="30" spans="1:12" ht="24.75" customHeight="1">
      <c r="A30" s="88" t="s">
        <v>18</v>
      </c>
      <c r="B30" s="215" t="s">
        <v>358</v>
      </c>
      <c r="C30" s="215">
        <v>510</v>
      </c>
      <c r="D30" s="215">
        <v>551</v>
      </c>
      <c r="E30" s="215" t="s">
        <v>358</v>
      </c>
      <c r="F30" s="215" t="s">
        <v>358</v>
      </c>
      <c r="G30" s="215" t="s">
        <v>358</v>
      </c>
      <c r="H30" s="215" t="s">
        <v>358</v>
      </c>
      <c r="I30" s="215" t="s">
        <v>358</v>
      </c>
      <c r="J30" s="215" t="s">
        <v>358</v>
      </c>
      <c r="K30" s="215" t="s">
        <v>358</v>
      </c>
      <c r="L30" s="215">
        <f t="shared" si="1"/>
        <v>1191</v>
      </c>
    </row>
    <row r="31" spans="1:12" ht="24.75" customHeight="1">
      <c r="A31" s="89" t="s">
        <v>20</v>
      </c>
      <c r="B31" s="714" t="s">
        <v>358</v>
      </c>
      <c r="C31" s="714" t="s">
        <v>358</v>
      </c>
      <c r="D31" s="714" t="s">
        <v>358</v>
      </c>
      <c r="E31" s="714" t="s">
        <v>358</v>
      </c>
      <c r="F31" s="714" t="s">
        <v>358</v>
      </c>
      <c r="G31" s="714" t="s">
        <v>358</v>
      </c>
      <c r="H31" s="714" t="s">
        <v>358</v>
      </c>
      <c r="I31" s="714" t="s">
        <v>358</v>
      </c>
      <c r="J31" s="714" t="s">
        <v>358</v>
      </c>
      <c r="K31" s="714" t="s">
        <v>358</v>
      </c>
      <c r="L31" s="714">
        <f t="shared" si="1"/>
        <v>64</v>
      </c>
    </row>
    <row r="32" spans="1:12" ht="24.75" customHeight="1">
      <c r="A32" s="88" t="s">
        <v>105</v>
      </c>
      <c r="B32" s="215" t="s">
        <v>358</v>
      </c>
      <c r="C32" s="215" t="s">
        <v>358</v>
      </c>
      <c r="D32" s="215" t="s">
        <v>358</v>
      </c>
      <c r="E32" s="215" t="s">
        <v>358</v>
      </c>
      <c r="F32" s="215" t="s">
        <v>358</v>
      </c>
      <c r="G32" s="215" t="s">
        <v>358</v>
      </c>
      <c r="H32" s="215" t="s">
        <v>358</v>
      </c>
      <c r="I32" s="215" t="s">
        <v>358</v>
      </c>
      <c r="J32" s="215" t="s">
        <v>358</v>
      </c>
      <c r="K32" s="215" t="s">
        <v>358</v>
      </c>
      <c r="L32" s="215">
        <f t="shared" si="1"/>
        <v>0</v>
      </c>
    </row>
    <row r="33" spans="1:12" ht="24.75" customHeight="1">
      <c r="A33" s="525" t="s">
        <v>339</v>
      </c>
      <c r="B33" s="714" t="s">
        <v>358</v>
      </c>
      <c r="C33" s="714" t="s">
        <v>358</v>
      </c>
      <c r="D33" s="714" t="s">
        <v>358</v>
      </c>
      <c r="E33" s="714" t="s">
        <v>358</v>
      </c>
      <c r="F33" s="714">
        <v>19</v>
      </c>
      <c r="G33" s="714" t="s">
        <v>358</v>
      </c>
      <c r="H33" s="714" t="s">
        <v>358</v>
      </c>
      <c r="I33" s="714" t="s">
        <v>358</v>
      </c>
      <c r="J33" s="714" t="s">
        <v>358</v>
      </c>
      <c r="K33" s="714">
        <v>19</v>
      </c>
      <c r="L33" s="714">
        <f t="shared" si="1"/>
        <v>38</v>
      </c>
    </row>
    <row r="34" spans="1:12" ht="18">
      <c r="A34" s="88" t="s">
        <v>526</v>
      </c>
      <c r="B34" s="215" t="s">
        <v>358</v>
      </c>
      <c r="C34" s="215" t="s">
        <v>358</v>
      </c>
      <c r="D34" s="215" t="s">
        <v>358</v>
      </c>
      <c r="E34" s="215" t="s">
        <v>358</v>
      </c>
      <c r="F34" s="215" t="s">
        <v>358</v>
      </c>
      <c r="G34" s="215" t="s">
        <v>358</v>
      </c>
      <c r="H34" s="215" t="s">
        <v>358</v>
      </c>
      <c r="I34" s="215" t="s">
        <v>358</v>
      </c>
      <c r="J34" s="215" t="s">
        <v>358</v>
      </c>
      <c r="K34" s="215" t="s">
        <v>358</v>
      </c>
      <c r="L34" s="215">
        <f t="shared" si="1"/>
        <v>0</v>
      </c>
    </row>
    <row r="35" spans="1:12" ht="24.75" customHeight="1">
      <c r="A35" s="89" t="s">
        <v>469</v>
      </c>
      <c r="B35" s="714" t="s">
        <v>358</v>
      </c>
      <c r="C35" s="714" t="s">
        <v>358</v>
      </c>
      <c r="D35" s="714" t="s">
        <v>358</v>
      </c>
      <c r="E35" s="714" t="s">
        <v>358</v>
      </c>
      <c r="F35" s="714">
        <v>12</v>
      </c>
      <c r="G35" s="714" t="s">
        <v>358</v>
      </c>
      <c r="H35" s="714" t="s">
        <v>358</v>
      </c>
      <c r="I35" s="714" t="s">
        <v>358</v>
      </c>
      <c r="J35" s="714" t="s">
        <v>358</v>
      </c>
      <c r="K35" s="714">
        <v>385</v>
      </c>
      <c r="L35" s="714">
        <f>SUM(B35:K35,B15:K15)</f>
        <v>887</v>
      </c>
    </row>
    <row r="36" spans="1:12" ht="24.75" customHeight="1">
      <c r="A36" s="88" t="s">
        <v>520</v>
      </c>
      <c r="B36" s="215" t="s">
        <v>358</v>
      </c>
      <c r="C36" s="215" t="s">
        <v>358</v>
      </c>
      <c r="D36" s="215" t="s">
        <v>358</v>
      </c>
      <c r="E36" s="215" t="s">
        <v>358</v>
      </c>
      <c r="F36" s="215" t="s">
        <v>358</v>
      </c>
      <c r="G36" s="215" t="s">
        <v>358</v>
      </c>
      <c r="H36" s="215" t="s">
        <v>358</v>
      </c>
      <c r="I36" s="215" t="s">
        <v>358</v>
      </c>
      <c r="J36" s="215" t="s">
        <v>358</v>
      </c>
      <c r="K36" s="215" t="s">
        <v>358</v>
      </c>
      <c r="L36" s="215">
        <f>SUM(B36:K36,B16:K16)</f>
        <v>0</v>
      </c>
    </row>
    <row r="37" spans="1:12" s="9" customFormat="1" ht="30" customHeight="1">
      <c r="A37" s="715" t="s">
        <v>478</v>
      </c>
      <c r="B37" s="714">
        <v>1743</v>
      </c>
      <c r="C37" s="714" t="s">
        <v>358</v>
      </c>
      <c r="D37" s="714" t="s">
        <v>358</v>
      </c>
      <c r="E37" s="714" t="s">
        <v>358</v>
      </c>
      <c r="F37" s="714">
        <v>209</v>
      </c>
      <c r="G37" s="714" t="s">
        <v>358</v>
      </c>
      <c r="H37" s="714" t="s">
        <v>358</v>
      </c>
      <c r="I37" s="714" t="s">
        <v>358</v>
      </c>
      <c r="J37" s="714" t="s">
        <v>358</v>
      </c>
      <c r="K37" s="714">
        <v>483</v>
      </c>
      <c r="L37" s="714">
        <f>SUM(B37:K37,B17:K17)</f>
        <v>10670</v>
      </c>
    </row>
    <row r="38" spans="1:12" ht="30" customHeight="1" hidden="1">
      <c r="A38" s="719" t="s">
        <v>527</v>
      </c>
      <c r="B38" s="720"/>
      <c r="C38" s="720"/>
      <c r="D38" s="720"/>
      <c r="E38" s="720"/>
      <c r="F38" s="720"/>
      <c r="G38" s="720"/>
      <c r="H38" s="720"/>
      <c r="I38" s="720"/>
      <c r="J38" s="720"/>
      <c r="K38" s="720"/>
      <c r="L38" s="720"/>
    </row>
    <row r="39" spans="1:12" ht="30" customHeight="1">
      <c r="A39" s="99" t="s">
        <v>54</v>
      </c>
      <c r="B39" s="294">
        <f>SUM(B27:B37)</f>
        <v>17827</v>
      </c>
      <c r="C39" s="294">
        <f aca="true" t="shared" si="2" ref="C39:L39">SUM(C27:C37)</f>
        <v>510</v>
      </c>
      <c r="D39" s="294">
        <f t="shared" si="2"/>
        <v>551</v>
      </c>
      <c r="E39" s="294">
        <f t="shared" si="2"/>
        <v>731</v>
      </c>
      <c r="F39" s="294">
        <f t="shared" si="2"/>
        <v>1105</v>
      </c>
      <c r="G39" s="294">
        <f t="shared" si="2"/>
        <v>0</v>
      </c>
      <c r="H39" s="294">
        <f t="shared" si="2"/>
        <v>0</v>
      </c>
      <c r="I39" s="294">
        <f t="shared" si="2"/>
        <v>96</v>
      </c>
      <c r="J39" s="294">
        <f t="shared" si="2"/>
        <v>6079</v>
      </c>
      <c r="K39" s="294">
        <f t="shared" si="2"/>
        <v>4083</v>
      </c>
      <c r="L39" s="294">
        <f t="shared" si="2"/>
        <v>61330</v>
      </c>
    </row>
  </sheetData>
  <printOptions/>
  <pageMargins left="0.62" right="0.57" top="0.77" bottom="0.65" header="0.5" footer="0.5"/>
  <pageSetup fitToHeight="2" horizontalDpi="300" verticalDpi="300" orientation="landscape" paperSize="9" scale="4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6"/>
  </sheetPr>
  <dimension ref="A1:L44"/>
  <sheetViews>
    <sheetView showGridLines="0" view="pageBreakPreview" zoomScaleNormal="50" zoomScaleSheetLayoutView="100" workbookViewId="0" topLeftCell="A1">
      <selection activeCell="A37" sqref="A37"/>
    </sheetView>
  </sheetViews>
  <sheetFormatPr defaultColWidth="9.140625" defaultRowHeight="12.75"/>
  <cols>
    <col min="1" max="1" width="50.7109375" style="0" customWidth="1"/>
    <col min="2" max="2" width="23.57421875" style="0" customWidth="1"/>
    <col min="3" max="7" width="20.7109375" style="0" customWidth="1"/>
    <col min="8" max="8" width="25.00390625" style="0" customWidth="1"/>
    <col min="9" max="9" width="25.28125" style="0" customWidth="1"/>
    <col min="10" max="10" width="26.7109375" style="0" customWidth="1"/>
    <col min="11" max="11" width="20.7109375" style="0" customWidth="1"/>
    <col min="12" max="12" width="20.57421875" style="0" customWidth="1"/>
  </cols>
  <sheetData>
    <row r="1" spans="1:11" s="152" customFormat="1" ht="37.5" customHeight="1">
      <c r="A1" s="12" t="s">
        <v>528</v>
      </c>
      <c r="K1" s="169"/>
    </row>
    <row r="2" spans="1:11" s="130" customFormat="1" ht="18" customHeight="1">
      <c r="A2" s="81" t="s">
        <v>352</v>
      </c>
      <c r="K2" s="62" t="s">
        <v>0</v>
      </c>
    </row>
    <row r="3" spans="1:11" s="130" customFormat="1" ht="25.5" customHeight="1">
      <c r="A3" s="142" t="s">
        <v>1</v>
      </c>
      <c r="B3" s="185" t="s">
        <v>127</v>
      </c>
      <c r="C3" s="182"/>
      <c r="D3" s="182"/>
      <c r="E3" s="182"/>
      <c r="F3" s="182"/>
      <c r="G3" s="182"/>
      <c r="H3" s="182"/>
      <c r="I3" s="182"/>
      <c r="J3" s="183"/>
      <c r="K3" s="138"/>
    </row>
    <row r="4" spans="1:11" ht="75" customHeight="1">
      <c r="A4" s="71"/>
      <c r="B4" s="144" t="s">
        <v>222</v>
      </c>
      <c r="C4" s="144" t="s">
        <v>223</v>
      </c>
      <c r="D4" s="144" t="s">
        <v>128</v>
      </c>
      <c r="E4" s="144" t="s">
        <v>188</v>
      </c>
      <c r="F4" s="144" t="s">
        <v>189</v>
      </c>
      <c r="G4" s="144" t="s">
        <v>129</v>
      </c>
      <c r="H4" s="144" t="s">
        <v>130</v>
      </c>
      <c r="I4" s="144" t="s">
        <v>131</v>
      </c>
      <c r="J4" s="144" t="s">
        <v>190</v>
      </c>
      <c r="K4" s="144" t="s">
        <v>132</v>
      </c>
    </row>
    <row r="5" spans="1:12" ht="24.75" customHeight="1">
      <c r="A5" s="89" t="s">
        <v>13</v>
      </c>
      <c r="B5" s="714">
        <v>66869</v>
      </c>
      <c r="C5" s="714" t="s">
        <v>358</v>
      </c>
      <c r="D5" s="714">
        <v>1909</v>
      </c>
      <c r="E5" s="714">
        <v>1216</v>
      </c>
      <c r="F5" s="714">
        <v>3032</v>
      </c>
      <c r="G5" s="714">
        <v>2117</v>
      </c>
      <c r="H5" s="714">
        <v>4763</v>
      </c>
      <c r="I5" s="714">
        <v>6064</v>
      </c>
      <c r="J5" s="714">
        <v>1479</v>
      </c>
      <c r="K5" s="714">
        <v>49</v>
      </c>
      <c r="L5" s="721"/>
    </row>
    <row r="6" spans="1:12" ht="24.75" customHeight="1">
      <c r="A6" s="88" t="s">
        <v>14</v>
      </c>
      <c r="B6" s="215" t="s">
        <v>358</v>
      </c>
      <c r="C6" s="215" t="s">
        <v>358</v>
      </c>
      <c r="D6" s="215">
        <v>831</v>
      </c>
      <c r="E6" s="215">
        <v>2419</v>
      </c>
      <c r="F6" s="215">
        <v>6841</v>
      </c>
      <c r="G6" s="215">
        <v>15594</v>
      </c>
      <c r="H6" s="215">
        <v>7050</v>
      </c>
      <c r="I6" s="215">
        <v>5951</v>
      </c>
      <c r="J6" s="215">
        <v>3069</v>
      </c>
      <c r="K6" s="215">
        <v>1601</v>
      </c>
      <c r="L6" s="721"/>
    </row>
    <row r="7" spans="1:12" ht="24.75" customHeight="1">
      <c r="A7" s="89" t="s">
        <v>346</v>
      </c>
      <c r="B7" s="714" t="s">
        <v>358</v>
      </c>
      <c r="C7" s="714" t="s">
        <v>358</v>
      </c>
      <c r="D7" s="714" t="s">
        <v>358</v>
      </c>
      <c r="E7" s="714">
        <v>74</v>
      </c>
      <c r="F7" s="714">
        <v>284</v>
      </c>
      <c r="G7" s="714" t="s">
        <v>358</v>
      </c>
      <c r="H7" s="714">
        <v>100</v>
      </c>
      <c r="I7" s="714" t="s">
        <v>358</v>
      </c>
      <c r="J7" s="714" t="s">
        <v>358</v>
      </c>
      <c r="K7" s="714" t="s">
        <v>358</v>
      </c>
      <c r="L7" s="721"/>
    </row>
    <row r="8" spans="1:12" ht="24.75" customHeight="1">
      <c r="A8" s="88" t="s">
        <v>18</v>
      </c>
      <c r="B8" s="215" t="s">
        <v>358</v>
      </c>
      <c r="C8" s="215" t="s">
        <v>358</v>
      </c>
      <c r="D8" s="215" t="s">
        <v>358</v>
      </c>
      <c r="E8" s="215" t="s">
        <v>358</v>
      </c>
      <c r="F8" s="215">
        <v>124</v>
      </c>
      <c r="G8" s="215">
        <v>103</v>
      </c>
      <c r="H8" s="215" t="s">
        <v>358</v>
      </c>
      <c r="I8" s="215" t="s">
        <v>358</v>
      </c>
      <c r="J8" s="215" t="s">
        <v>358</v>
      </c>
      <c r="K8" s="333">
        <v>962</v>
      </c>
      <c r="L8" s="721"/>
    </row>
    <row r="9" spans="1:12" ht="24.75" customHeight="1">
      <c r="A9" s="89" t="s">
        <v>19</v>
      </c>
      <c r="B9" s="714" t="s">
        <v>358</v>
      </c>
      <c r="C9" s="714" t="s">
        <v>358</v>
      </c>
      <c r="D9" s="714" t="s">
        <v>358</v>
      </c>
      <c r="E9" s="714">
        <v>12</v>
      </c>
      <c r="F9" s="714" t="s">
        <v>358</v>
      </c>
      <c r="G9" s="714" t="s">
        <v>358</v>
      </c>
      <c r="H9" s="714" t="s">
        <v>358</v>
      </c>
      <c r="I9" s="714" t="s">
        <v>358</v>
      </c>
      <c r="J9" s="714" t="s">
        <v>358</v>
      </c>
      <c r="K9" s="714" t="s">
        <v>358</v>
      </c>
      <c r="L9" s="721"/>
    </row>
    <row r="10" spans="1:12" ht="24.75" customHeight="1">
      <c r="A10" s="88" t="s">
        <v>20</v>
      </c>
      <c r="B10" s="215" t="s">
        <v>358</v>
      </c>
      <c r="C10" s="215" t="s">
        <v>358</v>
      </c>
      <c r="D10" s="215">
        <v>57</v>
      </c>
      <c r="E10" s="215">
        <v>75</v>
      </c>
      <c r="F10" s="215">
        <v>589</v>
      </c>
      <c r="G10" s="215">
        <v>1770</v>
      </c>
      <c r="H10" s="215">
        <v>528</v>
      </c>
      <c r="I10" s="215" t="s">
        <v>358</v>
      </c>
      <c r="J10" s="215" t="s">
        <v>358</v>
      </c>
      <c r="K10" s="215" t="s">
        <v>358</v>
      </c>
      <c r="L10" s="721"/>
    </row>
    <row r="11" spans="1:12" ht="24.75" customHeight="1">
      <c r="A11" s="89" t="s">
        <v>23</v>
      </c>
      <c r="B11" s="714" t="s">
        <v>358</v>
      </c>
      <c r="C11" s="714" t="s">
        <v>358</v>
      </c>
      <c r="D11" s="714" t="s">
        <v>358</v>
      </c>
      <c r="E11" s="714" t="s">
        <v>358</v>
      </c>
      <c r="F11" s="714" t="s">
        <v>358</v>
      </c>
      <c r="G11" s="714" t="s">
        <v>358</v>
      </c>
      <c r="H11" s="714" t="s">
        <v>358</v>
      </c>
      <c r="I11" s="714" t="s">
        <v>358</v>
      </c>
      <c r="J11" s="714" t="s">
        <v>358</v>
      </c>
      <c r="K11" s="714" t="s">
        <v>358</v>
      </c>
      <c r="L11" s="721"/>
    </row>
    <row r="12" spans="1:12" ht="24.75" customHeight="1">
      <c r="A12" s="88" t="s">
        <v>24</v>
      </c>
      <c r="B12" s="215" t="s">
        <v>358</v>
      </c>
      <c r="C12" s="215" t="s">
        <v>358</v>
      </c>
      <c r="D12" s="215" t="s">
        <v>358</v>
      </c>
      <c r="E12" s="215" t="s">
        <v>358</v>
      </c>
      <c r="F12" s="215" t="s">
        <v>358</v>
      </c>
      <c r="G12" s="215" t="s">
        <v>358</v>
      </c>
      <c r="H12" s="215" t="s">
        <v>358</v>
      </c>
      <c r="I12" s="215" t="s">
        <v>358</v>
      </c>
      <c r="J12" s="215" t="s">
        <v>358</v>
      </c>
      <c r="K12" s="215" t="s">
        <v>358</v>
      </c>
      <c r="L12" s="721"/>
    </row>
    <row r="13" spans="1:12" ht="24.75" customHeight="1">
      <c r="A13" s="89" t="s">
        <v>105</v>
      </c>
      <c r="B13" s="714" t="s">
        <v>358</v>
      </c>
      <c r="C13" s="714" t="s">
        <v>358</v>
      </c>
      <c r="D13" s="714" t="s">
        <v>358</v>
      </c>
      <c r="E13" s="714" t="s">
        <v>358</v>
      </c>
      <c r="F13" s="714" t="s">
        <v>358</v>
      </c>
      <c r="G13" s="714" t="s">
        <v>358</v>
      </c>
      <c r="H13" s="714" t="s">
        <v>358</v>
      </c>
      <c r="I13" s="714" t="s">
        <v>358</v>
      </c>
      <c r="J13" s="714" t="s">
        <v>358</v>
      </c>
      <c r="K13" s="714" t="s">
        <v>358</v>
      </c>
      <c r="L13" s="721"/>
    </row>
    <row r="14" spans="1:12" ht="24.75" customHeight="1">
      <c r="A14" s="191" t="s">
        <v>339</v>
      </c>
      <c r="B14" s="215" t="s">
        <v>358</v>
      </c>
      <c r="C14" s="215" t="s">
        <v>358</v>
      </c>
      <c r="D14" s="215" t="s">
        <v>358</v>
      </c>
      <c r="E14" s="215">
        <v>12</v>
      </c>
      <c r="F14" s="215">
        <v>45</v>
      </c>
      <c r="G14" s="215">
        <v>108</v>
      </c>
      <c r="H14" s="215">
        <v>192</v>
      </c>
      <c r="I14" s="215" t="s">
        <v>358</v>
      </c>
      <c r="J14" s="215" t="s">
        <v>358</v>
      </c>
      <c r="K14" s="215" t="s">
        <v>358</v>
      </c>
      <c r="L14" s="721"/>
    </row>
    <row r="15" spans="1:12" ht="24.75" customHeight="1">
      <c r="A15" s="89" t="s">
        <v>468</v>
      </c>
      <c r="B15" s="714" t="s">
        <v>358</v>
      </c>
      <c r="C15" s="714" t="s">
        <v>358</v>
      </c>
      <c r="D15" s="714" t="s">
        <v>358</v>
      </c>
      <c r="E15" s="714" t="s">
        <v>358</v>
      </c>
      <c r="F15" s="714" t="s">
        <v>358</v>
      </c>
      <c r="G15" s="714">
        <v>59</v>
      </c>
      <c r="H15" s="714" t="s">
        <v>358</v>
      </c>
      <c r="I15" s="714" t="s">
        <v>358</v>
      </c>
      <c r="J15" s="714" t="s">
        <v>358</v>
      </c>
      <c r="K15" s="714" t="s">
        <v>358</v>
      </c>
      <c r="L15" s="721"/>
    </row>
    <row r="16" spans="1:12" ht="24.75" customHeight="1">
      <c r="A16" s="88" t="s">
        <v>181</v>
      </c>
      <c r="B16" s="215" t="s">
        <v>358</v>
      </c>
      <c r="C16" s="215" t="s">
        <v>358</v>
      </c>
      <c r="D16" s="215" t="s">
        <v>358</v>
      </c>
      <c r="E16" s="215">
        <v>54</v>
      </c>
      <c r="F16" s="215">
        <v>296</v>
      </c>
      <c r="G16" s="215">
        <v>677</v>
      </c>
      <c r="H16" s="215">
        <v>516</v>
      </c>
      <c r="I16" s="215" t="s">
        <v>358</v>
      </c>
      <c r="J16" s="215" t="s">
        <v>358</v>
      </c>
      <c r="K16" s="215" t="s">
        <v>358</v>
      </c>
      <c r="L16" s="721"/>
    </row>
    <row r="17" spans="1:12" ht="24.75" customHeight="1">
      <c r="A17" s="89" t="s">
        <v>347</v>
      </c>
      <c r="B17" s="714" t="s">
        <v>358</v>
      </c>
      <c r="C17" s="714" t="s">
        <v>358</v>
      </c>
      <c r="D17" s="714" t="s">
        <v>358</v>
      </c>
      <c r="E17" s="714" t="s">
        <v>358</v>
      </c>
      <c r="F17" s="714" t="s">
        <v>358</v>
      </c>
      <c r="G17" s="714" t="s">
        <v>358</v>
      </c>
      <c r="H17" s="714" t="s">
        <v>358</v>
      </c>
      <c r="I17" s="714" t="s">
        <v>358</v>
      </c>
      <c r="J17" s="714" t="s">
        <v>358</v>
      </c>
      <c r="K17" s="714" t="s">
        <v>358</v>
      </c>
      <c r="L17" s="721"/>
    </row>
    <row r="18" spans="1:12" ht="24.75" customHeight="1">
      <c r="A18" s="725" t="s">
        <v>469</v>
      </c>
      <c r="B18" s="215" t="s">
        <v>358</v>
      </c>
      <c r="C18" s="215" t="s">
        <v>358</v>
      </c>
      <c r="D18" s="215" t="s">
        <v>358</v>
      </c>
      <c r="E18" s="215" t="s">
        <v>358</v>
      </c>
      <c r="F18" s="215" t="s">
        <v>358</v>
      </c>
      <c r="G18" s="215">
        <v>518</v>
      </c>
      <c r="H18" s="215" t="s">
        <v>358</v>
      </c>
      <c r="I18" s="215" t="s">
        <v>358</v>
      </c>
      <c r="J18" s="215" t="s">
        <v>358</v>
      </c>
      <c r="K18" s="215" t="s">
        <v>358</v>
      </c>
      <c r="L18" s="721"/>
    </row>
    <row r="19" spans="1:12" ht="24.75" customHeight="1">
      <c r="A19" s="726" t="s">
        <v>520</v>
      </c>
      <c r="B19" s="714" t="s">
        <v>358</v>
      </c>
      <c r="C19" s="714" t="s">
        <v>358</v>
      </c>
      <c r="D19" s="714" t="s">
        <v>358</v>
      </c>
      <c r="E19" s="714" t="s">
        <v>358</v>
      </c>
      <c r="F19" s="714" t="s">
        <v>358</v>
      </c>
      <c r="G19" s="714" t="s">
        <v>358</v>
      </c>
      <c r="H19" s="714" t="s">
        <v>358</v>
      </c>
      <c r="I19" s="714" t="s">
        <v>358</v>
      </c>
      <c r="J19" s="714" t="s">
        <v>358</v>
      </c>
      <c r="K19" s="714" t="s">
        <v>358</v>
      </c>
      <c r="L19" s="721"/>
    </row>
    <row r="20" spans="1:12" s="9" customFormat="1" ht="30" customHeight="1">
      <c r="A20" s="725" t="s">
        <v>478</v>
      </c>
      <c r="B20" s="215" t="s">
        <v>358</v>
      </c>
      <c r="C20" s="215">
        <v>20</v>
      </c>
      <c r="D20" s="215">
        <v>69</v>
      </c>
      <c r="E20" s="215" t="s">
        <v>358</v>
      </c>
      <c r="F20" s="215">
        <v>324</v>
      </c>
      <c r="G20" s="215">
        <v>45</v>
      </c>
      <c r="H20" s="215" t="s">
        <v>358</v>
      </c>
      <c r="I20" s="215" t="s">
        <v>358</v>
      </c>
      <c r="J20" s="215" t="s">
        <v>358</v>
      </c>
      <c r="K20" s="215" t="s">
        <v>358</v>
      </c>
      <c r="L20" s="722"/>
    </row>
    <row r="21" spans="1:12" ht="30" customHeight="1">
      <c r="A21" s="99" t="s">
        <v>54</v>
      </c>
      <c r="B21" s="294">
        <f>SUM(B5:B20)</f>
        <v>66869</v>
      </c>
      <c r="C21" s="294">
        <f>SUM(C5:C20)</f>
        <v>20</v>
      </c>
      <c r="D21" s="294">
        <f aca="true" t="shared" si="0" ref="D21:K21">SUM(D5:D20)</f>
        <v>2866</v>
      </c>
      <c r="E21" s="294">
        <f t="shared" si="0"/>
        <v>3862</v>
      </c>
      <c r="F21" s="294">
        <f t="shared" si="0"/>
        <v>11535</v>
      </c>
      <c r="G21" s="294">
        <f t="shared" si="0"/>
        <v>20991</v>
      </c>
      <c r="H21" s="294">
        <f t="shared" si="0"/>
        <v>13149</v>
      </c>
      <c r="I21" s="294">
        <f t="shared" si="0"/>
        <v>12015</v>
      </c>
      <c r="J21" s="294">
        <f t="shared" si="0"/>
        <v>4548</v>
      </c>
      <c r="K21" s="294">
        <f t="shared" si="0"/>
        <v>2612</v>
      </c>
      <c r="L21" s="130"/>
    </row>
    <row r="22" spans="1:10" ht="16.5" customHeight="1">
      <c r="A22" s="16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.75" customHeight="1">
      <c r="A23" s="7"/>
      <c r="B23" s="6"/>
      <c r="C23" s="6"/>
      <c r="D23" s="6"/>
      <c r="E23" s="6"/>
      <c r="F23" s="6"/>
      <c r="G23" s="6"/>
      <c r="H23" s="6"/>
      <c r="I23" s="6"/>
      <c r="J23" s="6"/>
    </row>
    <row r="24" s="152" customFormat="1" ht="37.5" customHeight="1">
      <c r="A24" s="12" t="s">
        <v>535</v>
      </c>
    </row>
    <row r="25" spans="1:12" s="130" customFormat="1" ht="18" customHeight="1">
      <c r="A25" s="81" t="s">
        <v>352</v>
      </c>
      <c r="K25" s="718"/>
      <c r="L25" s="718" t="s">
        <v>0</v>
      </c>
    </row>
    <row r="26" spans="1:12" s="130" customFormat="1" ht="25.5" customHeight="1">
      <c r="A26" s="142" t="s">
        <v>1</v>
      </c>
      <c r="B26" s="185" t="s">
        <v>127</v>
      </c>
      <c r="C26" s="182"/>
      <c r="D26" s="182"/>
      <c r="E26" s="182"/>
      <c r="F26" s="182"/>
      <c r="G26" s="182"/>
      <c r="H26" s="182"/>
      <c r="I26" s="182"/>
      <c r="J26" s="186"/>
      <c r="K26" s="61"/>
      <c r="L26" s="61" t="s">
        <v>3</v>
      </c>
    </row>
    <row r="27" spans="1:12" ht="75" customHeight="1">
      <c r="A27" s="71"/>
      <c r="B27" s="144" t="s">
        <v>133</v>
      </c>
      <c r="C27" s="144" t="s">
        <v>134</v>
      </c>
      <c r="D27" s="144" t="s">
        <v>135</v>
      </c>
      <c r="E27" s="144" t="s">
        <v>136</v>
      </c>
      <c r="F27" s="144" t="s">
        <v>137</v>
      </c>
      <c r="G27" s="144" t="s">
        <v>138</v>
      </c>
      <c r="H27" s="144" t="s">
        <v>139</v>
      </c>
      <c r="I27" s="144" t="s">
        <v>237</v>
      </c>
      <c r="J27" s="144" t="s">
        <v>224</v>
      </c>
      <c r="K27" s="79" t="s">
        <v>140</v>
      </c>
      <c r="L27" s="79"/>
    </row>
    <row r="28" spans="1:12" ht="24.75" customHeight="1">
      <c r="A28" s="89" t="s">
        <v>13</v>
      </c>
      <c r="B28" s="714" t="s">
        <v>358</v>
      </c>
      <c r="C28" s="714" t="s">
        <v>358</v>
      </c>
      <c r="D28" s="714">
        <v>71</v>
      </c>
      <c r="E28" s="714">
        <v>241</v>
      </c>
      <c r="F28" s="714">
        <v>8510</v>
      </c>
      <c r="G28" s="714" t="s">
        <v>358</v>
      </c>
      <c r="H28" s="714" t="s">
        <v>358</v>
      </c>
      <c r="I28" s="714" t="s">
        <v>358</v>
      </c>
      <c r="J28" s="714">
        <v>676</v>
      </c>
      <c r="K28" s="714">
        <v>42073</v>
      </c>
      <c r="L28" s="221">
        <f aca="true" t="shared" si="1" ref="L28:L44">SUM(B28:K28,B5:K5)</f>
        <v>139069</v>
      </c>
    </row>
    <row r="29" spans="1:12" ht="24.75" customHeight="1">
      <c r="A29" s="88" t="s">
        <v>14</v>
      </c>
      <c r="B29" s="215">
        <v>14953</v>
      </c>
      <c r="C29" s="215" t="s">
        <v>358</v>
      </c>
      <c r="D29" s="215" t="s">
        <v>358</v>
      </c>
      <c r="E29" s="215" t="s">
        <v>358</v>
      </c>
      <c r="F29" s="215">
        <v>11967</v>
      </c>
      <c r="G29" s="215" t="s">
        <v>358</v>
      </c>
      <c r="H29" s="215" t="s">
        <v>358</v>
      </c>
      <c r="I29" s="215" t="s">
        <v>358</v>
      </c>
      <c r="J29" s="215" t="s">
        <v>358</v>
      </c>
      <c r="K29" s="215">
        <v>12410</v>
      </c>
      <c r="L29" s="220">
        <f t="shared" si="1"/>
        <v>82686</v>
      </c>
    </row>
    <row r="30" spans="1:12" ht="24.75" customHeight="1">
      <c r="A30" s="89" t="s">
        <v>346</v>
      </c>
      <c r="B30" s="714" t="s">
        <v>358</v>
      </c>
      <c r="C30" s="714" t="s">
        <v>358</v>
      </c>
      <c r="D30" s="714" t="s">
        <v>358</v>
      </c>
      <c r="E30" s="714">
        <v>30</v>
      </c>
      <c r="F30" s="714">
        <v>276</v>
      </c>
      <c r="G30" s="714" t="s">
        <v>358</v>
      </c>
      <c r="H30" s="714" t="s">
        <v>358</v>
      </c>
      <c r="I30" s="714" t="s">
        <v>358</v>
      </c>
      <c r="J30" s="714">
        <v>5</v>
      </c>
      <c r="K30" s="714">
        <v>6047</v>
      </c>
      <c r="L30" s="221">
        <f t="shared" si="1"/>
        <v>6816</v>
      </c>
    </row>
    <row r="31" spans="1:12" ht="24.75" customHeight="1">
      <c r="A31" s="88" t="s">
        <v>18</v>
      </c>
      <c r="B31" s="215">
        <v>182</v>
      </c>
      <c r="C31" s="215">
        <v>3</v>
      </c>
      <c r="D31" s="215">
        <v>56</v>
      </c>
      <c r="E31" s="215" t="s">
        <v>358</v>
      </c>
      <c r="F31" s="215">
        <v>97</v>
      </c>
      <c r="G31" s="215">
        <v>5356</v>
      </c>
      <c r="H31" s="215">
        <v>41</v>
      </c>
      <c r="I31" s="215" t="s">
        <v>358</v>
      </c>
      <c r="J31" s="215" t="s">
        <v>358</v>
      </c>
      <c r="K31" s="215">
        <v>1383</v>
      </c>
      <c r="L31" s="220">
        <f t="shared" si="1"/>
        <v>8307</v>
      </c>
    </row>
    <row r="32" spans="1:12" ht="24.75" customHeight="1">
      <c r="A32" s="89" t="s">
        <v>19</v>
      </c>
      <c r="B32" s="714" t="s">
        <v>358</v>
      </c>
      <c r="C32" s="714" t="s">
        <v>358</v>
      </c>
      <c r="D32" s="714" t="s">
        <v>358</v>
      </c>
      <c r="E32" s="714" t="s">
        <v>358</v>
      </c>
      <c r="F32" s="714" t="s">
        <v>358</v>
      </c>
      <c r="G32" s="714" t="s">
        <v>358</v>
      </c>
      <c r="H32" s="714" t="s">
        <v>358</v>
      </c>
      <c r="I32" s="714" t="s">
        <v>358</v>
      </c>
      <c r="J32" s="714" t="s">
        <v>358</v>
      </c>
      <c r="K32" s="714">
        <v>60</v>
      </c>
      <c r="L32" s="221">
        <f t="shared" si="1"/>
        <v>72</v>
      </c>
    </row>
    <row r="33" spans="1:12" ht="24.75" customHeight="1">
      <c r="A33" s="88" t="s">
        <v>20</v>
      </c>
      <c r="B33" s="215" t="s">
        <v>358</v>
      </c>
      <c r="C33" s="215" t="s">
        <v>358</v>
      </c>
      <c r="D33" s="215" t="s">
        <v>358</v>
      </c>
      <c r="E33" s="215" t="s">
        <v>358</v>
      </c>
      <c r="F33" s="215">
        <v>400</v>
      </c>
      <c r="G33" s="215" t="s">
        <v>358</v>
      </c>
      <c r="H33" s="215" t="s">
        <v>358</v>
      </c>
      <c r="I33" s="215" t="s">
        <v>358</v>
      </c>
      <c r="J33" s="215" t="s">
        <v>358</v>
      </c>
      <c r="K33" s="215">
        <v>1271</v>
      </c>
      <c r="L33" s="220">
        <f t="shared" si="1"/>
        <v>4690</v>
      </c>
    </row>
    <row r="34" spans="1:12" ht="24.75" customHeight="1">
      <c r="A34" s="89" t="s">
        <v>23</v>
      </c>
      <c r="B34" s="714" t="s">
        <v>358</v>
      </c>
      <c r="C34" s="714" t="s">
        <v>358</v>
      </c>
      <c r="D34" s="714" t="s">
        <v>358</v>
      </c>
      <c r="E34" s="714" t="s">
        <v>358</v>
      </c>
      <c r="F34" s="714" t="s">
        <v>358</v>
      </c>
      <c r="G34" s="714" t="s">
        <v>358</v>
      </c>
      <c r="H34" s="714" t="s">
        <v>358</v>
      </c>
      <c r="I34" s="714" t="s">
        <v>358</v>
      </c>
      <c r="J34" s="714" t="s">
        <v>358</v>
      </c>
      <c r="K34" s="714">
        <v>31</v>
      </c>
      <c r="L34" s="221">
        <f t="shared" si="1"/>
        <v>31</v>
      </c>
    </row>
    <row r="35" spans="1:12" ht="24.75" customHeight="1">
      <c r="A35" s="88" t="s">
        <v>24</v>
      </c>
      <c r="B35" s="215" t="s">
        <v>358</v>
      </c>
      <c r="C35" s="215" t="s">
        <v>358</v>
      </c>
      <c r="D35" s="215" t="s">
        <v>358</v>
      </c>
      <c r="E35" s="215" t="s">
        <v>358</v>
      </c>
      <c r="F35" s="215" t="s">
        <v>358</v>
      </c>
      <c r="G35" s="215" t="s">
        <v>358</v>
      </c>
      <c r="H35" s="215" t="s">
        <v>358</v>
      </c>
      <c r="I35" s="215" t="s">
        <v>358</v>
      </c>
      <c r="J35" s="215" t="s">
        <v>358</v>
      </c>
      <c r="K35" s="215">
        <v>45</v>
      </c>
      <c r="L35" s="220">
        <f t="shared" si="1"/>
        <v>45</v>
      </c>
    </row>
    <row r="36" spans="1:12" ht="24.75" customHeight="1">
      <c r="A36" s="89" t="s">
        <v>105</v>
      </c>
      <c r="B36" s="714" t="s">
        <v>358</v>
      </c>
      <c r="C36" s="714" t="s">
        <v>358</v>
      </c>
      <c r="D36" s="714" t="s">
        <v>358</v>
      </c>
      <c r="E36" s="714" t="s">
        <v>358</v>
      </c>
      <c r="F36" s="714">
        <v>19</v>
      </c>
      <c r="G36" s="714" t="s">
        <v>358</v>
      </c>
      <c r="H36" s="714" t="s">
        <v>358</v>
      </c>
      <c r="I36" s="714" t="s">
        <v>358</v>
      </c>
      <c r="J36" s="714" t="s">
        <v>358</v>
      </c>
      <c r="K36" s="714">
        <v>19</v>
      </c>
      <c r="L36" s="221">
        <f t="shared" si="1"/>
        <v>38</v>
      </c>
    </row>
    <row r="37" spans="1:12" ht="24.75" customHeight="1">
      <c r="A37" s="191" t="s">
        <v>339</v>
      </c>
      <c r="B37" s="215" t="s">
        <v>358</v>
      </c>
      <c r="C37" s="215" t="s">
        <v>358</v>
      </c>
      <c r="D37" s="215" t="s">
        <v>358</v>
      </c>
      <c r="E37" s="215" t="s">
        <v>358</v>
      </c>
      <c r="F37" s="215">
        <v>188</v>
      </c>
      <c r="G37" s="215" t="s">
        <v>358</v>
      </c>
      <c r="H37" s="215">
        <v>18</v>
      </c>
      <c r="I37" s="215" t="s">
        <v>358</v>
      </c>
      <c r="J37" s="215" t="s">
        <v>358</v>
      </c>
      <c r="K37" s="215">
        <v>1786</v>
      </c>
      <c r="L37" s="220">
        <f t="shared" si="1"/>
        <v>2349</v>
      </c>
    </row>
    <row r="38" spans="1:12" ht="24.75" customHeight="1">
      <c r="A38" s="89" t="s">
        <v>529</v>
      </c>
      <c r="B38" s="714" t="s">
        <v>358</v>
      </c>
      <c r="C38" s="714" t="s">
        <v>358</v>
      </c>
      <c r="D38" s="714" t="s">
        <v>358</v>
      </c>
      <c r="E38" s="714" t="s">
        <v>358</v>
      </c>
      <c r="F38" s="714" t="s">
        <v>358</v>
      </c>
      <c r="G38" s="714" t="s">
        <v>358</v>
      </c>
      <c r="H38" s="714" t="s">
        <v>358</v>
      </c>
      <c r="I38" s="714" t="s">
        <v>358</v>
      </c>
      <c r="J38" s="714" t="s">
        <v>358</v>
      </c>
      <c r="K38" s="714">
        <v>2</v>
      </c>
      <c r="L38" s="221">
        <f t="shared" si="1"/>
        <v>61</v>
      </c>
    </row>
    <row r="39" spans="1:12" ht="24.75" customHeight="1">
      <c r="A39" s="88" t="s">
        <v>530</v>
      </c>
      <c r="B39" s="215" t="s">
        <v>358</v>
      </c>
      <c r="C39" s="215" t="s">
        <v>358</v>
      </c>
      <c r="D39" s="215" t="s">
        <v>358</v>
      </c>
      <c r="E39" s="215" t="s">
        <v>358</v>
      </c>
      <c r="F39" s="215">
        <v>627</v>
      </c>
      <c r="G39" s="215" t="s">
        <v>358</v>
      </c>
      <c r="H39" s="215" t="s">
        <v>358</v>
      </c>
      <c r="I39" s="215" t="s">
        <v>358</v>
      </c>
      <c r="J39" s="215" t="s">
        <v>358</v>
      </c>
      <c r="K39" s="215">
        <v>210</v>
      </c>
      <c r="L39" s="220">
        <f t="shared" si="1"/>
        <v>2380</v>
      </c>
    </row>
    <row r="40" spans="1:12" ht="24.75" customHeight="1">
      <c r="A40" s="89" t="s">
        <v>347</v>
      </c>
      <c r="B40" s="714" t="s">
        <v>358</v>
      </c>
      <c r="C40" s="714" t="s">
        <v>358</v>
      </c>
      <c r="D40" s="714" t="s">
        <v>358</v>
      </c>
      <c r="E40" s="714" t="s">
        <v>358</v>
      </c>
      <c r="F40" s="714" t="s">
        <v>358</v>
      </c>
      <c r="G40" s="714" t="s">
        <v>358</v>
      </c>
      <c r="H40" s="714" t="s">
        <v>358</v>
      </c>
      <c r="I40" s="714" t="s">
        <v>358</v>
      </c>
      <c r="J40" s="714" t="s">
        <v>358</v>
      </c>
      <c r="K40" s="714" t="s">
        <v>358</v>
      </c>
      <c r="L40" s="221">
        <f t="shared" si="1"/>
        <v>0</v>
      </c>
    </row>
    <row r="41" spans="1:12" ht="24.75" customHeight="1">
      <c r="A41" s="725" t="s">
        <v>469</v>
      </c>
      <c r="B41" s="215" t="s">
        <v>358</v>
      </c>
      <c r="C41" s="215" t="s">
        <v>358</v>
      </c>
      <c r="D41" s="215" t="s">
        <v>358</v>
      </c>
      <c r="E41" s="215" t="s">
        <v>358</v>
      </c>
      <c r="F41" s="215">
        <v>24</v>
      </c>
      <c r="G41" s="215" t="s">
        <v>358</v>
      </c>
      <c r="H41" s="215" t="s">
        <v>358</v>
      </c>
      <c r="I41" s="215" t="s">
        <v>358</v>
      </c>
      <c r="J41" s="215" t="s">
        <v>358</v>
      </c>
      <c r="K41" s="215">
        <v>11443</v>
      </c>
      <c r="L41" s="220">
        <f t="shared" si="1"/>
        <v>11985</v>
      </c>
    </row>
    <row r="42" spans="1:12" ht="24.75" customHeight="1">
      <c r="A42" s="726" t="s">
        <v>520</v>
      </c>
      <c r="B42" s="714" t="s">
        <v>358</v>
      </c>
      <c r="C42" s="714" t="s">
        <v>358</v>
      </c>
      <c r="D42" s="714" t="s">
        <v>358</v>
      </c>
      <c r="E42" s="714" t="s">
        <v>358</v>
      </c>
      <c r="F42" s="714" t="s">
        <v>358</v>
      </c>
      <c r="G42" s="714" t="s">
        <v>358</v>
      </c>
      <c r="H42" s="714" t="s">
        <v>358</v>
      </c>
      <c r="I42" s="714" t="s">
        <v>358</v>
      </c>
      <c r="J42" s="714" t="s">
        <v>358</v>
      </c>
      <c r="K42" s="714" t="s">
        <v>358</v>
      </c>
      <c r="L42" s="714">
        <f t="shared" si="1"/>
        <v>0</v>
      </c>
    </row>
    <row r="43" spans="1:12" s="9" customFormat="1" ht="30" customHeight="1">
      <c r="A43" s="725" t="s">
        <v>478</v>
      </c>
      <c r="B43" s="215" t="s">
        <v>358</v>
      </c>
      <c r="C43" s="215" t="s">
        <v>358</v>
      </c>
      <c r="D43" s="215" t="s">
        <v>358</v>
      </c>
      <c r="E43" s="215" t="s">
        <v>358</v>
      </c>
      <c r="F43" s="215" t="s">
        <v>358</v>
      </c>
      <c r="G43" s="215" t="s">
        <v>358</v>
      </c>
      <c r="H43" s="215" t="s">
        <v>358</v>
      </c>
      <c r="I43" s="215" t="s">
        <v>358</v>
      </c>
      <c r="J43" s="215" t="s">
        <v>358</v>
      </c>
      <c r="K43" s="215">
        <v>7467</v>
      </c>
      <c r="L43" s="220">
        <f t="shared" si="1"/>
        <v>7925</v>
      </c>
    </row>
    <row r="44" spans="1:12" ht="30" customHeight="1">
      <c r="A44" s="712" t="s">
        <v>54</v>
      </c>
      <c r="B44" s="84">
        <f>SUM(B28:B43)</f>
        <v>15135</v>
      </c>
      <c r="C44" s="84">
        <f aca="true" t="shared" si="2" ref="C44:K44">SUM(C28:C43)</f>
        <v>3</v>
      </c>
      <c r="D44" s="84">
        <f t="shared" si="2"/>
        <v>127</v>
      </c>
      <c r="E44" s="84">
        <f t="shared" si="2"/>
        <v>271</v>
      </c>
      <c r="F44" s="84">
        <f t="shared" si="2"/>
        <v>22108</v>
      </c>
      <c r="G44" s="84">
        <f t="shared" si="2"/>
        <v>5356</v>
      </c>
      <c r="H44" s="84">
        <f t="shared" si="2"/>
        <v>59</v>
      </c>
      <c r="I44" s="84">
        <f t="shared" si="2"/>
        <v>0</v>
      </c>
      <c r="J44" s="84">
        <f t="shared" si="2"/>
        <v>681</v>
      </c>
      <c r="K44" s="84">
        <f t="shared" si="2"/>
        <v>84247</v>
      </c>
      <c r="L44" s="84">
        <f t="shared" si="1"/>
        <v>266454</v>
      </c>
    </row>
  </sheetData>
  <printOptions/>
  <pageMargins left="0.75" right="0.75" top="0.6" bottom="0.48" header="0.33" footer="0.36"/>
  <pageSetup fitToHeight="2" horizontalDpi="600" verticalDpi="600" orientation="landscape" paperSize="9" scale="43" r:id="rId1"/>
  <ignoredErrors>
    <ignoredError sqref="L43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K40"/>
  <sheetViews>
    <sheetView showGridLines="0" view="pageBreakPreview" zoomScaleNormal="50" zoomScaleSheetLayoutView="100" workbookViewId="0" topLeftCell="A1">
      <selection activeCell="A37" sqref="A37"/>
    </sheetView>
  </sheetViews>
  <sheetFormatPr defaultColWidth="9.140625" defaultRowHeight="12.75"/>
  <cols>
    <col min="1" max="1" width="44.8515625" style="0" customWidth="1"/>
    <col min="2" max="4" width="20.7109375" style="0" customWidth="1"/>
    <col min="5" max="5" width="24.421875" style="0" customWidth="1"/>
    <col min="6" max="6" width="24.7109375" style="0" customWidth="1"/>
    <col min="7" max="7" width="20.7109375" style="0" customWidth="1"/>
    <col min="8" max="8" width="23.57421875" style="0" customWidth="1"/>
    <col min="9" max="9" width="24.7109375" style="0" customWidth="1"/>
    <col min="10" max="10" width="27.28125" style="0" customWidth="1"/>
    <col min="11" max="11" width="25.8515625" style="0" customWidth="1"/>
  </cols>
  <sheetData>
    <row r="1" spans="1:11" s="152" customFormat="1" ht="37.5" customHeight="1">
      <c r="A1" s="12" t="s">
        <v>531</v>
      </c>
      <c r="K1" s="169"/>
    </row>
    <row r="2" spans="1:11" s="130" customFormat="1" ht="18" customHeight="1">
      <c r="A2" s="81" t="s">
        <v>352</v>
      </c>
      <c r="K2" s="62" t="s">
        <v>0</v>
      </c>
    </row>
    <row r="3" spans="1:11" s="130" customFormat="1" ht="25.5" customHeight="1">
      <c r="A3" s="142" t="s">
        <v>1</v>
      </c>
      <c r="B3" s="185" t="s">
        <v>127</v>
      </c>
      <c r="C3" s="182"/>
      <c r="D3" s="182"/>
      <c r="E3" s="182"/>
      <c r="F3" s="182"/>
      <c r="G3" s="182"/>
      <c r="H3" s="182"/>
      <c r="I3" s="182"/>
      <c r="J3" s="183"/>
      <c r="K3" s="138"/>
    </row>
    <row r="4" spans="1:11" ht="75" customHeight="1">
      <c r="A4" s="71"/>
      <c r="B4" s="144" t="s">
        <v>222</v>
      </c>
      <c r="C4" s="144" t="s">
        <v>223</v>
      </c>
      <c r="D4" s="144" t="s">
        <v>128</v>
      </c>
      <c r="E4" s="144" t="s">
        <v>188</v>
      </c>
      <c r="F4" s="144" t="s">
        <v>189</v>
      </c>
      <c r="G4" s="144" t="s">
        <v>129</v>
      </c>
      <c r="H4" s="144" t="s">
        <v>130</v>
      </c>
      <c r="I4" s="144" t="s">
        <v>131</v>
      </c>
      <c r="J4" s="144" t="s">
        <v>190</v>
      </c>
      <c r="K4" s="144" t="s">
        <v>132</v>
      </c>
    </row>
    <row r="5" spans="1:11" ht="24.75" customHeight="1">
      <c r="A5" s="89" t="s">
        <v>13</v>
      </c>
      <c r="B5" s="714" t="s">
        <v>358</v>
      </c>
      <c r="C5" s="714">
        <v>1237</v>
      </c>
      <c r="D5" s="714" t="s">
        <v>358</v>
      </c>
      <c r="E5" s="714" t="s">
        <v>358</v>
      </c>
      <c r="F5" s="714">
        <v>54</v>
      </c>
      <c r="G5" s="714" t="s">
        <v>358</v>
      </c>
      <c r="H5" s="714" t="s">
        <v>358</v>
      </c>
      <c r="I5" s="714" t="s">
        <v>358</v>
      </c>
      <c r="J5" s="714">
        <v>197</v>
      </c>
      <c r="K5" s="714" t="s">
        <v>358</v>
      </c>
    </row>
    <row r="6" spans="1:11" ht="24.75" customHeight="1">
      <c r="A6" s="88" t="s">
        <v>14</v>
      </c>
      <c r="B6" s="215">
        <v>84</v>
      </c>
      <c r="C6" s="215">
        <v>981</v>
      </c>
      <c r="D6" s="215" t="s">
        <v>358</v>
      </c>
      <c r="E6" s="215" t="s">
        <v>358</v>
      </c>
      <c r="F6" s="215">
        <v>44</v>
      </c>
      <c r="G6" s="215">
        <v>88</v>
      </c>
      <c r="H6" s="215" t="s">
        <v>358</v>
      </c>
      <c r="I6" s="215" t="s">
        <v>358</v>
      </c>
      <c r="J6" s="215">
        <v>390</v>
      </c>
      <c r="K6" s="215" t="s">
        <v>358</v>
      </c>
    </row>
    <row r="7" spans="1:11" ht="24.75" customHeight="1">
      <c r="A7" s="89" t="s">
        <v>346</v>
      </c>
      <c r="B7" s="714">
        <v>60</v>
      </c>
      <c r="C7" s="714">
        <v>142</v>
      </c>
      <c r="D7" s="714">
        <v>34</v>
      </c>
      <c r="E7" s="714" t="s">
        <v>358</v>
      </c>
      <c r="F7" s="714" t="s">
        <v>358</v>
      </c>
      <c r="G7" s="714" t="s">
        <v>358</v>
      </c>
      <c r="H7" s="714" t="s">
        <v>358</v>
      </c>
      <c r="I7" s="714" t="s">
        <v>358</v>
      </c>
      <c r="J7" s="714" t="s">
        <v>358</v>
      </c>
      <c r="K7" s="714" t="s">
        <v>358</v>
      </c>
    </row>
    <row r="8" spans="1:11" ht="24.75" customHeight="1">
      <c r="A8" s="88" t="s">
        <v>18</v>
      </c>
      <c r="B8" s="215" t="s">
        <v>358</v>
      </c>
      <c r="C8" s="215" t="s">
        <v>358</v>
      </c>
      <c r="D8" s="215" t="s">
        <v>358</v>
      </c>
      <c r="E8" s="215" t="s">
        <v>358</v>
      </c>
      <c r="F8" s="215" t="s">
        <v>358</v>
      </c>
      <c r="G8" s="215" t="s">
        <v>358</v>
      </c>
      <c r="H8" s="215" t="s">
        <v>358</v>
      </c>
      <c r="I8" s="215" t="s">
        <v>358</v>
      </c>
      <c r="J8" s="215" t="s">
        <v>358</v>
      </c>
      <c r="K8" s="723" t="s">
        <v>358</v>
      </c>
    </row>
    <row r="9" spans="1:11" ht="24.75" customHeight="1">
      <c r="A9" s="89" t="s">
        <v>19</v>
      </c>
      <c r="B9" s="714" t="s">
        <v>358</v>
      </c>
      <c r="C9" s="714" t="s">
        <v>358</v>
      </c>
      <c r="D9" s="714" t="s">
        <v>358</v>
      </c>
      <c r="E9" s="714" t="s">
        <v>358</v>
      </c>
      <c r="F9" s="714" t="s">
        <v>358</v>
      </c>
      <c r="G9" s="714" t="s">
        <v>358</v>
      </c>
      <c r="H9" s="714" t="s">
        <v>358</v>
      </c>
      <c r="I9" s="714" t="s">
        <v>358</v>
      </c>
      <c r="J9" s="714" t="s">
        <v>358</v>
      </c>
      <c r="K9" s="714" t="s">
        <v>358</v>
      </c>
    </row>
    <row r="10" spans="1:11" ht="24.75" customHeight="1">
      <c r="A10" s="88" t="s">
        <v>20</v>
      </c>
      <c r="B10" s="215" t="s">
        <v>358</v>
      </c>
      <c r="C10" s="215" t="s">
        <v>358</v>
      </c>
      <c r="D10" s="215" t="s">
        <v>358</v>
      </c>
      <c r="E10" s="215" t="s">
        <v>358</v>
      </c>
      <c r="F10" s="215" t="s">
        <v>358</v>
      </c>
      <c r="G10" s="215" t="s">
        <v>358</v>
      </c>
      <c r="H10" s="215" t="s">
        <v>358</v>
      </c>
      <c r="I10" s="215" t="s">
        <v>358</v>
      </c>
      <c r="J10" s="215" t="s">
        <v>358</v>
      </c>
      <c r="K10" s="215" t="s">
        <v>358</v>
      </c>
    </row>
    <row r="11" spans="1:11" ht="24.75" customHeight="1">
      <c r="A11" s="89" t="s">
        <v>24</v>
      </c>
      <c r="B11" s="714" t="s">
        <v>358</v>
      </c>
      <c r="C11" s="714" t="s">
        <v>358</v>
      </c>
      <c r="D11" s="714" t="s">
        <v>358</v>
      </c>
      <c r="E11" s="714" t="s">
        <v>358</v>
      </c>
      <c r="F11" s="714" t="s">
        <v>358</v>
      </c>
      <c r="G11" s="714" t="s">
        <v>358</v>
      </c>
      <c r="H11" s="714" t="s">
        <v>358</v>
      </c>
      <c r="I11" s="714" t="s">
        <v>358</v>
      </c>
      <c r="J11" s="714" t="s">
        <v>358</v>
      </c>
      <c r="K11" s="714" t="s">
        <v>358</v>
      </c>
    </row>
    <row r="12" spans="1:11" ht="24.75" customHeight="1">
      <c r="A12" s="88" t="s">
        <v>105</v>
      </c>
      <c r="B12" s="215" t="s">
        <v>358</v>
      </c>
      <c r="C12" s="215" t="s">
        <v>358</v>
      </c>
      <c r="D12" s="215" t="s">
        <v>358</v>
      </c>
      <c r="E12" s="215" t="s">
        <v>358</v>
      </c>
      <c r="F12" s="215" t="s">
        <v>358</v>
      </c>
      <c r="G12" s="215" t="s">
        <v>358</v>
      </c>
      <c r="H12" s="215" t="s">
        <v>358</v>
      </c>
      <c r="I12" s="215" t="s">
        <v>358</v>
      </c>
      <c r="J12" s="215" t="s">
        <v>358</v>
      </c>
      <c r="K12" s="215" t="s">
        <v>358</v>
      </c>
    </row>
    <row r="13" spans="1:11" ht="36">
      <c r="A13" s="525" t="s">
        <v>339</v>
      </c>
      <c r="B13" s="714" t="s">
        <v>358</v>
      </c>
      <c r="C13" s="714" t="s">
        <v>358</v>
      </c>
      <c r="D13" s="714" t="s">
        <v>358</v>
      </c>
      <c r="E13" s="714" t="s">
        <v>358</v>
      </c>
      <c r="F13" s="714" t="s">
        <v>358</v>
      </c>
      <c r="G13" s="714" t="s">
        <v>358</v>
      </c>
      <c r="H13" s="714" t="s">
        <v>358</v>
      </c>
      <c r="I13" s="714" t="s">
        <v>358</v>
      </c>
      <c r="J13" s="714" t="s">
        <v>358</v>
      </c>
      <c r="K13" s="714" t="s">
        <v>358</v>
      </c>
    </row>
    <row r="14" spans="1:11" ht="24.75" customHeight="1">
      <c r="A14" s="88" t="s">
        <v>468</v>
      </c>
      <c r="B14" s="215" t="s">
        <v>358</v>
      </c>
      <c r="C14" s="215" t="s">
        <v>358</v>
      </c>
      <c r="D14" s="215" t="s">
        <v>358</v>
      </c>
      <c r="E14" s="215" t="s">
        <v>358</v>
      </c>
      <c r="F14" s="215" t="s">
        <v>358</v>
      </c>
      <c r="G14" s="215" t="s">
        <v>358</v>
      </c>
      <c r="H14" s="215" t="s">
        <v>358</v>
      </c>
      <c r="I14" s="215" t="s">
        <v>358</v>
      </c>
      <c r="J14" s="215" t="s">
        <v>358</v>
      </c>
      <c r="K14" s="215" t="s">
        <v>358</v>
      </c>
    </row>
    <row r="15" spans="1:11" ht="24.75" customHeight="1">
      <c r="A15" s="89" t="s">
        <v>181</v>
      </c>
      <c r="B15" s="714" t="s">
        <v>358</v>
      </c>
      <c r="C15" s="714" t="s">
        <v>358</v>
      </c>
      <c r="D15" s="714" t="s">
        <v>358</v>
      </c>
      <c r="E15" s="714" t="s">
        <v>358</v>
      </c>
      <c r="F15" s="714" t="s">
        <v>358</v>
      </c>
      <c r="G15" s="714" t="s">
        <v>358</v>
      </c>
      <c r="H15" s="714">
        <v>7</v>
      </c>
      <c r="I15" s="714" t="s">
        <v>358</v>
      </c>
      <c r="J15" s="714" t="s">
        <v>358</v>
      </c>
      <c r="K15" s="714" t="s">
        <v>358</v>
      </c>
    </row>
    <row r="16" spans="1:11" ht="24.75" customHeight="1">
      <c r="A16" s="88" t="s">
        <v>469</v>
      </c>
      <c r="B16" s="215" t="s">
        <v>358</v>
      </c>
      <c r="C16" s="215" t="s">
        <v>358</v>
      </c>
      <c r="D16" s="215" t="s">
        <v>358</v>
      </c>
      <c r="E16" s="215" t="s">
        <v>358</v>
      </c>
      <c r="F16" s="215" t="s">
        <v>358</v>
      </c>
      <c r="G16" s="215" t="s">
        <v>358</v>
      </c>
      <c r="H16" s="215" t="s">
        <v>358</v>
      </c>
      <c r="I16" s="215" t="s">
        <v>358</v>
      </c>
      <c r="J16" s="215" t="s">
        <v>358</v>
      </c>
      <c r="K16" s="215" t="s">
        <v>358</v>
      </c>
    </row>
    <row r="17" spans="1:11" ht="24.75" customHeight="1">
      <c r="A17" s="89" t="s">
        <v>520</v>
      </c>
      <c r="B17" s="714" t="s">
        <v>358</v>
      </c>
      <c r="C17" s="714" t="s">
        <v>358</v>
      </c>
      <c r="D17" s="714" t="s">
        <v>358</v>
      </c>
      <c r="E17" s="714" t="s">
        <v>358</v>
      </c>
      <c r="F17" s="714" t="s">
        <v>358</v>
      </c>
      <c r="G17" s="714" t="s">
        <v>358</v>
      </c>
      <c r="H17" s="714" t="s">
        <v>358</v>
      </c>
      <c r="I17" s="714" t="s">
        <v>358</v>
      </c>
      <c r="J17" s="714" t="s">
        <v>358</v>
      </c>
      <c r="K17" s="714" t="s">
        <v>358</v>
      </c>
    </row>
    <row r="18" spans="1:11" s="9" customFormat="1" ht="30" customHeight="1">
      <c r="A18" s="88" t="s">
        <v>478</v>
      </c>
      <c r="B18" s="215" t="s">
        <v>358</v>
      </c>
      <c r="C18" s="215" t="s">
        <v>358</v>
      </c>
      <c r="D18" s="215" t="s">
        <v>358</v>
      </c>
      <c r="E18" s="215" t="s">
        <v>358</v>
      </c>
      <c r="F18" s="215" t="s">
        <v>358</v>
      </c>
      <c r="G18" s="215" t="s">
        <v>358</v>
      </c>
      <c r="H18" s="215" t="s">
        <v>358</v>
      </c>
      <c r="I18" s="215" t="s">
        <v>358</v>
      </c>
      <c r="J18" s="215" t="s">
        <v>358</v>
      </c>
      <c r="K18" s="215" t="s">
        <v>358</v>
      </c>
    </row>
    <row r="19" spans="1:11" ht="30" customHeight="1">
      <c r="A19" s="99" t="s">
        <v>54</v>
      </c>
      <c r="B19" s="294">
        <f>SUM(B5:B18)</f>
        <v>144</v>
      </c>
      <c r="C19" s="294">
        <f aca="true" t="shared" si="0" ref="C19:K19">SUM(C5:C18)</f>
        <v>2360</v>
      </c>
      <c r="D19" s="294">
        <f t="shared" si="0"/>
        <v>34</v>
      </c>
      <c r="E19" s="294">
        <f t="shared" si="0"/>
        <v>0</v>
      </c>
      <c r="F19" s="294">
        <f t="shared" si="0"/>
        <v>98</v>
      </c>
      <c r="G19" s="294">
        <f t="shared" si="0"/>
        <v>88</v>
      </c>
      <c r="H19" s="294">
        <f t="shared" si="0"/>
        <v>7</v>
      </c>
      <c r="I19" s="294">
        <f t="shared" si="0"/>
        <v>0</v>
      </c>
      <c r="J19" s="294">
        <f t="shared" si="0"/>
        <v>587</v>
      </c>
      <c r="K19" s="294">
        <f t="shared" si="0"/>
        <v>0</v>
      </c>
    </row>
    <row r="20" spans="1:10" ht="16.5" customHeight="1">
      <c r="A20" s="16"/>
      <c r="B20" s="11"/>
      <c r="C20" s="11"/>
      <c r="D20" s="724"/>
      <c r="E20" s="11"/>
      <c r="F20" s="11"/>
      <c r="G20" s="11"/>
      <c r="H20" s="11"/>
      <c r="I20" s="11"/>
      <c r="J20" s="11"/>
    </row>
    <row r="21" spans="1:10" ht="15.75" customHeight="1">
      <c r="A21" s="7"/>
      <c r="B21" s="6"/>
      <c r="C21" s="6"/>
      <c r="D21" s="6"/>
      <c r="E21" s="6"/>
      <c r="F21" s="6"/>
      <c r="G21" s="6"/>
      <c r="H21" s="6"/>
      <c r="I21" s="6"/>
      <c r="J21" s="6"/>
    </row>
    <row r="22" s="152" customFormat="1" ht="37.5" customHeight="1">
      <c r="A22" s="12" t="s">
        <v>536</v>
      </c>
    </row>
    <row r="23" spans="1:11" s="130" customFormat="1" ht="18" customHeight="1">
      <c r="A23" s="81" t="s">
        <v>352</v>
      </c>
      <c r="K23" s="718" t="s">
        <v>0</v>
      </c>
    </row>
    <row r="24" spans="1:11" s="130" customFormat="1" ht="25.5" customHeight="1">
      <c r="A24" s="142" t="s">
        <v>1</v>
      </c>
      <c r="B24" s="764" t="s">
        <v>127</v>
      </c>
      <c r="C24" s="765"/>
      <c r="D24" s="765"/>
      <c r="E24" s="765"/>
      <c r="F24" s="765"/>
      <c r="G24" s="765"/>
      <c r="H24" s="765"/>
      <c r="I24" s="765"/>
      <c r="J24" s="766"/>
      <c r="K24" s="61" t="s">
        <v>3</v>
      </c>
    </row>
    <row r="25" spans="1:11" ht="75" customHeight="1">
      <c r="A25" s="71"/>
      <c r="B25" s="144" t="s">
        <v>133</v>
      </c>
      <c r="C25" s="144" t="s">
        <v>532</v>
      </c>
      <c r="D25" s="144" t="s">
        <v>136</v>
      </c>
      <c r="E25" s="144" t="s">
        <v>137</v>
      </c>
      <c r="F25" s="144" t="s">
        <v>138</v>
      </c>
      <c r="G25" s="144" t="s">
        <v>139</v>
      </c>
      <c r="H25" s="144" t="s">
        <v>237</v>
      </c>
      <c r="I25" s="144" t="s">
        <v>533</v>
      </c>
      <c r="J25" s="144" t="s">
        <v>140</v>
      </c>
      <c r="K25" s="79"/>
    </row>
    <row r="26" spans="1:11" ht="24.75" customHeight="1">
      <c r="A26" s="89" t="s">
        <v>13</v>
      </c>
      <c r="B26" s="714" t="s">
        <v>358</v>
      </c>
      <c r="C26" s="714" t="s">
        <v>358</v>
      </c>
      <c r="D26" s="714">
        <v>150</v>
      </c>
      <c r="E26" s="714" t="s">
        <v>358</v>
      </c>
      <c r="F26" s="714" t="s">
        <v>358</v>
      </c>
      <c r="G26" s="714">
        <v>40</v>
      </c>
      <c r="H26" s="714" t="s">
        <v>358</v>
      </c>
      <c r="I26" s="714">
        <v>496</v>
      </c>
      <c r="J26" s="714">
        <v>6734</v>
      </c>
      <c r="K26" s="714">
        <f>SUM(B26:J26,B5:K5)</f>
        <v>8908</v>
      </c>
    </row>
    <row r="27" spans="1:11" ht="24.75" customHeight="1">
      <c r="A27" s="88" t="s">
        <v>14</v>
      </c>
      <c r="B27" s="215">
        <v>154</v>
      </c>
      <c r="C27" s="215" t="s">
        <v>358</v>
      </c>
      <c r="D27" s="215" t="s">
        <v>358</v>
      </c>
      <c r="E27" s="215">
        <v>280</v>
      </c>
      <c r="F27" s="215" t="s">
        <v>358</v>
      </c>
      <c r="G27" s="215">
        <v>58</v>
      </c>
      <c r="H27" s="215">
        <v>20</v>
      </c>
      <c r="I27" s="215" t="s">
        <v>358</v>
      </c>
      <c r="J27" s="215">
        <v>4428</v>
      </c>
      <c r="K27" s="215">
        <f aca="true" t="shared" si="1" ref="K27:K39">SUM(B27:J27,B6:K6)</f>
        <v>6527</v>
      </c>
    </row>
    <row r="28" spans="1:11" ht="24.75" customHeight="1">
      <c r="A28" s="89" t="s">
        <v>346</v>
      </c>
      <c r="B28" s="714" t="s">
        <v>358</v>
      </c>
      <c r="C28" s="714" t="s">
        <v>358</v>
      </c>
      <c r="D28" s="714" t="s">
        <v>358</v>
      </c>
      <c r="E28" s="714" t="s">
        <v>358</v>
      </c>
      <c r="F28" s="714" t="s">
        <v>358</v>
      </c>
      <c r="G28" s="714" t="s">
        <v>358</v>
      </c>
      <c r="H28" s="714" t="s">
        <v>358</v>
      </c>
      <c r="I28" s="714" t="s">
        <v>358</v>
      </c>
      <c r="J28" s="714">
        <v>119</v>
      </c>
      <c r="K28" s="714">
        <f t="shared" si="1"/>
        <v>355</v>
      </c>
    </row>
    <row r="29" spans="1:11" ht="24.75" customHeight="1">
      <c r="A29" s="88" t="s">
        <v>18</v>
      </c>
      <c r="B29" s="215" t="s">
        <v>358</v>
      </c>
      <c r="C29" s="215">
        <v>18</v>
      </c>
      <c r="D29" s="215" t="s">
        <v>358</v>
      </c>
      <c r="E29" s="215" t="s">
        <v>358</v>
      </c>
      <c r="F29" s="215">
        <v>262</v>
      </c>
      <c r="G29" s="215">
        <v>21</v>
      </c>
      <c r="H29" s="215" t="s">
        <v>358</v>
      </c>
      <c r="I29" s="215" t="s">
        <v>358</v>
      </c>
      <c r="J29" s="215">
        <v>225</v>
      </c>
      <c r="K29" s="215">
        <f t="shared" si="1"/>
        <v>526</v>
      </c>
    </row>
    <row r="30" spans="1:11" ht="24.75" customHeight="1">
      <c r="A30" s="89" t="s">
        <v>19</v>
      </c>
      <c r="B30" s="714" t="s">
        <v>358</v>
      </c>
      <c r="C30" s="714" t="s">
        <v>358</v>
      </c>
      <c r="D30" s="714" t="s">
        <v>358</v>
      </c>
      <c r="E30" s="714" t="s">
        <v>358</v>
      </c>
      <c r="F30" s="714" t="s">
        <v>358</v>
      </c>
      <c r="G30" s="714" t="s">
        <v>358</v>
      </c>
      <c r="H30" s="714" t="s">
        <v>358</v>
      </c>
      <c r="I30" s="714" t="s">
        <v>358</v>
      </c>
      <c r="J30" s="714" t="s">
        <v>358</v>
      </c>
      <c r="K30" s="714">
        <f t="shared" si="1"/>
        <v>0</v>
      </c>
    </row>
    <row r="31" spans="1:11" ht="24.75" customHeight="1">
      <c r="A31" s="88" t="s">
        <v>20</v>
      </c>
      <c r="B31" s="215" t="s">
        <v>358</v>
      </c>
      <c r="C31" s="215" t="s">
        <v>358</v>
      </c>
      <c r="D31" s="215" t="s">
        <v>358</v>
      </c>
      <c r="E31" s="215">
        <v>4</v>
      </c>
      <c r="F31" s="215" t="s">
        <v>358</v>
      </c>
      <c r="G31" s="215" t="s">
        <v>358</v>
      </c>
      <c r="H31" s="215" t="s">
        <v>358</v>
      </c>
      <c r="I31" s="215" t="s">
        <v>358</v>
      </c>
      <c r="J31" s="215">
        <v>86</v>
      </c>
      <c r="K31" s="215">
        <f t="shared" si="1"/>
        <v>90</v>
      </c>
    </row>
    <row r="32" spans="1:11" ht="24.75" customHeight="1">
      <c r="A32" s="89" t="s">
        <v>24</v>
      </c>
      <c r="B32" s="714" t="s">
        <v>358</v>
      </c>
      <c r="C32" s="714" t="s">
        <v>358</v>
      </c>
      <c r="D32" s="714" t="s">
        <v>358</v>
      </c>
      <c r="E32" s="714" t="s">
        <v>358</v>
      </c>
      <c r="F32" s="714" t="s">
        <v>358</v>
      </c>
      <c r="G32" s="714" t="s">
        <v>358</v>
      </c>
      <c r="H32" s="714" t="s">
        <v>358</v>
      </c>
      <c r="I32" s="714" t="s">
        <v>358</v>
      </c>
      <c r="J32" s="714" t="s">
        <v>358</v>
      </c>
      <c r="K32" s="714">
        <f t="shared" si="1"/>
        <v>0</v>
      </c>
    </row>
    <row r="33" spans="1:11" ht="24.75" customHeight="1">
      <c r="A33" s="88" t="s">
        <v>105</v>
      </c>
      <c r="B33" s="215" t="s">
        <v>358</v>
      </c>
      <c r="C33" s="215" t="s">
        <v>358</v>
      </c>
      <c r="D33" s="215" t="s">
        <v>358</v>
      </c>
      <c r="E33" s="215" t="s">
        <v>358</v>
      </c>
      <c r="F33" s="215" t="s">
        <v>358</v>
      </c>
      <c r="G33" s="215" t="s">
        <v>358</v>
      </c>
      <c r="H33" s="215" t="s">
        <v>358</v>
      </c>
      <c r="I33" s="215" t="s">
        <v>358</v>
      </c>
      <c r="J33" s="215" t="s">
        <v>358</v>
      </c>
      <c r="K33" s="215">
        <f t="shared" si="1"/>
        <v>0</v>
      </c>
    </row>
    <row r="34" spans="1:11" ht="36">
      <c r="A34" s="525" t="s">
        <v>339</v>
      </c>
      <c r="B34" s="714" t="s">
        <v>358</v>
      </c>
      <c r="C34" s="714" t="s">
        <v>358</v>
      </c>
      <c r="D34" s="714" t="s">
        <v>358</v>
      </c>
      <c r="E34" s="714" t="s">
        <v>358</v>
      </c>
      <c r="F34" s="714" t="s">
        <v>358</v>
      </c>
      <c r="G34" s="714">
        <v>70</v>
      </c>
      <c r="H34" s="714" t="s">
        <v>358</v>
      </c>
      <c r="I34" s="714" t="s">
        <v>358</v>
      </c>
      <c r="J34" s="714">
        <v>45</v>
      </c>
      <c r="K34" s="714">
        <f t="shared" si="1"/>
        <v>115</v>
      </c>
    </row>
    <row r="35" spans="1:11" ht="24.75" customHeight="1">
      <c r="A35" s="88" t="s">
        <v>529</v>
      </c>
      <c r="B35" s="215" t="s">
        <v>358</v>
      </c>
      <c r="C35" s="215" t="s">
        <v>358</v>
      </c>
      <c r="D35" s="215" t="s">
        <v>358</v>
      </c>
      <c r="E35" s="215" t="s">
        <v>358</v>
      </c>
      <c r="F35" s="215" t="s">
        <v>358</v>
      </c>
      <c r="G35" s="215" t="s">
        <v>358</v>
      </c>
      <c r="H35" s="215" t="s">
        <v>358</v>
      </c>
      <c r="I35" s="215" t="s">
        <v>358</v>
      </c>
      <c r="J35" s="215">
        <v>107</v>
      </c>
      <c r="K35" s="215">
        <f t="shared" si="1"/>
        <v>107</v>
      </c>
    </row>
    <row r="36" spans="1:11" ht="24.75" customHeight="1">
      <c r="A36" s="89" t="s">
        <v>530</v>
      </c>
      <c r="B36" s="714" t="s">
        <v>358</v>
      </c>
      <c r="C36" s="714" t="s">
        <v>358</v>
      </c>
      <c r="D36" s="714" t="s">
        <v>358</v>
      </c>
      <c r="E36" s="714" t="s">
        <v>358</v>
      </c>
      <c r="F36" s="714" t="s">
        <v>358</v>
      </c>
      <c r="G36" s="714" t="s">
        <v>358</v>
      </c>
      <c r="H36" s="714" t="s">
        <v>358</v>
      </c>
      <c r="I36" s="714" t="s">
        <v>358</v>
      </c>
      <c r="J36" s="714">
        <v>525</v>
      </c>
      <c r="K36" s="714">
        <f t="shared" si="1"/>
        <v>532</v>
      </c>
    </row>
    <row r="37" spans="1:11" ht="24.75" customHeight="1">
      <c r="A37" s="725" t="s">
        <v>469</v>
      </c>
      <c r="B37" s="215" t="s">
        <v>358</v>
      </c>
      <c r="C37" s="215" t="s">
        <v>358</v>
      </c>
      <c r="D37" s="215" t="s">
        <v>358</v>
      </c>
      <c r="E37" s="215" t="s">
        <v>358</v>
      </c>
      <c r="F37" s="215" t="s">
        <v>358</v>
      </c>
      <c r="G37" s="215" t="s">
        <v>358</v>
      </c>
      <c r="H37" s="215" t="s">
        <v>358</v>
      </c>
      <c r="I37" s="215" t="s">
        <v>358</v>
      </c>
      <c r="J37" s="215" t="s">
        <v>358</v>
      </c>
      <c r="K37" s="215">
        <f t="shared" si="1"/>
        <v>0</v>
      </c>
    </row>
    <row r="38" spans="1:11" ht="24.75" customHeight="1">
      <c r="A38" s="726" t="s">
        <v>520</v>
      </c>
      <c r="B38" s="714" t="s">
        <v>358</v>
      </c>
      <c r="C38" s="714" t="s">
        <v>358</v>
      </c>
      <c r="D38" s="714" t="s">
        <v>358</v>
      </c>
      <c r="E38" s="714" t="s">
        <v>358</v>
      </c>
      <c r="F38" s="714" t="s">
        <v>358</v>
      </c>
      <c r="G38" s="714" t="s">
        <v>358</v>
      </c>
      <c r="H38" s="714" t="s">
        <v>358</v>
      </c>
      <c r="I38" s="714" t="s">
        <v>358</v>
      </c>
      <c r="J38" s="714" t="s">
        <v>358</v>
      </c>
      <c r="K38" s="714">
        <f t="shared" si="1"/>
        <v>0</v>
      </c>
    </row>
    <row r="39" spans="1:11" s="9" customFormat="1" ht="30" customHeight="1">
      <c r="A39" s="725" t="s">
        <v>478</v>
      </c>
      <c r="B39" s="215" t="s">
        <v>358</v>
      </c>
      <c r="C39" s="215" t="s">
        <v>358</v>
      </c>
      <c r="D39" s="215" t="s">
        <v>358</v>
      </c>
      <c r="E39" s="215" t="s">
        <v>358</v>
      </c>
      <c r="F39" s="215" t="s">
        <v>358</v>
      </c>
      <c r="G39" s="215" t="s">
        <v>358</v>
      </c>
      <c r="H39" s="215" t="s">
        <v>358</v>
      </c>
      <c r="I39" s="215" t="s">
        <v>358</v>
      </c>
      <c r="J39" s="215">
        <v>46250</v>
      </c>
      <c r="K39" s="215">
        <f t="shared" si="1"/>
        <v>46250</v>
      </c>
    </row>
    <row r="40" spans="1:11" ht="30" customHeight="1">
      <c r="A40" s="99" t="s">
        <v>54</v>
      </c>
      <c r="B40" s="294">
        <f aca="true" t="shared" si="2" ref="B40:K40">SUM(B26:B39)</f>
        <v>154</v>
      </c>
      <c r="C40" s="294">
        <f t="shared" si="2"/>
        <v>18</v>
      </c>
      <c r="D40" s="294">
        <f t="shared" si="2"/>
        <v>150</v>
      </c>
      <c r="E40" s="294">
        <f t="shared" si="2"/>
        <v>284</v>
      </c>
      <c r="F40" s="294">
        <f t="shared" si="2"/>
        <v>262</v>
      </c>
      <c r="G40" s="294">
        <f t="shared" si="2"/>
        <v>189</v>
      </c>
      <c r="H40" s="294">
        <f t="shared" si="2"/>
        <v>20</v>
      </c>
      <c r="I40" s="294">
        <f t="shared" si="2"/>
        <v>496</v>
      </c>
      <c r="J40" s="294">
        <f t="shared" si="2"/>
        <v>58519</v>
      </c>
      <c r="K40" s="294">
        <f t="shared" si="2"/>
        <v>63410</v>
      </c>
    </row>
  </sheetData>
  <mergeCells count="1">
    <mergeCell ref="B24:J24"/>
  </mergeCells>
  <printOptions/>
  <pageMargins left="0.75" right="0.47" top="0.52" bottom="0.56" header="0.4" footer="0.43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showGridLines="0" view="pageBreakPreview" zoomScaleNormal="75" zoomScaleSheetLayoutView="100" workbookViewId="0" topLeftCell="A3">
      <selection activeCell="B46" sqref="B46"/>
    </sheetView>
  </sheetViews>
  <sheetFormatPr defaultColWidth="9.140625" defaultRowHeight="12" customHeight="1"/>
  <cols>
    <col min="1" max="1" width="3.421875" style="19" customWidth="1"/>
    <col min="2" max="4" width="4.7109375" style="19" customWidth="1"/>
    <col min="5" max="5" width="7.140625" style="19" customWidth="1"/>
    <col min="6" max="8" width="4.7109375" style="19" customWidth="1"/>
    <col min="9" max="9" width="5.8515625" style="19" customWidth="1"/>
    <col min="10" max="15" width="4.7109375" style="19" customWidth="1"/>
    <col min="16" max="16" width="8.00390625" style="19" customWidth="1"/>
    <col min="17" max="17" width="7.57421875" style="19" customWidth="1"/>
    <col min="18" max="19" width="4.7109375" style="19" customWidth="1"/>
    <col min="20" max="20" width="6.57421875" style="18" customWidth="1"/>
    <col min="21" max="21" width="8.28125" style="19" customWidth="1"/>
    <col min="22" max="22" width="9.140625" style="19" customWidth="1"/>
    <col min="23" max="23" width="2.8515625" style="19" customWidth="1"/>
    <col min="24" max="16384" width="9.140625" style="19" customWidth="1"/>
  </cols>
  <sheetData>
    <row r="1" spans="1:23" ht="19.5" customHeight="1">
      <c r="A1" s="491"/>
      <c r="B1" s="489" t="s">
        <v>355</v>
      </c>
      <c r="C1" s="467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468"/>
    </row>
    <row r="2" spans="1:23" ht="12" customHeight="1">
      <c r="A2" s="470"/>
      <c r="B2" s="490"/>
      <c r="C2" s="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U2" s="18"/>
      <c r="V2" s="18"/>
      <c r="W2" s="469"/>
    </row>
    <row r="3" spans="1:23" ht="12" customHeight="1" thickBot="1">
      <c r="A3" s="47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U3" s="18"/>
      <c r="V3" s="18"/>
      <c r="W3" s="469"/>
    </row>
    <row r="4" spans="1:23" ht="12" customHeight="1" thickTop="1">
      <c r="A4" s="470"/>
      <c r="B4" s="33"/>
      <c r="C4" s="33"/>
      <c r="D4" s="33"/>
      <c r="E4" s="33"/>
      <c r="F4" s="446"/>
      <c r="G4" s="446"/>
      <c r="H4" s="446"/>
      <c r="I4" s="388" t="s">
        <v>148</v>
      </c>
      <c r="J4" s="389"/>
      <c r="K4" s="390"/>
      <c r="L4" s="391"/>
      <c r="M4" s="33"/>
      <c r="N4" s="392" t="s">
        <v>149</v>
      </c>
      <c r="O4" s="393"/>
      <c r="P4" s="393"/>
      <c r="Q4" s="394"/>
      <c r="R4" s="33"/>
      <c r="S4" s="33"/>
      <c r="T4" s="33"/>
      <c r="U4" s="18"/>
      <c r="V4" s="18"/>
      <c r="W4" s="469"/>
    </row>
    <row r="5" spans="1:23" ht="12" customHeight="1">
      <c r="A5" s="470"/>
      <c r="B5" s="33"/>
      <c r="C5" s="33"/>
      <c r="D5" s="33"/>
      <c r="E5" s="33"/>
      <c r="F5" s="446"/>
      <c r="G5" s="446"/>
      <c r="H5" s="446"/>
      <c r="I5" s="395" t="s">
        <v>150</v>
      </c>
      <c r="J5" s="396"/>
      <c r="K5" s="397"/>
      <c r="L5" s="398"/>
      <c r="M5" s="399"/>
      <c r="N5" s="400" t="s">
        <v>150</v>
      </c>
      <c r="O5" s="401"/>
      <c r="P5" s="401"/>
      <c r="Q5" s="402"/>
      <c r="R5" s="33"/>
      <c r="S5" s="33"/>
      <c r="T5" s="33"/>
      <c r="U5" s="18"/>
      <c r="V5" s="18"/>
      <c r="W5" s="469"/>
    </row>
    <row r="6" spans="1:23" ht="12" customHeight="1" thickBot="1">
      <c r="A6" s="470"/>
      <c r="B6" s="33"/>
      <c r="C6" s="33"/>
      <c r="D6" s="33"/>
      <c r="E6" s="33"/>
      <c r="F6" s="446"/>
      <c r="G6" s="446"/>
      <c r="H6" s="446"/>
      <c r="I6" s="403" t="s">
        <v>151</v>
      </c>
      <c r="J6" s="404"/>
      <c r="K6" s="405"/>
      <c r="L6" s="406"/>
      <c r="M6" s="33"/>
      <c r="N6" s="407" t="s">
        <v>152</v>
      </c>
      <c r="O6" s="408"/>
      <c r="P6" s="408"/>
      <c r="Q6" s="409"/>
      <c r="R6" s="33"/>
      <c r="S6" s="33"/>
      <c r="T6" s="33"/>
      <c r="U6" s="18"/>
      <c r="V6" s="18"/>
      <c r="W6" s="469"/>
    </row>
    <row r="7" spans="1:23" ht="12" customHeight="1" thickTop="1">
      <c r="A7" s="470"/>
      <c r="B7" s="33"/>
      <c r="C7" s="33"/>
      <c r="D7" s="33"/>
      <c r="E7" s="33"/>
      <c r="F7" s="452"/>
      <c r="G7" s="452"/>
      <c r="H7" s="33"/>
      <c r="I7" s="446"/>
      <c r="J7" s="410"/>
      <c r="K7" s="33"/>
      <c r="L7" s="33"/>
      <c r="M7" s="33"/>
      <c r="N7" s="33"/>
      <c r="O7" s="33"/>
      <c r="P7" s="33"/>
      <c r="Q7" s="33"/>
      <c r="R7" s="33"/>
      <c r="S7" s="33"/>
      <c r="T7" s="33"/>
      <c r="U7" s="18"/>
      <c r="V7" s="18"/>
      <c r="W7" s="469"/>
    </row>
    <row r="8" spans="1:23" ht="12" customHeight="1">
      <c r="A8" s="470"/>
      <c r="B8" s="33"/>
      <c r="C8" s="33"/>
      <c r="D8" s="33"/>
      <c r="E8" s="33"/>
      <c r="F8" s="452"/>
      <c r="G8" s="452"/>
      <c r="H8" s="33"/>
      <c r="I8" s="33"/>
      <c r="J8" s="411"/>
      <c r="K8" s="33"/>
      <c r="L8" s="33"/>
      <c r="M8" s="33"/>
      <c r="N8" s="33"/>
      <c r="O8" s="33"/>
      <c r="P8" s="33"/>
      <c r="Q8" s="33"/>
      <c r="R8" s="33"/>
      <c r="S8" s="33"/>
      <c r="T8" s="33"/>
      <c r="U8" s="18"/>
      <c r="V8" s="18"/>
      <c r="W8" s="469"/>
    </row>
    <row r="9" spans="1:23" ht="12" customHeight="1">
      <c r="A9" s="470"/>
      <c r="B9" s="33"/>
      <c r="C9" s="33"/>
      <c r="D9" s="33"/>
      <c r="E9" s="33"/>
      <c r="F9" s="446"/>
      <c r="G9" s="446"/>
      <c r="H9" s="446"/>
      <c r="I9" s="388" t="s">
        <v>153</v>
      </c>
      <c r="J9" s="389"/>
      <c r="K9" s="412"/>
      <c r="L9" s="412"/>
      <c r="M9" s="413"/>
      <c r="N9" s="414" t="s">
        <v>173</v>
      </c>
      <c r="O9" s="415"/>
      <c r="P9" s="415"/>
      <c r="Q9" s="415"/>
      <c r="R9" s="33" t="s">
        <v>324</v>
      </c>
      <c r="S9" s="33"/>
      <c r="T9" s="33"/>
      <c r="U9" s="18"/>
      <c r="V9" s="18"/>
      <c r="W9" s="469"/>
    </row>
    <row r="10" spans="1:23" ht="12" customHeight="1">
      <c r="A10" s="470"/>
      <c r="B10" s="33"/>
      <c r="C10" s="33"/>
      <c r="D10" s="33"/>
      <c r="E10" s="33"/>
      <c r="F10" s="446"/>
      <c r="G10" s="446"/>
      <c r="H10" s="446"/>
      <c r="I10" s="403" t="s">
        <v>154</v>
      </c>
      <c r="J10" s="404"/>
      <c r="K10" s="416"/>
      <c r="L10" s="404"/>
      <c r="M10" s="33"/>
      <c r="N10" s="415" t="s">
        <v>175</v>
      </c>
      <c r="O10" s="415"/>
      <c r="P10" s="415"/>
      <c r="Q10" s="415"/>
      <c r="R10" s="33" t="s">
        <v>324</v>
      </c>
      <c r="S10" s="33"/>
      <c r="T10" s="33"/>
      <c r="U10" s="18"/>
      <c r="V10" s="18"/>
      <c r="W10" s="469"/>
    </row>
    <row r="11" spans="1:23" ht="12" customHeight="1">
      <c r="A11" s="470"/>
      <c r="B11" s="33"/>
      <c r="C11" s="33"/>
      <c r="D11" s="33"/>
      <c r="E11" s="33"/>
      <c r="F11" s="446"/>
      <c r="G11" s="446"/>
      <c r="H11" s="446"/>
      <c r="I11" s="452"/>
      <c r="J11" s="417"/>
      <c r="K11" s="33"/>
      <c r="L11" s="33"/>
      <c r="M11" s="33"/>
      <c r="N11" s="745" t="s">
        <v>238</v>
      </c>
      <c r="O11" s="745"/>
      <c r="P11" s="745"/>
      <c r="Q11" s="745"/>
      <c r="R11" s="33" t="s">
        <v>324</v>
      </c>
      <c r="S11" s="33"/>
      <c r="T11" s="33"/>
      <c r="U11" s="18"/>
      <c r="V11" s="18"/>
      <c r="W11" s="469"/>
    </row>
    <row r="12" spans="1:23" ht="12" customHeight="1">
      <c r="A12" s="470"/>
      <c r="B12" s="33"/>
      <c r="C12" s="33"/>
      <c r="D12" s="33"/>
      <c r="E12" s="33"/>
      <c r="F12" s="446"/>
      <c r="G12" s="446"/>
      <c r="H12" s="446"/>
      <c r="I12" s="452"/>
      <c r="J12" s="417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18"/>
      <c r="V12" s="18"/>
      <c r="W12" s="469"/>
    </row>
    <row r="13" spans="1:23" ht="12" customHeight="1">
      <c r="A13" s="470"/>
      <c r="B13" s="33"/>
      <c r="C13" s="33"/>
      <c r="D13" s="33"/>
      <c r="E13" s="33"/>
      <c r="F13" s="446"/>
      <c r="G13" s="446"/>
      <c r="H13" s="488" t="s">
        <v>325</v>
      </c>
      <c r="I13" s="414" t="s">
        <v>155</v>
      </c>
      <c r="J13" s="485"/>
      <c r="K13" s="415"/>
      <c r="L13" s="486"/>
      <c r="M13" s="484"/>
      <c r="N13" s="747" t="s">
        <v>193</v>
      </c>
      <c r="O13" s="747"/>
      <c r="P13" s="747"/>
      <c r="Q13" s="747"/>
      <c r="R13" s="33" t="s">
        <v>324</v>
      </c>
      <c r="S13" s="33"/>
      <c r="T13" s="33"/>
      <c r="U13" s="18"/>
      <c r="V13" s="18"/>
      <c r="W13" s="469"/>
    </row>
    <row r="14" spans="1:23" ht="12" customHeight="1">
      <c r="A14" s="470"/>
      <c r="B14" s="33"/>
      <c r="C14" s="33"/>
      <c r="D14" s="33"/>
      <c r="E14" s="33"/>
      <c r="F14" s="446"/>
      <c r="G14" s="446"/>
      <c r="H14" s="488" t="s">
        <v>325</v>
      </c>
      <c r="I14" s="415" t="s">
        <v>55</v>
      </c>
      <c r="J14" s="485"/>
      <c r="K14" s="415"/>
      <c r="L14" s="486"/>
      <c r="M14" s="446"/>
      <c r="N14" s="745" t="s">
        <v>191</v>
      </c>
      <c r="O14" s="745"/>
      <c r="P14" s="745"/>
      <c r="Q14" s="745"/>
      <c r="R14" s="466" t="s">
        <v>324</v>
      </c>
      <c r="S14" s="33"/>
      <c r="T14" s="33"/>
      <c r="U14" s="18"/>
      <c r="V14" s="18"/>
      <c r="W14" s="469"/>
    </row>
    <row r="15" spans="1:23" ht="12" customHeight="1">
      <c r="A15" s="470"/>
      <c r="B15" s="33"/>
      <c r="C15" s="33"/>
      <c r="D15" s="33"/>
      <c r="E15" s="33"/>
      <c r="F15" s="33"/>
      <c r="G15" s="33"/>
      <c r="H15" s="33"/>
      <c r="I15" s="33"/>
      <c r="J15" s="411"/>
      <c r="K15" s="33"/>
      <c r="L15" s="33"/>
      <c r="M15" s="33"/>
      <c r="N15" s="745" t="s">
        <v>192</v>
      </c>
      <c r="O15" s="745"/>
      <c r="P15" s="745"/>
      <c r="Q15" s="745"/>
      <c r="R15" s="466" t="s">
        <v>324</v>
      </c>
      <c r="S15" s="33"/>
      <c r="T15" s="33"/>
      <c r="U15" s="18"/>
      <c r="V15" s="18"/>
      <c r="W15" s="469"/>
    </row>
    <row r="16" spans="1:23" ht="12" customHeight="1">
      <c r="A16" s="470"/>
      <c r="B16" s="33"/>
      <c r="C16" s="33"/>
      <c r="D16" s="33"/>
      <c r="E16" s="33"/>
      <c r="F16" s="33"/>
      <c r="G16" s="33"/>
      <c r="H16" s="33"/>
      <c r="I16" s="33"/>
      <c r="J16" s="411"/>
      <c r="K16" s="33"/>
      <c r="L16" s="33"/>
      <c r="M16" s="33"/>
      <c r="N16" s="745" t="s">
        <v>238</v>
      </c>
      <c r="O16" s="745"/>
      <c r="P16" s="745"/>
      <c r="Q16" s="745"/>
      <c r="R16" s="466" t="s">
        <v>324</v>
      </c>
      <c r="S16" s="33"/>
      <c r="T16" s="33"/>
      <c r="U16" s="18"/>
      <c r="V16" s="18"/>
      <c r="W16" s="469"/>
    </row>
    <row r="17" spans="1:23" ht="12" customHeight="1">
      <c r="A17" s="470"/>
      <c r="B17" s="33"/>
      <c r="C17" s="33"/>
      <c r="D17" s="33"/>
      <c r="E17" s="33"/>
      <c r="F17" s="33"/>
      <c r="G17" s="33"/>
      <c r="H17" s="33"/>
      <c r="I17" s="33"/>
      <c r="J17" s="411"/>
      <c r="K17" s="33"/>
      <c r="L17" s="33"/>
      <c r="M17" s="33"/>
      <c r="N17" s="418"/>
      <c r="O17" s="418"/>
      <c r="P17" s="418"/>
      <c r="Q17" s="418"/>
      <c r="R17" s="33"/>
      <c r="S17" s="33"/>
      <c r="T17" s="33"/>
      <c r="U17" s="18"/>
      <c r="V17" s="18"/>
      <c r="W17" s="469"/>
    </row>
    <row r="18" spans="1:23" ht="12" customHeight="1">
      <c r="A18" s="470"/>
      <c r="B18" s="33"/>
      <c r="C18" s="33"/>
      <c r="D18" s="33"/>
      <c r="E18" s="33"/>
      <c r="F18" s="33"/>
      <c r="G18" s="33"/>
      <c r="H18" s="33"/>
      <c r="I18" s="33"/>
      <c r="J18" s="411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18"/>
      <c r="V18" s="18"/>
      <c r="W18" s="469"/>
    </row>
    <row r="19" spans="1:23" ht="12" customHeight="1">
      <c r="A19" s="470"/>
      <c r="B19" s="33"/>
      <c r="C19" s="33"/>
      <c r="D19" s="33"/>
      <c r="E19" s="33"/>
      <c r="F19" s="33"/>
      <c r="G19" s="33"/>
      <c r="H19" s="33"/>
      <c r="I19" s="388" t="s">
        <v>228</v>
      </c>
      <c r="J19" s="389"/>
      <c r="K19" s="412"/>
      <c r="L19" s="389"/>
      <c r="M19" s="33"/>
      <c r="N19" s="33"/>
      <c r="O19" s="33"/>
      <c r="P19" s="33"/>
      <c r="Q19" s="33"/>
      <c r="R19" s="33"/>
      <c r="S19" s="33"/>
      <c r="T19" s="33"/>
      <c r="U19" s="18"/>
      <c r="V19" s="18"/>
      <c r="W19" s="469"/>
    </row>
    <row r="20" spans="1:23" ht="12" customHeight="1">
      <c r="A20" s="470"/>
      <c r="B20" s="33"/>
      <c r="C20" s="33"/>
      <c r="D20" s="33"/>
      <c r="E20" s="33"/>
      <c r="F20" s="33"/>
      <c r="G20" s="33"/>
      <c r="H20" s="33"/>
      <c r="I20" s="403" t="s">
        <v>98</v>
      </c>
      <c r="J20" s="404"/>
      <c r="K20" s="416"/>
      <c r="L20" s="404"/>
      <c r="M20" s="33"/>
      <c r="N20" s="33"/>
      <c r="O20" s="33"/>
      <c r="P20" s="33"/>
      <c r="Q20" s="33"/>
      <c r="R20" s="33"/>
      <c r="S20" s="33"/>
      <c r="T20" s="33"/>
      <c r="U20" s="18"/>
      <c r="V20" s="18"/>
      <c r="W20" s="469"/>
    </row>
    <row r="21" spans="1:23" ht="12" customHeight="1">
      <c r="A21" s="470"/>
      <c r="B21" s="33"/>
      <c r="C21" s="446"/>
      <c r="D21" s="33"/>
      <c r="E21" s="33"/>
      <c r="F21" s="440"/>
      <c r="G21" s="33"/>
      <c r="H21" s="33"/>
      <c r="I21" s="466"/>
      <c r="J21" s="419"/>
      <c r="K21" s="466"/>
      <c r="L21" s="466"/>
      <c r="M21" s="33"/>
      <c r="N21" s="33"/>
      <c r="O21" s="33"/>
      <c r="P21" s="33"/>
      <c r="Q21" s="33"/>
      <c r="R21" s="33"/>
      <c r="S21" s="33"/>
      <c r="T21" s="33"/>
      <c r="U21" s="18"/>
      <c r="V21" s="18"/>
      <c r="W21" s="469"/>
    </row>
    <row r="22" spans="1:23" ht="12" customHeight="1">
      <c r="A22" s="470"/>
      <c r="B22" s="33"/>
      <c r="C22" s="446"/>
      <c r="D22" s="33"/>
      <c r="E22" s="33"/>
      <c r="F22" s="440"/>
      <c r="G22" s="33"/>
      <c r="H22" s="33"/>
      <c r="I22" s="420"/>
      <c r="J22" s="421" t="s">
        <v>159</v>
      </c>
      <c r="K22" s="422"/>
      <c r="L22" s="423"/>
      <c r="M22" s="33"/>
      <c r="N22" s="33"/>
      <c r="O22" s="33"/>
      <c r="P22" s="33"/>
      <c r="Q22" s="33"/>
      <c r="R22" s="33"/>
      <c r="S22" s="33"/>
      <c r="T22" s="33"/>
      <c r="U22" s="18"/>
      <c r="V22" s="18"/>
      <c r="W22" s="469"/>
    </row>
    <row r="23" spans="1:23" ht="12" customHeight="1">
      <c r="A23" s="470"/>
      <c r="B23" s="33"/>
      <c r="C23" s="446"/>
      <c r="D23" s="33"/>
      <c r="E23" s="33"/>
      <c r="F23" s="440"/>
      <c r="G23" s="33"/>
      <c r="H23" s="33"/>
      <c r="I23" s="403" t="s">
        <v>172</v>
      </c>
      <c r="J23" s="416"/>
      <c r="K23" s="416"/>
      <c r="L23" s="404"/>
      <c r="M23" s="33"/>
      <c r="N23" s="33"/>
      <c r="O23" s="33"/>
      <c r="P23" s="33"/>
      <c r="Q23" s="33"/>
      <c r="R23" s="33"/>
      <c r="S23" s="33"/>
      <c r="T23" s="33"/>
      <c r="U23" s="18"/>
      <c r="V23" s="18"/>
      <c r="W23" s="469"/>
    </row>
    <row r="24" spans="1:23" ht="12" customHeight="1">
      <c r="A24" s="470"/>
      <c r="B24" s="452" t="s">
        <v>156</v>
      </c>
      <c r="C24" s="21"/>
      <c r="D24" s="453"/>
      <c r="E24" s="452"/>
      <c r="F24" s="440"/>
      <c r="G24" s="440"/>
      <c r="H24" s="440"/>
      <c r="I24" s="446"/>
      <c r="J24" s="410"/>
      <c r="K24" s="453"/>
      <c r="L24" s="440"/>
      <c r="M24" s="33"/>
      <c r="N24" s="33"/>
      <c r="O24" s="463"/>
      <c r="P24" s="493" t="s">
        <v>157</v>
      </c>
      <c r="Q24" s="452"/>
      <c r="R24" s="452"/>
      <c r="S24" s="452"/>
      <c r="T24" s="33"/>
      <c r="U24" s="18"/>
      <c r="V24" s="18"/>
      <c r="W24" s="469"/>
    </row>
    <row r="25" spans="1:23" ht="12" customHeight="1">
      <c r="A25" s="470"/>
      <c r="B25" s="452"/>
      <c r="C25" s="453"/>
      <c r="D25" s="424"/>
      <c r="E25" s="424"/>
      <c r="F25" s="424"/>
      <c r="G25" s="424"/>
      <c r="H25" s="424"/>
      <c r="I25" s="425"/>
      <c r="J25" s="426"/>
      <c r="K25" s="427"/>
      <c r="L25" s="424"/>
      <c r="M25" s="428"/>
      <c r="N25" s="428"/>
      <c r="O25" s="428"/>
      <c r="P25" s="428"/>
      <c r="Q25" s="428"/>
      <c r="R25" s="33"/>
      <c r="S25" s="33"/>
      <c r="T25" s="33"/>
      <c r="U25" s="18"/>
      <c r="V25" s="18"/>
      <c r="W25" s="469"/>
    </row>
    <row r="26" spans="1:23" ht="12" customHeight="1" thickBot="1">
      <c r="A26" s="470"/>
      <c r="B26" s="440"/>
      <c r="C26" s="429"/>
      <c r="D26" s="440"/>
      <c r="E26" s="440"/>
      <c r="F26" s="440"/>
      <c r="G26" s="440"/>
      <c r="H26" s="440"/>
      <c r="I26" s="463"/>
      <c r="J26" s="440"/>
      <c r="K26" s="463"/>
      <c r="L26" s="440"/>
      <c r="M26" s="33"/>
      <c r="N26" s="33"/>
      <c r="O26" s="33"/>
      <c r="P26" s="33"/>
      <c r="Q26" s="411"/>
      <c r="R26" s="33"/>
      <c r="S26" s="33"/>
      <c r="T26" s="33"/>
      <c r="U26" s="18"/>
      <c r="V26" s="18"/>
      <c r="W26" s="469"/>
    </row>
    <row r="27" spans="1:23" ht="12" customHeight="1" thickTop="1">
      <c r="A27" s="470"/>
      <c r="B27" s="388" t="s">
        <v>165</v>
      </c>
      <c r="C27" s="430"/>
      <c r="D27" s="412"/>
      <c r="E27" s="391"/>
      <c r="F27" s="446"/>
      <c r="G27" s="392" t="s">
        <v>233</v>
      </c>
      <c r="H27" s="431"/>
      <c r="I27" s="432"/>
      <c r="J27" s="17"/>
      <c r="K27" s="17"/>
      <c r="L27" s="392" t="s">
        <v>229</v>
      </c>
      <c r="M27" s="431"/>
      <c r="N27" s="432"/>
      <c r="O27" s="17"/>
      <c r="P27" s="388" t="s">
        <v>230</v>
      </c>
      <c r="Q27" s="430"/>
      <c r="R27" s="412"/>
      <c r="S27" s="389"/>
      <c r="T27" s="33"/>
      <c r="U27" s="18"/>
      <c r="V27" s="18"/>
      <c r="W27" s="469"/>
    </row>
    <row r="28" spans="1:23" ht="12" customHeight="1">
      <c r="A28" s="470"/>
      <c r="B28" s="395" t="s">
        <v>160</v>
      </c>
      <c r="C28" s="398"/>
      <c r="D28" s="433"/>
      <c r="E28" s="398"/>
      <c r="F28" s="434"/>
      <c r="G28" s="400" t="s">
        <v>160</v>
      </c>
      <c r="H28" s="435"/>
      <c r="I28" s="436"/>
      <c r="J28" s="446"/>
      <c r="K28" s="446"/>
      <c r="L28" s="400" t="s">
        <v>71</v>
      </c>
      <c r="M28" s="435"/>
      <c r="N28" s="436"/>
      <c r="O28" s="434"/>
      <c r="P28" s="395" t="s">
        <v>71</v>
      </c>
      <c r="Q28" s="398"/>
      <c r="R28" s="433"/>
      <c r="S28" s="396"/>
      <c r="T28" s="33"/>
      <c r="U28" s="18"/>
      <c r="V28" s="18"/>
      <c r="W28" s="469"/>
    </row>
    <row r="29" spans="1:23" ht="12" customHeight="1" thickBot="1">
      <c r="A29" s="470"/>
      <c r="B29" s="403" t="s">
        <v>151</v>
      </c>
      <c r="C29" s="406"/>
      <c r="D29" s="416"/>
      <c r="E29" s="406"/>
      <c r="F29" s="446"/>
      <c r="G29" s="407" t="s">
        <v>152</v>
      </c>
      <c r="H29" s="437"/>
      <c r="I29" s="438"/>
      <c r="J29" s="446"/>
      <c r="K29" s="446"/>
      <c r="L29" s="407" t="s">
        <v>152</v>
      </c>
      <c r="M29" s="437"/>
      <c r="N29" s="438"/>
      <c r="O29" s="446"/>
      <c r="P29" s="403" t="s">
        <v>151</v>
      </c>
      <c r="Q29" s="406"/>
      <c r="R29" s="416"/>
      <c r="S29" s="404"/>
      <c r="T29" s="33"/>
      <c r="U29" s="18"/>
      <c r="V29" s="18"/>
      <c r="W29" s="469"/>
    </row>
    <row r="30" spans="1:23" ht="12" customHeight="1" thickTop="1">
      <c r="A30" s="470"/>
      <c r="B30" s="459"/>
      <c r="C30" s="439"/>
      <c r="D30" s="459"/>
      <c r="E30" s="459"/>
      <c r="F30" s="440"/>
      <c r="G30" s="440"/>
      <c r="H30" s="440"/>
      <c r="I30" s="463"/>
      <c r="J30" s="440"/>
      <c r="K30" s="463"/>
      <c r="L30" s="440"/>
      <c r="M30" s="33"/>
      <c r="N30" s="33"/>
      <c r="O30" s="428"/>
      <c r="P30" s="441"/>
      <c r="Q30" s="419"/>
      <c r="R30" s="466"/>
      <c r="S30" s="466"/>
      <c r="T30" s="33"/>
      <c r="U30" s="18"/>
      <c r="V30" s="18"/>
      <c r="W30" s="469"/>
    </row>
    <row r="31" spans="1:23" ht="12" customHeight="1">
      <c r="A31" s="470"/>
      <c r="B31" s="459"/>
      <c r="C31" s="439"/>
      <c r="D31" s="459"/>
      <c r="E31" s="459"/>
      <c r="F31" s="440"/>
      <c r="G31" s="440"/>
      <c r="H31" s="440"/>
      <c r="I31" s="463"/>
      <c r="J31" s="440"/>
      <c r="K31" s="463"/>
      <c r="L31" s="33"/>
      <c r="M31" s="442"/>
      <c r="N31" s="399"/>
      <c r="O31" s="33"/>
      <c r="P31" s="466"/>
      <c r="Q31" s="419"/>
      <c r="R31" s="466"/>
      <c r="S31" s="466"/>
      <c r="T31" s="33"/>
      <c r="U31" s="18"/>
      <c r="V31" s="18"/>
      <c r="W31" s="469"/>
    </row>
    <row r="32" spans="1:23" ht="12" customHeight="1">
      <c r="A32" s="492" t="s">
        <v>325</v>
      </c>
      <c r="B32" s="388" t="s">
        <v>158</v>
      </c>
      <c r="C32" s="430"/>
      <c r="D32" s="412"/>
      <c r="E32" s="389"/>
      <c r="F32" s="440"/>
      <c r="G32" s="440"/>
      <c r="H32" s="440"/>
      <c r="I32" s="463"/>
      <c r="J32" s="446"/>
      <c r="K32" s="746" t="s">
        <v>232</v>
      </c>
      <c r="L32" s="746"/>
      <c r="M32" s="746"/>
      <c r="N32" s="746"/>
      <c r="O32" s="33" t="s">
        <v>324</v>
      </c>
      <c r="P32" s="443"/>
      <c r="Q32" s="444"/>
      <c r="R32" s="445"/>
      <c r="S32" s="433"/>
      <c r="T32" s="33"/>
      <c r="U32" s="18"/>
      <c r="V32" s="18"/>
      <c r="W32" s="469"/>
    </row>
    <row r="33" spans="1:23" ht="12" customHeight="1">
      <c r="A33" s="492" t="s">
        <v>325</v>
      </c>
      <c r="B33" s="403" t="s">
        <v>126</v>
      </c>
      <c r="C33" s="406"/>
      <c r="D33" s="416"/>
      <c r="E33" s="404"/>
      <c r="F33" s="440"/>
      <c r="G33" s="440"/>
      <c r="H33" s="440"/>
      <c r="I33" s="463"/>
      <c r="J33" s="446"/>
      <c r="K33" s="745" t="s">
        <v>71</v>
      </c>
      <c r="L33" s="745"/>
      <c r="M33" s="745"/>
      <c r="N33" s="745"/>
      <c r="O33" s="33" t="s">
        <v>324</v>
      </c>
      <c r="P33" s="388" t="s">
        <v>231</v>
      </c>
      <c r="Q33" s="430"/>
      <c r="R33" s="412"/>
      <c r="S33" s="389"/>
      <c r="T33" s="33"/>
      <c r="U33" s="18"/>
      <c r="V33" s="18"/>
      <c r="W33" s="469"/>
    </row>
    <row r="34" spans="1:23" ht="12" customHeight="1">
      <c r="A34" s="470"/>
      <c r="B34" s="459"/>
      <c r="C34" s="439"/>
      <c r="D34" s="459"/>
      <c r="E34" s="459"/>
      <c r="F34" s="440"/>
      <c r="G34" s="440"/>
      <c r="H34" s="440"/>
      <c r="I34" s="463"/>
      <c r="J34" s="446"/>
      <c r="K34" s="745" t="s">
        <v>176</v>
      </c>
      <c r="L34" s="745"/>
      <c r="M34" s="745"/>
      <c r="N34" s="745"/>
      <c r="O34" s="33" t="s">
        <v>324</v>
      </c>
      <c r="P34" s="395" t="s">
        <v>211</v>
      </c>
      <c r="Q34" s="397"/>
      <c r="R34" s="433"/>
      <c r="S34" s="396"/>
      <c r="T34" s="33"/>
      <c r="U34" s="18"/>
      <c r="V34" s="18"/>
      <c r="W34" s="469"/>
    </row>
    <row r="35" spans="1:23" ht="12" customHeight="1">
      <c r="A35" s="470"/>
      <c r="B35" s="459"/>
      <c r="C35" s="439"/>
      <c r="D35" s="459"/>
      <c r="E35" s="459"/>
      <c r="F35" s="440"/>
      <c r="G35" s="440"/>
      <c r="H35" s="440"/>
      <c r="I35" s="463"/>
      <c r="J35" s="446"/>
      <c r="K35" s="745" t="s">
        <v>238</v>
      </c>
      <c r="L35" s="745"/>
      <c r="M35" s="745"/>
      <c r="N35" s="745"/>
      <c r="O35" s="466" t="s">
        <v>324</v>
      </c>
      <c r="P35" s="403" t="s">
        <v>212</v>
      </c>
      <c r="Q35" s="416"/>
      <c r="R35" s="416"/>
      <c r="S35" s="404"/>
      <c r="T35" s="33"/>
      <c r="U35" s="18"/>
      <c r="V35" s="18"/>
      <c r="W35" s="469"/>
    </row>
    <row r="36" spans="1:23" ht="12" customHeight="1">
      <c r="A36" s="470"/>
      <c r="B36" s="388" t="s">
        <v>161</v>
      </c>
      <c r="C36" s="387"/>
      <c r="D36" s="412"/>
      <c r="E36" s="391"/>
      <c r="F36" s="446"/>
      <c r="G36" s="447"/>
      <c r="H36" s="448"/>
      <c r="I36" s="448"/>
      <c r="J36" s="17"/>
      <c r="K36" s="17"/>
      <c r="L36" s="440"/>
      <c r="M36" s="33"/>
      <c r="N36" s="33"/>
      <c r="O36" s="33"/>
      <c r="P36" s="459"/>
      <c r="Q36" s="449"/>
      <c r="R36" s="450"/>
      <c r="S36" s="466"/>
      <c r="T36" s="33"/>
      <c r="U36" s="18"/>
      <c r="V36" s="18"/>
      <c r="W36" s="469"/>
    </row>
    <row r="37" spans="1:23" ht="12" customHeight="1">
      <c r="A37" s="470"/>
      <c r="B37" s="403" t="s">
        <v>163</v>
      </c>
      <c r="C37" s="406"/>
      <c r="D37" s="416"/>
      <c r="E37" s="406"/>
      <c r="F37" s="451"/>
      <c r="G37" s="452"/>
      <c r="H37" s="453"/>
      <c r="I37" s="453"/>
      <c r="J37" s="446"/>
      <c r="K37" s="446"/>
      <c r="L37" s="440"/>
      <c r="M37" s="33"/>
      <c r="N37" s="33"/>
      <c r="O37" s="33"/>
      <c r="P37" s="388" t="s">
        <v>164</v>
      </c>
      <c r="Q37" s="430"/>
      <c r="R37" s="412"/>
      <c r="S37" s="389"/>
      <c r="T37" s="33"/>
      <c r="U37" s="18"/>
      <c r="V37" s="18"/>
      <c r="W37" s="469"/>
    </row>
    <row r="38" spans="1:23" ht="12" customHeight="1">
      <c r="A38" s="470"/>
      <c r="B38" s="459"/>
      <c r="C38" s="439"/>
      <c r="D38" s="459"/>
      <c r="E38" s="471"/>
      <c r="F38" s="446"/>
      <c r="G38" s="452"/>
      <c r="H38" s="452"/>
      <c r="I38" s="453"/>
      <c r="J38" s="446"/>
      <c r="K38" s="446"/>
      <c r="L38" s="440"/>
      <c r="M38" s="33"/>
      <c r="N38" s="33"/>
      <c r="O38" s="33"/>
      <c r="P38" s="403" t="s">
        <v>166</v>
      </c>
      <c r="Q38" s="406"/>
      <c r="R38" s="416"/>
      <c r="S38" s="404"/>
      <c r="T38" s="33"/>
      <c r="U38" s="18"/>
      <c r="V38" s="18"/>
      <c r="W38" s="469"/>
    </row>
    <row r="39" spans="1:23" ht="12" customHeight="1">
      <c r="A39" s="470"/>
      <c r="B39" s="459"/>
      <c r="C39" s="454"/>
      <c r="D39" s="459"/>
      <c r="E39" s="459"/>
      <c r="F39" s="440"/>
      <c r="G39" s="440"/>
      <c r="H39" s="440"/>
      <c r="I39" s="463"/>
      <c r="J39" s="446"/>
      <c r="K39" s="446"/>
      <c r="L39" s="440"/>
      <c r="M39" s="33"/>
      <c r="N39" s="33"/>
      <c r="O39" s="33"/>
      <c r="P39" s="33"/>
      <c r="Q39" s="33"/>
      <c r="R39" s="33"/>
      <c r="S39" s="33"/>
      <c r="T39" s="33"/>
      <c r="U39" s="18"/>
      <c r="V39" s="18"/>
      <c r="W39" s="469"/>
    </row>
    <row r="40" spans="1:23" ht="12" customHeight="1">
      <c r="A40" s="470"/>
      <c r="B40" s="433"/>
      <c r="C40" s="455"/>
      <c r="D40" s="433"/>
      <c r="E40" s="433"/>
      <c r="F40" s="452"/>
      <c r="G40" s="452"/>
      <c r="H40" s="452"/>
      <c r="I40" s="453"/>
      <c r="J40" s="446"/>
      <c r="K40" s="456"/>
      <c r="L40" s="456"/>
      <c r="M40" s="456"/>
      <c r="N40" s="456"/>
      <c r="O40" s="452"/>
      <c r="P40" s="33"/>
      <c r="Q40" s="478"/>
      <c r="R40" s="479"/>
      <c r="S40" s="479"/>
      <c r="T40" s="479"/>
      <c r="U40" s="24"/>
      <c r="V40" s="24"/>
      <c r="W40" s="468"/>
    </row>
    <row r="41" spans="1:23" ht="12" customHeight="1">
      <c r="A41" s="470"/>
      <c r="B41" s="459"/>
      <c r="C41" s="454"/>
      <c r="D41" s="459"/>
      <c r="E41" s="459"/>
      <c r="F41" s="440"/>
      <c r="G41" s="440"/>
      <c r="H41" s="440"/>
      <c r="I41" s="453"/>
      <c r="J41" s="446"/>
      <c r="K41" s="457"/>
      <c r="L41" s="457"/>
      <c r="M41" s="457"/>
      <c r="N41" s="457"/>
      <c r="O41" s="33"/>
      <c r="P41" s="33"/>
      <c r="Q41" s="470"/>
      <c r="R41" s="325" t="s">
        <v>225</v>
      </c>
      <c r="S41" s="6"/>
      <c r="T41" s="6"/>
      <c r="U41" s="6"/>
      <c r="V41" s="6"/>
      <c r="W41" s="480"/>
    </row>
    <row r="42" spans="1:23" ht="12" customHeight="1" thickBot="1">
      <c r="A42" s="470"/>
      <c r="B42" s="459"/>
      <c r="C42" s="454"/>
      <c r="D42" s="458"/>
      <c r="E42" s="458"/>
      <c r="F42" s="424"/>
      <c r="G42" s="424"/>
      <c r="H42" s="424"/>
      <c r="I42" s="424"/>
      <c r="J42" s="424"/>
      <c r="K42" s="424"/>
      <c r="L42" s="424"/>
      <c r="M42" s="428"/>
      <c r="N42" s="428"/>
      <c r="O42" s="428"/>
      <c r="P42" s="33"/>
      <c r="Q42" s="470"/>
      <c r="R42" s="6"/>
      <c r="S42" s="6"/>
      <c r="T42" s="6"/>
      <c r="U42" s="6"/>
      <c r="V42" s="6"/>
      <c r="W42" s="480"/>
    </row>
    <row r="43" spans="1:24" ht="12" customHeight="1" thickBot="1" thickTop="1">
      <c r="A43" s="470"/>
      <c r="B43" s="459"/>
      <c r="C43" s="454"/>
      <c r="D43" s="459"/>
      <c r="E43" s="459"/>
      <c r="F43" s="440"/>
      <c r="G43" s="440"/>
      <c r="H43" s="460"/>
      <c r="I43" s="461"/>
      <c r="J43" s="440"/>
      <c r="K43" s="460"/>
      <c r="L43" s="440"/>
      <c r="M43" s="33"/>
      <c r="N43" s="33"/>
      <c r="O43" s="411"/>
      <c r="P43" s="33"/>
      <c r="Q43" s="470"/>
      <c r="R43" s="475"/>
      <c r="S43" s="6" t="s">
        <v>322</v>
      </c>
      <c r="T43" s="6"/>
      <c r="U43" s="6"/>
      <c r="V43" s="6"/>
      <c r="W43" s="480"/>
      <c r="X43" s="6"/>
    </row>
    <row r="44" spans="1:24" ht="12" customHeight="1" thickTop="1">
      <c r="A44" s="470"/>
      <c r="B44" s="388" t="s">
        <v>162</v>
      </c>
      <c r="C44" s="412"/>
      <c r="D44" s="412"/>
      <c r="E44" s="391"/>
      <c r="F44" s="440" t="s">
        <v>324</v>
      </c>
      <c r="G44" s="440"/>
      <c r="H44" s="440"/>
      <c r="I44" s="462"/>
      <c r="J44" s="463"/>
      <c r="K44" s="440"/>
      <c r="L44" s="33"/>
      <c r="M44" s="33"/>
      <c r="N44" s="33"/>
      <c r="O44" s="411"/>
      <c r="P44" s="33"/>
      <c r="Q44" s="470"/>
      <c r="R44" s="22"/>
      <c r="S44" s="6"/>
      <c r="T44" s="6"/>
      <c r="U44" s="6"/>
      <c r="V44" s="6"/>
      <c r="W44" s="480"/>
      <c r="X44" s="6"/>
    </row>
    <row r="45" spans="1:24" ht="12" customHeight="1">
      <c r="A45" s="470"/>
      <c r="B45" s="395" t="s">
        <v>167</v>
      </c>
      <c r="C45" s="433"/>
      <c r="D45" s="433"/>
      <c r="E45" s="398"/>
      <c r="F45" s="440" t="s">
        <v>324</v>
      </c>
      <c r="G45" s="440"/>
      <c r="H45" s="440"/>
      <c r="I45" s="462"/>
      <c r="J45" s="463"/>
      <c r="K45" s="440"/>
      <c r="L45" s="33"/>
      <c r="M45" s="33"/>
      <c r="N45" s="33"/>
      <c r="O45" s="411"/>
      <c r="P45" s="33"/>
      <c r="Q45" s="470"/>
      <c r="R45" s="476"/>
      <c r="S45" s="6" t="s">
        <v>171</v>
      </c>
      <c r="T45" s="6"/>
      <c r="U45" s="6"/>
      <c r="V45" s="6"/>
      <c r="W45" s="480"/>
      <c r="X45" s="6"/>
    </row>
    <row r="46" spans="1:25" ht="12" customHeight="1">
      <c r="A46" s="470"/>
      <c r="B46" s="494" t="s">
        <v>328</v>
      </c>
      <c r="C46" s="465"/>
      <c r="D46" s="465"/>
      <c r="E46" s="495"/>
      <c r="F46" s="440" t="s">
        <v>324</v>
      </c>
      <c r="G46" s="440"/>
      <c r="H46" s="440"/>
      <c r="I46" s="462"/>
      <c r="J46" s="463"/>
      <c r="K46" s="440"/>
      <c r="L46" s="33"/>
      <c r="M46" s="33"/>
      <c r="N46" s="33"/>
      <c r="O46" s="411"/>
      <c r="P46" s="33"/>
      <c r="Q46" s="470"/>
      <c r="R46" s="22"/>
      <c r="S46" s="6"/>
      <c r="T46" s="6"/>
      <c r="U46" s="6"/>
      <c r="V46" s="6"/>
      <c r="W46" s="480"/>
      <c r="X46" s="6"/>
      <c r="Y46" s="18"/>
    </row>
    <row r="47" spans="1:25" ht="12" customHeight="1">
      <c r="A47" s="470"/>
      <c r="B47" s="440"/>
      <c r="C47" s="440"/>
      <c r="D47" s="440"/>
      <c r="E47" s="446"/>
      <c r="F47" s="447"/>
      <c r="G47" s="452"/>
      <c r="H47" s="452"/>
      <c r="I47" s="417"/>
      <c r="J47" s="463"/>
      <c r="K47" s="440"/>
      <c r="L47" s="33"/>
      <c r="M47" s="33"/>
      <c r="N47" s="33"/>
      <c r="O47" s="411"/>
      <c r="P47" s="33"/>
      <c r="Q47" s="470"/>
      <c r="R47" s="477"/>
      <c r="S47" s="6" t="s">
        <v>323</v>
      </c>
      <c r="T47" s="6"/>
      <c r="U47" s="6"/>
      <c r="V47" s="6"/>
      <c r="W47" s="480"/>
      <c r="X47" s="6"/>
      <c r="Y47" s="18"/>
    </row>
    <row r="48" spans="1:23" ht="12" customHeight="1">
      <c r="A48" s="470"/>
      <c r="B48" s="440"/>
      <c r="C48" s="440"/>
      <c r="D48" s="440"/>
      <c r="E48" s="446"/>
      <c r="F48" s="452"/>
      <c r="G48" s="452"/>
      <c r="H48" s="452"/>
      <c r="I48" s="417"/>
      <c r="J48" s="463"/>
      <c r="K48" s="440"/>
      <c r="L48" s="33"/>
      <c r="M48" s="33"/>
      <c r="N48" s="33"/>
      <c r="O48" s="411"/>
      <c r="P48" s="33"/>
      <c r="Q48" s="470"/>
      <c r="R48" s="6"/>
      <c r="S48" s="6"/>
      <c r="T48" s="6"/>
      <c r="U48" s="6"/>
      <c r="V48" s="6"/>
      <c r="W48" s="480"/>
    </row>
    <row r="49" spans="1:23" ht="12" customHeight="1">
      <c r="A49" s="470"/>
      <c r="B49" s="440"/>
      <c r="C49" s="440"/>
      <c r="D49" s="440"/>
      <c r="E49" s="440"/>
      <c r="F49" s="440"/>
      <c r="G49" s="440"/>
      <c r="H49" s="440"/>
      <c r="I49" s="464"/>
      <c r="J49" s="463"/>
      <c r="K49" s="465"/>
      <c r="L49" s="33"/>
      <c r="M49" s="33"/>
      <c r="N49" s="33"/>
      <c r="O49" s="411"/>
      <c r="P49" s="33"/>
      <c r="Q49" s="470"/>
      <c r="R49" s="6" t="s">
        <v>226</v>
      </c>
      <c r="S49" s="6"/>
      <c r="T49" s="6"/>
      <c r="U49" s="6"/>
      <c r="V49" s="6"/>
      <c r="W49" s="480"/>
    </row>
    <row r="50" spans="1:23" ht="12" customHeight="1">
      <c r="A50" s="470"/>
      <c r="B50" s="440"/>
      <c r="C50" s="440"/>
      <c r="D50" s="440"/>
      <c r="E50" s="440"/>
      <c r="F50" s="446"/>
      <c r="G50" s="446"/>
      <c r="H50" s="388" t="s">
        <v>168</v>
      </c>
      <c r="I50" s="412"/>
      <c r="J50" s="412"/>
      <c r="K50" s="389"/>
      <c r="L50" s="466" t="s">
        <v>324</v>
      </c>
      <c r="M50" s="466"/>
      <c r="N50" s="466"/>
      <c r="O50" s="419"/>
      <c r="P50" s="466"/>
      <c r="Q50" s="470"/>
      <c r="R50" s="6" t="s">
        <v>227</v>
      </c>
      <c r="S50" s="6"/>
      <c r="T50" s="6"/>
      <c r="U50" s="6"/>
      <c r="V50" s="6"/>
      <c r="W50" s="480"/>
    </row>
    <row r="51" spans="1:23" ht="12" customHeight="1">
      <c r="A51" s="470"/>
      <c r="B51" s="440"/>
      <c r="C51" s="440"/>
      <c r="D51" s="440"/>
      <c r="E51" s="440"/>
      <c r="F51" s="446"/>
      <c r="G51" s="446"/>
      <c r="H51" s="395" t="s">
        <v>167</v>
      </c>
      <c r="I51" s="433"/>
      <c r="J51" s="433"/>
      <c r="K51" s="396"/>
      <c r="L51" s="466" t="s">
        <v>324</v>
      </c>
      <c r="M51" s="466"/>
      <c r="N51" s="466"/>
      <c r="O51" s="419"/>
      <c r="P51" s="466"/>
      <c r="Q51" s="470"/>
      <c r="R51" s="6"/>
      <c r="S51" s="6"/>
      <c r="T51" s="6"/>
      <c r="U51" s="6"/>
      <c r="V51" s="6"/>
      <c r="W51" s="480"/>
    </row>
    <row r="52" spans="1:23" ht="12" customHeight="1">
      <c r="A52" s="470"/>
      <c r="B52" s="440"/>
      <c r="C52" s="440"/>
      <c r="D52" s="440"/>
      <c r="E52" s="440"/>
      <c r="F52" s="446"/>
      <c r="G52" s="446"/>
      <c r="H52" s="403" t="s">
        <v>169</v>
      </c>
      <c r="I52" s="416"/>
      <c r="J52" s="416"/>
      <c r="K52" s="404"/>
      <c r="L52" s="466" t="s">
        <v>324</v>
      </c>
      <c r="M52" s="466"/>
      <c r="N52" s="466"/>
      <c r="O52" s="419"/>
      <c r="P52" s="466"/>
      <c r="Q52" s="487"/>
      <c r="R52" s="6" t="s">
        <v>326</v>
      </c>
      <c r="S52" s="33"/>
      <c r="T52" s="33"/>
      <c r="U52" s="18"/>
      <c r="V52" s="18"/>
      <c r="W52" s="469"/>
    </row>
    <row r="53" spans="1:23" ht="12" customHeight="1">
      <c r="A53" s="470"/>
      <c r="B53" s="440"/>
      <c r="C53" s="440"/>
      <c r="D53" s="440"/>
      <c r="E53" s="440"/>
      <c r="F53" s="446"/>
      <c r="G53" s="446"/>
      <c r="H53" s="412"/>
      <c r="I53" s="412"/>
      <c r="J53" s="412"/>
      <c r="K53" s="412"/>
      <c r="L53" s="466"/>
      <c r="M53" s="466"/>
      <c r="N53" s="466"/>
      <c r="O53" s="419"/>
      <c r="P53" s="466"/>
      <c r="Q53" s="487"/>
      <c r="R53" s="6"/>
      <c r="S53" s="33"/>
      <c r="T53" s="33"/>
      <c r="U53" s="18"/>
      <c r="V53" s="18"/>
      <c r="W53" s="469"/>
    </row>
    <row r="54" spans="1:23" ht="12" customHeight="1">
      <c r="A54" s="470"/>
      <c r="B54" s="440"/>
      <c r="C54" s="440"/>
      <c r="D54" s="440"/>
      <c r="E54" s="440"/>
      <c r="F54" s="446"/>
      <c r="G54" s="446"/>
      <c r="L54" s="466"/>
      <c r="M54" s="466"/>
      <c r="N54" s="466"/>
      <c r="O54" s="419"/>
      <c r="P54" s="466"/>
      <c r="Q54" s="487"/>
      <c r="R54" s="22" t="s">
        <v>327</v>
      </c>
      <c r="S54" s="33"/>
      <c r="T54" s="33"/>
      <c r="U54" s="18"/>
      <c r="V54" s="18"/>
      <c r="W54" s="469"/>
    </row>
    <row r="55" spans="1:23" ht="12" customHeight="1">
      <c r="A55" s="470"/>
      <c r="B55" s="440"/>
      <c r="C55" s="440"/>
      <c r="D55" s="440"/>
      <c r="E55" s="440"/>
      <c r="F55" s="446"/>
      <c r="G55" s="446"/>
      <c r="H55" s="433"/>
      <c r="I55" s="433"/>
      <c r="J55" s="433"/>
      <c r="K55" s="433"/>
      <c r="L55" s="466"/>
      <c r="M55" s="466"/>
      <c r="N55" s="466"/>
      <c r="O55" s="419"/>
      <c r="P55" s="466"/>
      <c r="Q55" s="481"/>
      <c r="R55" s="482"/>
      <c r="S55" s="482"/>
      <c r="T55" s="482"/>
      <c r="U55" s="473"/>
      <c r="V55" s="473"/>
      <c r="W55" s="474"/>
    </row>
    <row r="56" spans="1:23" ht="12" customHeight="1">
      <c r="A56" s="470"/>
      <c r="B56" s="440"/>
      <c r="C56" s="440"/>
      <c r="D56" s="440"/>
      <c r="E56" s="440"/>
      <c r="F56" s="440"/>
      <c r="G56" s="440"/>
      <c r="H56" s="459"/>
      <c r="I56" s="459"/>
      <c r="J56" s="449"/>
      <c r="K56" s="459"/>
      <c r="L56" s="466"/>
      <c r="M56" s="466"/>
      <c r="N56" s="466"/>
      <c r="O56" s="419"/>
      <c r="P56" s="466"/>
      <c r="Q56" s="466"/>
      <c r="R56" s="33"/>
      <c r="S56" s="33"/>
      <c r="T56" s="33"/>
      <c r="U56" s="18"/>
      <c r="V56" s="18"/>
      <c r="W56" s="469"/>
    </row>
    <row r="57" spans="1:23" ht="12" customHeight="1">
      <c r="A57" s="470"/>
      <c r="B57" s="440"/>
      <c r="C57" s="440"/>
      <c r="D57" s="440"/>
      <c r="E57" s="440"/>
      <c r="F57" s="440"/>
      <c r="G57" s="440"/>
      <c r="H57" s="471"/>
      <c r="I57" s="471"/>
      <c r="J57" s="471"/>
      <c r="K57" s="459"/>
      <c r="L57" s="471"/>
      <c r="M57" s="471"/>
      <c r="N57" s="388" t="s">
        <v>170</v>
      </c>
      <c r="O57" s="389"/>
      <c r="P57" s="390"/>
      <c r="Q57" s="389"/>
      <c r="R57" s="446" t="s">
        <v>324</v>
      </c>
      <c r="S57" s="33"/>
      <c r="T57" s="33"/>
      <c r="U57" s="18"/>
      <c r="V57" s="18"/>
      <c r="W57" s="469"/>
    </row>
    <row r="58" spans="1:23" ht="12" customHeight="1">
      <c r="A58" s="470"/>
      <c r="B58" s="440"/>
      <c r="C58" s="472"/>
      <c r="D58" s="440"/>
      <c r="E58" s="440"/>
      <c r="F58" s="440"/>
      <c r="G58" s="440"/>
      <c r="H58" s="471"/>
      <c r="I58" s="471"/>
      <c r="J58" s="471"/>
      <c r="K58" s="459"/>
      <c r="L58" s="471"/>
      <c r="M58" s="471"/>
      <c r="N58" s="395" t="s">
        <v>356</v>
      </c>
      <c r="O58" s="396"/>
      <c r="P58" s="397"/>
      <c r="Q58" s="396"/>
      <c r="R58" s="446" t="s">
        <v>324</v>
      </c>
      <c r="S58" s="33"/>
      <c r="T58" s="33"/>
      <c r="U58" s="18"/>
      <c r="V58" s="18"/>
      <c r="W58" s="469"/>
    </row>
    <row r="59" spans="1:23" ht="12" customHeight="1">
      <c r="A59" s="470"/>
      <c r="B59" s="440"/>
      <c r="C59" s="440"/>
      <c r="D59" s="440"/>
      <c r="E59" s="440"/>
      <c r="F59" s="440"/>
      <c r="G59" s="440"/>
      <c r="H59" s="471"/>
      <c r="I59" s="471"/>
      <c r="J59" s="471"/>
      <c r="K59" s="459"/>
      <c r="L59" s="471"/>
      <c r="M59" s="471"/>
      <c r="N59" s="403" t="s">
        <v>329</v>
      </c>
      <c r="O59" s="404"/>
      <c r="P59" s="405"/>
      <c r="Q59" s="404"/>
      <c r="R59" s="446" t="s">
        <v>324</v>
      </c>
      <c r="S59" s="33"/>
      <c r="T59" s="33"/>
      <c r="U59" s="18"/>
      <c r="V59" s="18"/>
      <c r="W59" s="469"/>
    </row>
    <row r="60" spans="1:23" ht="12" customHeight="1">
      <c r="A60" s="483"/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3"/>
      <c r="V60" s="473"/>
      <c r="W60" s="474"/>
    </row>
  </sheetData>
  <mergeCells count="9">
    <mergeCell ref="K35:N35"/>
    <mergeCell ref="N11:Q11"/>
    <mergeCell ref="K32:N32"/>
    <mergeCell ref="K33:N33"/>
    <mergeCell ref="K34:N34"/>
    <mergeCell ref="N14:Q14"/>
    <mergeCell ref="N15:Q15"/>
    <mergeCell ref="N13:Q13"/>
    <mergeCell ref="N16:Q16"/>
  </mergeCells>
  <printOptions/>
  <pageMargins left="0.75" right="0.75" top="1" bottom="1" header="0.5" footer="0.5"/>
  <pageSetup fitToHeight="1" fitToWidth="1" horizontalDpi="600" verticalDpi="600" orientation="portrait" paperSize="9" scale="70" r:id="rId1"/>
  <headerFooter alignWithMargins="0">
    <oddFooter>&amp;C&amp;"Times New Roman,Regular"23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2"/>
  <sheetViews>
    <sheetView showGridLines="0" view="pageBreakPreview" zoomScaleNormal="50" zoomScaleSheetLayoutView="100" workbookViewId="0" topLeftCell="A1">
      <selection activeCell="A21" sqref="A21"/>
    </sheetView>
  </sheetViews>
  <sheetFormatPr defaultColWidth="9.140625" defaultRowHeight="12.75"/>
  <cols>
    <col min="1" max="1" width="40.57421875" style="339" customWidth="1"/>
    <col min="2" max="9" width="10.7109375" style="339" customWidth="1"/>
    <col min="10" max="10" width="13.57421875" style="339" customWidth="1"/>
    <col min="11" max="11" width="15.00390625" style="339" customWidth="1"/>
    <col min="12" max="12" width="15.140625" style="339" customWidth="1"/>
    <col min="13" max="13" width="15.28125" style="340" customWidth="1"/>
    <col min="14" max="14" width="15.7109375" style="339" customWidth="1"/>
    <col min="15" max="15" width="15.57421875" style="341" customWidth="1"/>
    <col min="16" max="16" width="14.421875" style="341" customWidth="1"/>
    <col min="17" max="16384" width="9.140625" style="339" customWidth="1"/>
  </cols>
  <sheetData>
    <row r="1" ht="5.25" customHeight="1">
      <c r="A1" s="338"/>
    </row>
    <row r="2" spans="1:15" ht="31.5" customHeight="1">
      <c r="A2" s="342" t="s">
        <v>293</v>
      </c>
      <c r="K2" s="767"/>
      <c r="L2" s="768"/>
      <c r="M2" s="768"/>
      <c r="N2" s="768"/>
      <c r="O2" s="768"/>
    </row>
    <row r="3" spans="1:15" ht="25.5" customHeight="1">
      <c r="A3" s="343" t="s">
        <v>352</v>
      </c>
      <c r="B3" s="343"/>
      <c r="C3" s="343"/>
      <c r="D3" s="343"/>
      <c r="E3" s="343"/>
      <c r="F3" s="343"/>
      <c r="G3" s="343"/>
      <c r="H3" s="343"/>
      <c r="I3" s="343"/>
      <c r="J3" s="343"/>
      <c r="K3" s="769"/>
      <c r="L3" s="769"/>
      <c r="M3" s="769"/>
      <c r="N3" s="769"/>
      <c r="O3" s="769"/>
    </row>
    <row r="4" spans="1:15" ht="40.5" customHeight="1">
      <c r="A4" s="344" t="s">
        <v>294</v>
      </c>
      <c r="B4" s="345" t="s">
        <v>320</v>
      </c>
      <c r="C4" s="346"/>
      <c r="D4" s="346"/>
      <c r="E4" s="346"/>
      <c r="F4" s="346"/>
      <c r="G4" s="346"/>
      <c r="H4" s="346"/>
      <c r="I4" s="346"/>
      <c r="J4" s="346"/>
      <c r="K4" s="347" t="s">
        <v>295</v>
      </c>
      <c r="L4" s="348" t="s">
        <v>296</v>
      </c>
      <c r="M4" s="348"/>
      <c r="N4" s="349" t="s">
        <v>297</v>
      </c>
      <c r="O4" s="350"/>
    </row>
    <row r="5" spans="1:15" ht="41.25" customHeight="1">
      <c r="A5" s="351"/>
      <c r="B5" s="352" t="s">
        <v>298</v>
      </c>
      <c r="C5" s="353"/>
      <c r="D5" s="353"/>
      <c r="E5" s="353"/>
      <c r="F5" s="353"/>
      <c r="G5" s="353"/>
      <c r="H5" s="353"/>
      <c r="I5" s="353"/>
      <c r="J5" s="354" t="s">
        <v>3</v>
      </c>
      <c r="K5" s="355" t="s">
        <v>321</v>
      </c>
      <c r="L5" s="356" t="s">
        <v>317</v>
      </c>
      <c r="M5" s="357" t="s">
        <v>3</v>
      </c>
      <c r="N5" s="358" t="s">
        <v>3</v>
      </c>
      <c r="O5" s="359" t="s">
        <v>299</v>
      </c>
    </row>
    <row r="6" spans="1:50" ht="58.5" customHeight="1">
      <c r="A6" s="360"/>
      <c r="B6" s="361" t="s">
        <v>300</v>
      </c>
      <c r="C6" s="361" t="s">
        <v>301</v>
      </c>
      <c r="D6" s="361" t="s">
        <v>302</v>
      </c>
      <c r="E6" s="361" t="s">
        <v>303</v>
      </c>
      <c r="F6" s="361" t="s">
        <v>304</v>
      </c>
      <c r="G6" s="361" t="s">
        <v>305</v>
      </c>
      <c r="H6" s="361" t="s">
        <v>306</v>
      </c>
      <c r="I6" s="361" t="s">
        <v>307</v>
      </c>
      <c r="J6" s="362"/>
      <c r="K6" s="362" t="s">
        <v>318</v>
      </c>
      <c r="L6" s="363" t="s">
        <v>308</v>
      </c>
      <c r="M6" s="364" t="s">
        <v>309</v>
      </c>
      <c r="N6" s="365"/>
      <c r="O6" s="366"/>
      <c r="P6" s="367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</row>
    <row r="7" spans="1:15" ht="12" customHeight="1">
      <c r="A7" s="351"/>
      <c r="B7" s="369"/>
      <c r="C7" s="369"/>
      <c r="D7" s="369"/>
      <c r="E7" s="369"/>
      <c r="F7" s="369"/>
      <c r="G7" s="369"/>
      <c r="H7" s="369"/>
      <c r="I7" s="369"/>
      <c r="J7" s="370"/>
      <c r="K7" s="369"/>
      <c r="L7" s="369"/>
      <c r="M7" s="370"/>
      <c r="N7" s="370"/>
      <c r="O7" s="371"/>
    </row>
    <row r="8" spans="1:101" ht="24.75" customHeight="1">
      <c r="A8" s="351" t="s">
        <v>310</v>
      </c>
      <c r="B8" s="372">
        <v>3</v>
      </c>
      <c r="C8" s="372">
        <v>1</v>
      </c>
      <c r="D8" s="372">
        <v>1</v>
      </c>
      <c r="E8" s="372">
        <v>3</v>
      </c>
      <c r="F8" s="372">
        <v>1</v>
      </c>
      <c r="G8" s="372">
        <v>1</v>
      </c>
      <c r="H8" s="372">
        <v>0</v>
      </c>
      <c r="I8" s="372">
        <v>3</v>
      </c>
      <c r="J8" s="566">
        <v>13</v>
      </c>
      <c r="K8" s="566">
        <v>2</v>
      </c>
      <c r="L8" s="566">
        <v>6</v>
      </c>
      <c r="M8" s="566">
        <v>21</v>
      </c>
      <c r="N8" s="566">
        <v>7252</v>
      </c>
      <c r="O8" s="567">
        <f>N8/N$16</f>
        <v>0.001946988852334373</v>
      </c>
      <c r="P8" s="373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</row>
    <row r="9" spans="1:101" ht="24.75" customHeight="1">
      <c r="A9" s="351" t="s">
        <v>143</v>
      </c>
      <c r="B9" s="372">
        <v>382</v>
      </c>
      <c r="C9" s="372">
        <v>188</v>
      </c>
      <c r="D9" s="372">
        <v>236</v>
      </c>
      <c r="E9" s="372">
        <v>242</v>
      </c>
      <c r="F9" s="372">
        <v>152</v>
      </c>
      <c r="G9" s="372">
        <v>106</v>
      </c>
      <c r="H9" s="372">
        <v>80</v>
      </c>
      <c r="I9" s="372">
        <v>416</v>
      </c>
      <c r="J9" s="566">
        <v>1802</v>
      </c>
      <c r="K9" s="566">
        <v>5</v>
      </c>
      <c r="L9" s="566">
        <v>487</v>
      </c>
      <c r="M9" s="566">
        <v>2294</v>
      </c>
      <c r="N9" s="566">
        <v>1773270</v>
      </c>
      <c r="O9" s="567">
        <f aca="true" t="shared" si="0" ref="O9:O16">N9/N$16</f>
        <v>0.4760806566711216</v>
      </c>
      <c r="P9" s="373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</row>
    <row r="10" spans="1:101" ht="24.75" customHeight="1">
      <c r="A10" s="351" t="s">
        <v>144</v>
      </c>
      <c r="B10" s="372">
        <v>2</v>
      </c>
      <c r="C10" s="372">
        <v>2</v>
      </c>
      <c r="D10" s="372">
        <v>2</v>
      </c>
      <c r="E10" s="372">
        <v>6</v>
      </c>
      <c r="F10" s="372">
        <v>5</v>
      </c>
      <c r="G10" s="372">
        <v>0</v>
      </c>
      <c r="H10" s="372">
        <v>2</v>
      </c>
      <c r="I10" s="372">
        <v>6</v>
      </c>
      <c r="J10" s="566">
        <v>25</v>
      </c>
      <c r="K10" s="566">
        <v>0</v>
      </c>
      <c r="L10" s="566">
        <v>3</v>
      </c>
      <c r="M10" s="566">
        <v>28</v>
      </c>
      <c r="N10" s="566">
        <v>23353</v>
      </c>
      <c r="O10" s="567">
        <f t="shared" si="0"/>
        <v>0.006269722927270355</v>
      </c>
      <c r="P10" s="373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</row>
    <row r="11" spans="1:101" ht="24.75" customHeight="1">
      <c r="A11" s="351" t="s">
        <v>311</v>
      </c>
      <c r="B11" s="372">
        <v>23</v>
      </c>
      <c r="C11" s="372">
        <v>9</v>
      </c>
      <c r="D11" s="372">
        <v>11</v>
      </c>
      <c r="E11" s="372">
        <v>8</v>
      </c>
      <c r="F11" s="372">
        <v>3</v>
      </c>
      <c r="G11" s="372">
        <v>3</v>
      </c>
      <c r="H11" s="372">
        <v>2</v>
      </c>
      <c r="I11" s="372">
        <v>11</v>
      </c>
      <c r="J11" s="566">
        <v>70</v>
      </c>
      <c r="K11" s="566">
        <v>0</v>
      </c>
      <c r="L11" s="566">
        <v>35</v>
      </c>
      <c r="M11" s="566">
        <v>105</v>
      </c>
      <c r="N11" s="566">
        <v>77286</v>
      </c>
      <c r="O11" s="567">
        <f t="shared" si="0"/>
        <v>0.020749445731041694</v>
      </c>
      <c r="P11" s="373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</row>
    <row r="12" spans="1:101" ht="24.75" customHeight="1">
      <c r="A12" s="351" t="s">
        <v>145</v>
      </c>
      <c r="B12" s="372">
        <v>30</v>
      </c>
      <c r="C12" s="372">
        <v>19</v>
      </c>
      <c r="D12" s="372">
        <v>22</v>
      </c>
      <c r="E12" s="372">
        <v>21</v>
      </c>
      <c r="F12" s="372">
        <v>15</v>
      </c>
      <c r="G12" s="372">
        <v>12</v>
      </c>
      <c r="H12" s="372">
        <v>7</v>
      </c>
      <c r="I12" s="372">
        <v>72</v>
      </c>
      <c r="J12" s="566">
        <v>198</v>
      </c>
      <c r="K12" s="566">
        <v>2</v>
      </c>
      <c r="L12" s="566">
        <v>40</v>
      </c>
      <c r="M12" s="566">
        <v>240</v>
      </c>
      <c r="N12" s="566">
        <v>547477</v>
      </c>
      <c r="O12" s="567">
        <f t="shared" si="0"/>
        <v>0.14698450302116184</v>
      </c>
      <c r="P12" s="373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</row>
    <row r="13" spans="1:101" ht="24.75" customHeight="1">
      <c r="A13" s="351" t="s">
        <v>312</v>
      </c>
      <c r="B13" s="372">
        <v>16</v>
      </c>
      <c r="C13" s="372">
        <v>6</v>
      </c>
      <c r="D13" s="372">
        <v>6</v>
      </c>
      <c r="E13" s="372">
        <v>6</v>
      </c>
      <c r="F13" s="372">
        <v>12</v>
      </c>
      <c r="G13" s="372">
        <v>4</v>
      </c>
      <c r="H13" s="372">
        <v>2</v>
      </c>
      <c r="I13" s="372">
        <v>45</v>
      </c>
      <c r="J13" s="566">
        <v>97</v>
      </c>
      <c r="K13" s="566">
        <v>2</v>
      </c>
      <c r="L13" s="566">
        <v>24</v>
      </c>
      <c r="M13" s="566">
        <v>123</v>
      </c>
      <c r="N13" s="566">
        <v>306908</v>
      </c>
      <c r="O13" s="567">
        <f t="shared" si="0"/>
        <v>0.08239747031056781</v>
      </c>
      <c r="P13" s="373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</row>
    <row r="14" spans="1:101" ht="24.75" customHeight="1">
      <c r="A14" s="351" t="s">
        <v>313</v>
      </c>
      <c r="B14" s="372">
        <v>35</v>
      </c>
      <c r="C14" s="372">
        <v>14</v>
      </c>
      <c r="D14" s="372">
        <v>25</v>
      </c>
      <c r="E14" s="372">
        <v>25</v>
      </c>
      <c r="F14" s="372">
        <v>24</v>
      </c>
      <c r="G14" s="372">
        <v>12</v>
      </c>
      <c r="H14" s="372">
        <v>18</v>
      </c>
      <c r="I14" s="372">
        <v>104</v>
      </c>
      <c r="J14" s="568">
        <v>257</v>
      </c>
      <c r="K14" s="568">
        <v>3</v>
      </c>
      <c r="L14" s="568">
        <v>72</v>
      </c>
      <c r="M14" s="566">
        <v>332</v>
      </c>
      <c r="N14" s="568">
        <v>989180</v>
      </c>
      <c r="O14" s="567">
        <f t="shared" si="0"/>
        <v>0.26557121248650234</v>
      </c>
      <c r="P14" s="373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</row>
    <row r="15" spans="1:101" ht="12" customHeight="1">
      <c r="A15" s="374"/>
      <c r="B15" s="375"/>
      <c r="C15" s="375"/>
      <c r="D15" s="375"/>
      <c r="E15" s="375"/>
      <c r="F15" s="375"/>
      <c r="G15" s="375"/>
      <c r="H15" s="375"/>
      <c r="I15" s="375"/>
      <c r="J15" s="569"/>
      <c r="K15" s="570"/>
      <c r="L15" s="569"/>
      <c r="M15" s="571"/>
      <c r="N15" s="572"/>
      <c r="O15" s="573"/>
      <c r="P15" s="373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</row>
    <row r="16" spans="1:101" ht="39.75" customHeight="1">
      <c r="A16" s="376" t="s">
        <v>3</v>
      </c>
      <c r="B16" s="377">
        <v>491</v>
      </c>
      <c r="C16" s="377">
        <v>239</v>
      </c>
      <c r="D16" s="377">
        <v>303</v>
      </c>
      <c r="E16" s="377">
        <v>311</v>
      </c>
      <c r="F16" s="377">
        <v>212</v>
      </c>
      <c r="G16" s="377">
        <v>138</v>
      </c>
      <c r="H16" s="377">
        <v>111</v>
      </c>
      <c r="I16" s="377">
        <v>657</v>
      </c>
      <c r="J16" s="574">
        <f>SUM(J8:J14)</f>
        <v>2462</v>
      </c>
      <c r="K16" s="574">
        <f>SUM(K8:K14)</f>
        <v>14</v>
      </c>
      <c r="L16" s="574">
        <f>SUM(L8:L14)</f>
        <v>667</v>
      </c>
      <c r="M16" s="574">
        <f>SUM(M8:M14)</f>
        <v>3143</v>
      </c>
      <c r="N16" s="574">
        <f>SUM(N8:N14)</f>
        <v>3724726</v>
      </c>
      <c r="O16" s="575">
        <f t="shared" si="0"/>
        <v>1</v>
      </c>
      <c r="P16" s="378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</row>
    <row r="17" spans="1:100" ht="15.75" customHeight="1">
      <c r="A17" s="379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1"/>
      <c r="N17" s="380"/>
      <c r="O17" s="382"/>
      <c r="P17" s="373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</row>
    <row r="18" spans="1:100" ht="15.75" customHeight="1">
      <c r="A18" s="383" t="s">
        <v>319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2"/>
      <c r="N18" s="382"/>
      <c r="O18" s="565"/>
      <c r="P18" s="373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</row>
    <row r="19" spans="1:100" ht="6.75" customHeight="1">
      <c r="A19" s="383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2"/>
      <c r="N19" s="384"/>
      <c r="O19" s="382"/>
      <c r="P19" s="373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</row>
    <row r="20" spans="1:100" ht="15.75" customHeight="1">
      <c r="A20" s="383" t="s">
        <v>314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/>
      <c r="M20" s="384"/>
      <c r="N20" s="384"/>
      <c r="O20" s="384"/>
      <c r="P20" s="373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</row>
    <row r="21" spans="1:100" ht="15.75" customHeight="1">
      <c r="A21" s="383" t="s">
        <v>315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73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</row>
    <row r="22" spans="1:100" ht="15.75" customHeight="1">
      <c r="A22" s="383" t="s">
        <v>316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73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</row>
  </sheetData>
  <mergeCells count="1">
    <mergeCell ref="K2:O3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U145"/>
  <sheetViews>
    <sheetView showGridLines="0" view="pageBreakPreview" zoomScaleNormal="50" zoomScaleSheetLayoutView="100" workbookViewId="0" topLeftCell="A1">
      <selection activeCell="A2" sqref="A2"/>
    </sheetView>
  </sheetViews>
  <sheetFormatPr defaultColWidth="9.140625" defaultRowHeight="12.75"/>
  <cols>
    <col min="1" max="1" width="58.28125" style="0" customWidth="1"/>
    <col min="2" max="3" width="18.140625" style="0" customWidth="1"/>
    <col min="4" max="4" width="16.7109375" style="0" customWidth="1"/>
    <col min="5" max="5" width="15.8515625" style="0" customWidth="1"/>
    <col min="6" max="6" width="14.140625" style="0" customWidth="1"/>
    <col min="7" max="9" width="14.7109375" style="0" customWidth="1"/>
    <col min="10" max="10" width="16.7109375" style="0" customWidth="1"/>
    <col min="11" max="11" width="18.00390625" style="13" customWidth="1"/>
  </cols>
  <sheetData>
    <row r="1" spans="1:11" ht="20.25">
      <c r="A1" s="38" t="s">
        <v>248</v>
      </c>
      <c r="K1" s="14"/>
    </row>
    <row r="2" spans="1:11" ht="12.75">
      <c r="A2" s="1"/>
      <c r="K2" s="14"/>
    </row>
    <row r="3" spans="1:11" ht="11.25" customHeight="1">
      <c r="A3" s="1"/>
      <c r="K3" s="14"/>
    </row>
    <row r="4" spans="1:11" s="130" customFormat="1" ht="18">
      <c r="A4" s="64" t="s">
        <v>352</v>
      </c>
      <c r="K4" s="141" t="s">
        <v>0</v>
      </c>
    </row>
    <row r="5" spans="1:11" ht="19.5" customHeight="1">
      <c r="A5" s="142" t="s">
        <v>1</v>
      </c>
      <c r="B5" s="131" t="s">
        <v>2</v>
      </c>
      <c r="C5" s="48"/>
      <c r="D5" s="48"/>
      <c r="E5" s="48"/>
      <c r="F5" s="48"/>
      <c r="G5" s="48"/>
      <c r="H5" s="48"/>
      <c r="I5" s="48"/>
      <c r="J5" s="48"/>
      <c r="K5" s="143" t="s">
        <v>3</v>
      </c>
    </row>
    <row r="6" spans="1:21" ht="87" customHeight="1">
      <c r="A6" s="49"/>
      <c r="B6" s="144" t="s">
        <v>4</v>
      </c>
      <c r="C6" s="144" t="s">
        <v>5</v>
      </c>
      <c r="D6" s="144" t="s">
        <v>6</v>
      </c>
      <c r="E6" s="144" t="s">
        <v>7</v>
      </c>
      <c r="F6" s="144" t="s">
        <v>8</v>
      </c>
      <c r="G6" s="144" t="s">
        <v>9</v>
      </c>
      <c r="H6" s="144" t="s">
        <v>10</v>
      </c>
      <c r="I6" s="144" t="s">
        <v>11</v>
      </c>
      <c r="J6" s="144" t="s">
        <v>330</v>
      </c>
      <c r="K6" s="56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1" ht="19.5" customHeight="1">
      <c r="A7" s="87" t="s">
        <v>12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</row>
    <row r="8" spans="1:11" ht="19.5" customHeight="1">
      <c r="A8" s="88" t="s">
        <v>13</v>
      </c>
      <c r="B8" s="303">
        <v>832801</v>
      </c>
      <c r="C8" s="303">
        <v>322304</v>
      </c>
      <c r="D8" s="303">
        <v>12515</v>
      </c>
      <c r="E8" s="303">
        <v>21340</v>
      </c>
      <c r="F8" s="303">
        <v>953</v>
      </c>
      <c r="G8" s="303" t="s">
        <v>358</v>
      </c>
      <c r="H8" s="303" t="s">
        <v>358</v>
      </c>
      <c r="I8" s="303">
        <v>4103</v>
      </c>
      <c r="J8" s="303">
        <v>1476051</v>
      </c>
      <c r="K8" s="220">
        <f>SUM(B8:J8)</f>
        <v>2670067</v>
      </c>
    </row>
    <row r="9" spans="1:11" ht="19.5" customHeight="1">
      <c r="A9" s="89" t="s">
        <v>14</v>
      </c>
      <c r="B9" s="288">
        <v>90530</v>
      </c>
      <c r="C9" s="288">
        <v>165822</v>
      </c>
      <c r="D9" s="288">
        <v>101</v>
      </c>
      <c r="E9" s="288">
        <v>33810</v>
      </c>
      <c r="F9" s="288">
        <v>654</v>
      </c>
      <c r="G9" s="288">
        <v>677</v>
      </c>
      <c r="H9" s="288" t="s">
        <v>358</v>
      </c>
      <c r="I9" s="288">
        <v>6</v>
      </c>
      <c r="J9" s="288">
        <v>13539</v>
      </c>
      <c r="K9" s="221">
        <f aca="true" t="shared" si="0" ref="K9:K41">SUM(B9:J9)</f>
        <v>305139</v>
      </c>
    </row>
    <row r="10" spans="1:11" ht="19.5" customHeight="1">
      <c r="A10" s="88" t="s">
        <v>219</v>
      </c>
      <c r="B10" s="303">
        <v>1336</v>
      </c>
      <c r="C10" s="303">
        <v>10736</v>
      </c>
      <c r="D10" s="303">
        <v>1263</v>
      </c>
      <c r="E10" s="303">
        <v>39</v>
      </c>
      <c r="F10" s="303">
        <v>96</v>
      </c>
      <c r="G10" s="303" t="s">
        <v>358</v>
      </c>
      <c r="H10" s="303" t="s">
        <v>358</v>
      </c>
      <c r="I10" s="303">
        <v>190</v>
      </c>
      <c r="J10" s="303" t="s">
        <v>358</v>
      </c>
      <c r="K10" s="220">
        <f t="shared" si="0"/>
        <v>13660</v>
      </c>
    </row>
    <row r="11" spans="1:11" ht="19.5" customHeight="1">
      <c r="A11" s="89" t="s">
        <v>15</v>
      </c>
      <c r="B11" s="288">
        <v>853</v>
      </c>
      <c r="C11" s="288">
        <v>2751</v>
      </c>
      <c r="D11" s="288">
        <v>478</v>
      </c>
      <c r="E11" s="288">
        <v>61</v>
      </c>
      <c r="F11" s="288" t="s">
        <v>358</v>
      </c>
      <c r="G11" s="288"/>
      <c r="H11" s="288"/>
      <c r="I11" s="288" t="s">
        <v>358</v>
      </c>
      <c r="J11" s="288" t="s">
        <v>358</v>
      </c>
      <c r="K11" s="266">
        <f t="shared" si="0"/>
        <v>4143</v>
      </c>
    </row>
    <row r="12" spans="1:11" ht="19.5" customHeight="1">
      <c r="A12" s="88" t="s">
        <v>16</v>
      </c>
      <c r="B12" s="303">
        <v>560</v>
      </c>
      <c r="C12" s="303" t="s">
        <v>358</v>
      </c>
      <c r="D12" s="303" t="s">
        <v>358</v>
      </c>
      <c r="E12" s="303" t="s">
        <v>358</v>
      </c>
      <c r="F12" s="303" t="s">
        <v>358</v>
      </c>
      <c r="G12" s="303" t="s">
        <v>358</v>
      </c>
      <c r="H12" s="303" t="s">
        <v>358</v>
      </c>
      <c r="I12" s="303" t="s">
        <v>358</v>
      </c>
      <c r="J12" s="303" t="s">
        <v>358</v>
      </c>
      <c r="K12" s="220">
        <f t="shared" si="0"/>
        <v>560</v>
      </c>
    </row>
    <row r="13" spans="1:11" ht="19.5" customHeight="1">
      <c r="A13" s="89" t="s">
        <v>17</v>
      </c>
      <c r="B13" s="288">
        <v>909</v>
      </c>
      <c r="C13" s="288">
        <v>5</v>
      </c>
      <c r="D13" s="288">
        <v>64</v>
      </c>
      <c r="E13" s="288">
        <v>566</v>
      </c>
      <c r="F13" s="288" t="s">
        <v>358</v>
      </c>
      <c r="G13" s="288" t="s">
        <v>358</v>
      </c>
      <c r="H13" s="288" t="s">
        <v>358</v>
      </c>
      <c r="I13" s="288" t="s">
        <v>358</v>
      </c>
      <c r="J13" s="288" t="s">
        <v>358</v>
      </c>
      <c r="K13" s="221">
        <f t="shared" si="0"/>
        <v>1544</v>
      </c>
    </row>
    <row r="14" spans="1:11" ht="19.5" customHeight="1">
      <c r="A14" s="88" t="s">
        <v>18</v>
      </c>
      <c r="B14" s="303">
        <v>1310</v>
      </c>
      <c r="C14" s="303">
        <v>8463</v>
      </c>
      <c r="D14" s="303">
        <v>2239</v>
      </c>
      <c r="E14" s="303">
        <v>1191</v>
      </c>
      <c r="F14" s="303">
        <v>12</v>
      </c>
      <c r="G14" s="303" t="s">
        <v>358</v>
      </c>
      <c r="H14" s="303" t="s">
        <v>358</v>
      </c>
      <c r="I14" s="303">
        <v>1574</v>
      </c>
      <c r="J14" s="303">
        <v>44</v>
      </c>
      <c r="K14" s="220">
        <f t="shared" si="0"/>
        <v>14833</v>
      </c>
    </row>
    <row r="15" spans="1:11" ht="19.5" customHeight="1">
      <c r="A15" s="89" t="s">
        <v>19</v>
      </c>
      <c r="B15" s="288">
        <v>13</v>
      </c>
      <c r="C15" s="288" t="s">
        <v>358</v>
      </c>
      <c r="D15" s="288">
        <v>174</v>
      </c>
      <c r="E15" s="288" t="s">
        <v>358</v>
      </c>
      <c r="F15" s="288" t="s">
        <v>358</v>
      </c>
      <c r="G15" s="288" t="s">
        <v>358</v>
      </c>
      <c r="H15" s="288" t="s">
        <v>358</v>
      </c>
      <c r="I15" s="288" t="s">
        <v>358</v>
      </c>
      <c r="J15" s="288" t="s">
        <v>358</v>
      </c>
      <c r="K15" s="221">
        <f t="shared" si="0"/>
        <v>187</v>
      </c>
    </row>
    <row r="16" spans="1:11" ht="19.5" customHeight="1">
      <c r="A16" s="88" t="s">
        <v>20</v>
      </c>
      <c r="B16" s="303"/>
      <c r="C16" s="303"/>
      <c r="D16" s="303"/>
      <c r="E16" s="303"/>
      <c r="F16" s="303"/>
      <c r="G16" s="303"/>
      <c r="H16" s="303"/>
      <c r="I16" s="303"/>
      <c r="J16" s="303"/>
      <c r="K16" s="220"/>
    </row>
    <row r="17" spans="1:11" ht="19.5" customHeight="1">
      <c r="A17" s="90" t="s">
        <v>21</v>
      </c>
      <c r="B17" s="288">
        <v>285</v>
      </c>
      <c r="C17" s="288">
        <v>5235</v>
      </c>
      <c r="D17" s="288">
        <v>82</v>
      </c>
      <c r="E17" s="288">
        <v>93</v>
      </c>
      <c r="F17" s="288" t="s">
        <v>358</v>
      </c>
      <c r="G17" s="288" t="s">
        <v>358</v>
      </c>
      <c r="H17" s="288" t="s">
        <v>358</v>
      </c>
      <c r="I17" s="288" t="s">
        <v>358</v>
      </c>
      <c r="J17" s="288" t="s">
        <v>358</v>
      </c>
      <c r="K17" s="221">
        <f t="shared" si="0"/>
        <v>5695</v>
      </c>
    </row>
    <row r="18" spans="1:11" ht="19.5" customHeight="1">
      <c r="A18" s="91" t="s">
        <v>85</v>
      </c>
      <c r="B18" s="303" t="s">
        <v>358</v>
      </c>
      <c r="C18" s="303" t="s">
        <v>358</v>
      </c>
      <c r="D18" s="303" t="s">
        <v>358</v>
      </c>
      <c r="E18" s="303" t="s">
        <v>358</v>
      </c>
      <c r="F18" s="303" t="s">
        <v>358</v>
      </c>
      <c r="G18" s="303" t="s">
        <v>358</v>
      </c>
      <c r="H18" s="303" t="s">
        <v>358</v>
      </c>
      <c r="I18" s="303" t="s">
        <v>358</v>
      </c>
      <c r="J18" s="303" t="s">
        <v>358</v>
      </c>
      <c r="K18" s="220">
        <f t="shared" si="0"/>
        <v>0</v>
      </c>
    </row>
    <row r="19" spans="1:11" ht="19.5" customHeight="1">
      <c r="A19" s="90" t="s">
        <v>22</v>
      </c>
      <c r="B19" s="288" t="s">
        <v>358</v>
      </c>
      <c r="C19" s="288" t="s">
        <v>358</v>
      </c>
      <c r="D19" s="288">
        <v>86</v>
      </c>
      <c r="E19" s="288">
        <v>1</v>
      </c>
      <c r="F19" s="288" t="s">
        <v>358</v>
      </c>
      <c r="G19" s="288" t="s">
        <v>358</v>
      </c>
      <c r="H19" s="288" t="s">
        <v>358</v>
      </c>
      <c r="I19" s="288" t="s">
        <v>358</v>
      </c>
      <c r="J19" s="288" t="s">
        <v>358</v>
      </c>
      <c r="K19" s="221">
        <f t="shared" si="0"/>
        <v>87</v>
      </c>
    </row>
    <row r="20" spans="1:11" s="23" customFormat="1" ht="19.5" customHeight="1">
      <c r="A20" s="88" t="s">
        <v>23</v>
      </c>
      <c r="B20" s="303">
        <v>317</v>
      </c>
      <c r="C20" s="303">
        <v>454</v>
      </c>
      <c r="D20" s="303">
        <v>2</v>
      </c>
      <c r="E20" s="303" t="s">
        <v>358</v>
      </c>
      <c r="F20" s="303">
        <v>13</v>
      </c>
      <c r="G20" s="303" t="s">
        <v>358</v>
      </c>
      <c r="H20" s="303" t="s">
        <v>358</v>
      </c>
      <c r="I20" s="303">
        <v>6</v>
      </c>
      <c r="J20" s="303" t="s">
        <v>358</v>
      </c>
      <c r="K20" s="220">
        <f t="shared" si="0"/>
        <v>792</v>
      </c>
    </row>
    <row r="21" spans="1:11" ht="19.5" customHeight="1">
      <c r="A21" s="89" t="s">
        <v>24</v>
      </c>
      <c r="B21" s="288">
        <v>374</v>
      </c>
      <c r="C21" s="288" t="s">
        <v>358</v>
      </c>
      <c r="D21" s="288">
        <v>75</v>
      </c>
      <c r="E21" s="288">
        <v>322</v>
      </c>
      <c r="F21" s="288" t="s">
        <v>358</v>
      </c>
      <c r="G21" s="288" t="s">
        <v>358</v>
      </c>
      <c r="H21" s="288" t="s">
        <v>358</v>
      </c>
      <c r="I21" s="288" t="s">
        <v>358</v>
      </c>
      <c r="J21" s="288" t="s">
        <v>358</v>
      </c>
      <c r="K21" s="221">
        <f t="shared" si="0"/>
        <v>771</v>
      </c>
    </row>
    <row r="22" spans="1:11" ht="19.5" customHeight="1">
      <c r="A22" s="191" t="s">
        <v>105</v>
      </c>
      <c r="B22" s="303">
        <v>130</v>
      </c>
      <c r="C22" s="303">
        <v>2</v>
      </c>
      <c r="D22" s="303">
        <v>151</v>
      </c>
      <c r="E22" s="303">
        <v>32</v>
      </c>
      <c r="F22" s="303" t="s">
        <v>358</v>
      </c>
      <c r="G22" s="303" t="s">
        <v>358</v>
      </c>
      <c r="H22" s="303" t="s">
        <v>358</v>
      </c>
      <c r="I22" s="303">
        <v>8009</v>
      </c>
      <c r="J22" s="303" t="s">
        <v>358</v>
      </c>
      <c r="K22" s="220">
        <f t="shared" si="0"/>
        <v>8324</v>
      </c>
    </row>
    <row r="23" spans="1:11" ht="19.5" customHeight="1">
      <c r="A23" s="89" t="s">
        <v>25</v>
      </c>
      <c r="B23" s="288">
        <v>923</v>
      </c>
      <c r="C23" s="288">
        <v>1168</v>
      </c>
      <c r="D23" s="288">
        <v>1075</v>
      </c>
      <c r="E23" s="288">
        <v>9</v>
      </c>
      <c r="F23" s="288" t="s">
        <v>358</v>
      </c>
      <c r="G23" s="288" t="s">
        <v>358</v>
      </c>
      <c r="H23" s="288" t="s">
        <v>358</v>
      </c>
      <c r="I23" s="288" t="s">
        <v>358</v>
      </c>
      <c r="J23" s="288" t="s">
        <v>358</v>
      </c>
      <c r="K23" s="221">
        <f t="shared" si="0"/>
        <v>3175</v>
      </c>
    </row>
    <row r="24" spans="1:11" ht="19.5" customHeight="1">
      <c r="A24" s="88" t="s">
        <v>26</v>
      </c>
      <c r="B24" s="303">
        <v>1</v>
      </c>
      <c r="C24" s="303">
        <v>2</v>
      </c>
      <c r="D24" s="303">
        <v>4</v>
      </c>
      <c r="E24" s="303">
        <v>10</v>
      </c>
      <c r="F24" s="303" t="s">
        <v>358</v>
      </c>
      <c r="G24" s="303" t="s">
        <v>358</v>
      </c>
      <c r="H24" s="303" t="s">
        <v>358</v>
      </c>
      <c r="I24" s="303">
        <v>10</v>
      </c>
      <c r="J24" s="303" t="s">
        <v>358</v>
      </c>
      <c r="K24" s="220">
        <f t="shared" si="0"/>
        <v>27</v>
      </c>
    </row>
    <row r="25" spans="1:11" ht="19.5" customHeight="1">
      <c r="A25" s="89" t="s">
        <v>27</v>
      </c>
      <c r="B25" s="288">
        <v>4548</v>
      </c>
      <c r="C25" s="288">
        <v>794</v>
      </c>
      <c r="D25" s="288">
        <v>1431</v>
      </c>
      <c r="E25" s="288">
        <v>24</v>
      </c>
      <c r="F25" s="288" t="s">
        <v>358</v>
      </c>
      <c r="G25" s="288" t="s">
        <v>358</v>
      </c>
      <c r="H25" s="288" t="s">
        <v>358</v>
      </c>
      <c r="I25" s="288">
        <v>30862</v>
      </c>
      <c r="J25" s="288">
        <v>136</v>
      </c>
      <c r="K25" s="221">
        <f t="shared" si="0"/>
        <v>37795</v>
      </c>
    </row>
    <row r="26" spans="1:11" ht="19.5" customHeight="1">
      <c r="A26" s="88" t="s">
        <v>28</v>
      </c>
      <c r="B26" s="303">
        <v>2433</v>
      </c>
      <c r="C26" s="303">
        <v>45</v>
      </c>
      <c r="D26" s="303">
        <v>974</v>
      </c>
      <c r="E26" s="303">
        <v>121</v>
      </c>
      <c r="F26" s="303">
        <v>6</v>
      </c>
      <c r="G26" s="303" t="s">
        <v>358</v>
      </c>
      <c r="H26" s="303" t="s">
        <v>358</v>
      </c>
      <c r="I26" s="303">
        <v>6</v>
      </c>
      <c r="J26" s="303" t="s">
        <v>358</v>
      </c>
      <c r="K26" s="220">
        <f t="shared" si="0"/>
        <v>3585</v>
      </c>
    </row>
    <row r="27" spans="1:11" ht="19.5" customHeight="1">
      <c r="A27" s="89" t="s">
        <v>29</v>
      </c>
      <c r="B27" s="288">
        <v>59</v>
      </c>
      <c r="C27" s="288" t="s">
        <v>358</v>
      </c>
      <c r="D27" s="288" t="s">
        <v>358</v>
      </c>
      <c r="E27" s="288">
        <v>3</v>
      </c>
      <c r="F27" s="288" t="s">
        <v>358</v>
      </c>
      <c r="G27" s="288" t="s">
        <v>358</v>
      </c>
      <c r="H27" s="288" t="s">
        <v>358</v>
      </c>
      <c r="I27" s="288" t="s">
        <v>358</v>
      </c>
      <c r="J27" s="288" t="s">
        <v>358</v>
      </c>
      <c r="K27" s="221">
        <f t="shared" si="0"/>
        <v>62</v>
      </c>
    </row>
    <row r="28" spans="1:11" ht="19.5" customHeight="1">
      <c r="A28" s="88" t="s">
        <v>30</v>
      </c>
      <c r="B28" s="303">
        <v>13</v>
      </c>
      <c r="C28" s="303">
        <v>20</v>
      </c>
      <c r="D28" s="303" t="s">
        <v>358</v>
      </c>
      <c r="E28" s="303" t="s">
        <v>358</v>
      </c>
      <c r="F28" s="303" t="s">
        <v>358</v>
      </c>
      <c r="G28" s="303" t="s">
        <v>358</v>
      </c>
      <c r="H28" s="303" t="s">
        <v>358</v>
      </c>
      <c r="I28" s="303" t="s">
        <v>358</v>
      </c>
      <c r="J28" s="303" t="s">
        <v>358</v>
      </c>
      <c r="K28" s="220">
        <f t="shared" si="0"/>
        <v>33</v>
      </c>
    </row>
    <row r="29" spans="1:11" ht="19.5" customHeight="1">
      <c r="A29" s="496" t="s">
        <v>31</v>
      </c>
      <c r="B29" s="334" t="s">
        <v>358</v>
      </c>
      <c r="C29" s="334" t="s">
        <v>358</v>
      </c>
      <c r="D29" s="334" t="s">
        <v>358</v>
      </c>
      <c r="E29" s="334">
        <v>11</v>
      </c>
      <c r="F29" s="334" t="s">
        <v>358</v>
      </c>
      <c r="G29" s="334" t="s">
        <v>358</v>
      </c>
      <c r="H29" s="334" t="s">
        <v>358</v>
      </c>
      <c r="I29" s="334" t="s">
        <v>358</v>
      </c>
      <c r="J29" s="334" t="s">
        <v>358</v>
      </c>
      <c r="K29" s="497">
        <f t="shared" si="0"/>
        <v>11</v>
      </c>
    </row>
    <row r="30" spans="1:11" ht="5.25" customHeight="1">
      <c r="A30" s="500"/>
      <c r="B30" s="499"/>
      <c r="C30" s="499"/>
      <c r="D30" s="499"/>
      <c r="E30" s="499"/>
      <c r="F30" s="499"/>
      <c r="G30" s="499"/>
      <c r="H30" s="499"/>
      <c r="I30" s="499"/>
      <c r="J30" s="499"/>
      <c r="K30" s="72"/>
    </row>
    <row r="31" spans="1:11" ht="19.5" customHeight="1">
      <c r="A31" s="498" t="s">
        <v>249</v>
      </c>
      <c r="B31" s="499"/>
      <c r="C31" s="499"/>
      <c r="D31" s="499"/>
      <c r="E31" s="499"/>
      <c r="F31" s="499"/>
      <c r="G31" s="499"/>
      <c r="H31" s="499"/>
      <c r="I31" s="499"/>
      <c r="J31" s="499"/>
      <c r="K31" s="72"/>
    </row>
    <row r="32" spans="1:11" ht="7.5" customHeight="1">
      <c r="A32" s="500"/>
      <c r="B32" s="499"/>
      <c r="C32" s="499"/>
      <c r="D32" s="499"/>
      <c r="E32" s="499"/>
      <c r="F32" s="499"/>
      <c r="G32" s="499"/>
      <c r="H32" s="499"/>
      <c r="I32" s="499"/>
      <c r="J32" s="499"/>
      <c r="K32" s="72"/>
    </row>
    <row r="33" spans="1:11" s="130" customFormat="1" ht="18">
      <c r="A33" s="64" t="s">
        <v>352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2" t="s">
        <v>0</v>
      </c>
    </row>
    <row r="34" spans="1:11" ht="19.5" customHeight="1">
      <c r="A34" s="142" t="s">
        <v>1</v>
      </c>
      <c r="B34" s="131" t="s">
        <v>2</v>
      </c>
      <c r="C34" s="55"/>
      <c r="D34" s="55"/>
      <c r="E34" s="55"/>
      <c r="F34" s="55"/>
      <c r="G34" s="55"/>
      <c r="H34" s="55"/>
      <c r="I34" s="55"/>
      <c r="J34" s="55"/>
      <c r="K34" s="143" t="s">
        <v>3</v>
      </c>
    </row>
    <row r="35" spans="1:11" ht="85.5" customHeight="1">
      <c r="A35" s="49"/>
      <c r="B35" s="144" t="s">
        <v>4</v>
      </c>
      <c r="C35" s="144" t="s">
        <v>5</v>
      </c>
      <c r="D35" s="144" t="s">
        <v>6</v>
      </c>
      <c r="E35" s="144" t="s">
        <v>7</v>
      </c>
      <c r="F35" s="144" t="s">
        <v>8</v>
      </c>
      <c r="G35" s="144" t="s">
        <v>9</v>
      </c>
      <c r="H35" s="144" t="s">
        <v>10</v>
      </c>
      <c r="I35" s="144" t="s">
        <v>11</v>
      </c>
      <c r="J35" s="144" t="str">
        <f>J6</f>
        <v>Breeding of GM or HM animals</v>
      </c>
      <c r="K35" s="50"/>
    </row>
    <row r="36" spans="1:11" s="23" customFormat="1" ht="19.5" customHeight="1">
      <c r="A36" s="100" t="s">
        <v>32</v>
      </c>
      <c r="B36" s="505"/>
      <c r="C36" s="505"/>
      <c r="D36" s="505"/>
      <c r="E36" s="505"/>
      <c r="F36" s="505"/>
      <c r="G36" s="505"/>
      <c r="H36" s="505"/>
      <c r="I36" s="505"/>
      <c r="J36" s="505"/>
      <c r="K36" s="221"/>
    </row>
    <row r="37" spans="1:11" s="23" customFormat="1" ht="19.5" customHeight="1">
      <c r="A37" s="94" t="s">
        <v>33</v>
      </c>
      <c r="B37" s="303" t="s">
        <v>358</v>
      </c>
      <c r="C37" s="303" t="s">
        <v>358</v>
      </c>
      <c r="D37" s="303" t="s">
        <v>358</v>
      </c>
      <c r="E37" s="303" t="s">
        <v>358</v>
      </c>
      <c r="F37" s="303" t="s">
        <v>358</v>
      </c>
      <c r="G37" s="303" t="s">
        <v>358</v>
      </c>
      <c r="H37" s="303" t="s">
        <v>358</v>
      </c>
      <c r="I37" s="303" t="s">
        <v>358</v>
      </c>
      <c r="J37" s="303" t="s">
        <v>358</v>
      </c>
      <c r="K37" s="220">
        <f t="shared" si="0"/>
        <v>0</v>
      </c>
    </row>
    <row r="38" spans="1:11" s="23" customFormat="1" ht="19.5" customHeight="1">
      <c r="A38" s="139" t="s">
        <v>177</v>
      </c>
      <c r="B38" s="505"/>
      <c r="C38" s="505"/>
      <c r="D38" s="505"/>
      <c r="E38" s="505"/>
      <c r="F38" s="505"/>
      <c r="G38" s="505"/>
      <c r="H38" s="505"/>
      <c r="I38" s="505"/>
      <c r="J38" s="505"/>
      <c r="K38" s="221"/>
    </row>
    <row r="39" spans="1:11" s="23" customFormat="1" ht="19.5" customHeight="1">
      <c r="A39" s="94" t="s">
        <v>34</v>
      </c>
      <c r="B39" s="303">
        <v>289</v>
      </c>
      <c r="C39" s="303">
        <v>814</v>
      </c>
      <c r="D39" s="303" t="s">
        <v>358</v>
      </c>
      <c r="E39" s="303" t="s">
        <v>358</v>
      </c>
      <c r="F39" s="303" t="s">
        <v>358</v>
      </c>
      <c r="G39" s="303" t="s">
        <v>358</v>
      </c>
      <c r="H39" s="303" t="s">
        <v>358</v>
      </c>
      <c r="I39" s="303" t="s">
        <v>358</v>
      </c>
      <c r="J39" s="303" t="s">
        <v>358</v>
      </c>
      <c r="K39" s="220">
        <f t="shared" si="0"/>
        <v>1103</v>
      </c>
    </row>
    <row r="40" spans="1:11" s="23" customFormat="1" ht="19.5" customHeight="1">
      <c r="A40" s="98" t="s">
        <v>35</v>
      </c>
      <c r="B40" s="505" t="s">
        <v>358</v>
      </c>
      <c r="C40" s="505" t="s">
        <v>358</v>
      </c>
      <c r="D40" s="505" t="s">
        <v>358</v>
      </c>
      <c r="E40" s="505" t="s">
        <v>358</v>
      </c>
      <c r="F40" s="505" t="s">
        <v>358</v>
      </c>
      <c r="G40" s="505" t="s">
        <v>358</v>
      </c>
      <c r="H40" s="505" t="s">
        <v>358</v>
      </c>
      <c r="I40" s="505" t="s">
        <v>358</v>
      </c>
      <c r="J40" s="505" t="s">
        <v>358</v>
      </c>
      <c r="K40" s="516">
        <f t="shared" si="0"/>
        <v>0</v>
      </c>
    </row>
    <row r="41" spans="1:11" s="299" customFormat="1" ht="19.5" customHeight="1">
      <c r="A41" s="515" t="s">
        <v>178</v>
      </c>
      <c r="B41" s="303" t="s">
        <v>358</v>
      </c>
      <c r="C41" s="303" t="s">
        <v>358</v>
      </c>
      <c r="D41" s="303" t="s">
        <v>358</v>
      </c>
      <c r="E41" s="303" t="s">
        <v>358</v>
      </c>
      <c r="F41" s="303" t="s">
        <v>358</v>
      </c>
      <c r="G41" s="303" t="s">
        <v>358</v>
      </c>
      <c r="H41" s="303" t="s">
        <v>358</v>
      </c>
      <c r="I41" s="303" t="s">
        <v>358</v>
      </c>
      <c r="J41" s="303" t="s">
        <v>358</v>
      </c>
      <c r="K41" s="220">
        <f t="shared" si="0"/>
        <v>0</v>
      </c>
    </row>
    <row r="42" spans="1:11" ht="19.5" customHeight="1">
      <c r="A42" s="95" t="s">
        <v>179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</row>
    <row r="43" spans="1:12" ht="19.5" customHeight="1">
      <c r="A43" s="94" t="s">
        <v>36</v>
      </c>
      <c r="B43" s="303">
        <v>270</v>
      </c>
      <c r="C43" s="303">
        <v>2894</v>
      </c>
      <c r="D43" s="303">
        <v>4</v>
      </c>
      <c r="E43" s="303">
        <v>417</v>
      </c>
      <c r="F43" s="303" t="s">
        <v>358</v>
      </c>
      <c r="G43" s="303" t="s">
        <v>358</v>
      </c>
      <c r="H43" s="303" t="s">
        <v>358</v>
      </c>
      <c r="I43" s="303" t="s">
        <v>358</v>
      </c>
      <c r="J43" s="303" t="s">
        <v>358</v>
      </c>
      <c r="K43" s="205">
        <f>SUM(B43:J43)</f>
        <v>3585</v>
      </c>
      <c r="L43" s="323"/>
    </row>
    <row r="44" spans="1:11" ht="19.5" customHeight="1">
      <c r="A44" s="92" t="s">
        <v>37</v>
      </c>
      <c r="B44" s="288" t="s">
        <v>358</v>
      </c>
      <c r="C44" s="288" t="s">
        <v>358</v>
      </c>
      <c r="D44" s="288" t="s">
        <v>358</v>
      </c>
      <c r="E44" s="288" t="s">
        <v>358</v>
      </c>
      <c r="F44" s="288" t="s">
        <v>358</v>
      </c>
      <c r="G44" s="288" t="s">
        <v>358</v>
      </c>
      <c r="H44" s="288" t="s">
        <v>358</v>
      </c>
      <c r="I44" s="288" t="s">
        <v>358</v>
      </c>
      <c r="J44" s="288" t="s">
        <v>358</v>
      </c>
      <c r="K44" s="221">
        <f aca="true" t="shared" si="1" ref="K44:K49">SUM(B44:J44)</f>
        <v>0</v>
      </c>
    </row>
    <row r="45" spans="1:11" ht="19.5" customHeight="1">
      <c r="A45" s="96" t="s">
        <v>180</v>
      </c>
      <c r="B45" s="303" t="s">
        <v>358</v>
      </c>
      <c r="C45" s="303" t="s">
        <v>358</v>
      </c>
      <c r="D45" s="303" t="s">
        <v>358</v>
      </c>
      <c r="E45" s="303" t="s">
        <v>358</v>
      </c>
      <c r="F45" s="303" t="s">
        <v>358</v>
      </c>
      <c r="G45" s="303" t="s">
        <v>358</v>
      </c>
      <c r="H45" s="303" t="s">
        <v>358</v>
      </c>
      <c r="I45" s="303" t="s">
        <v>358</v>
      </c>
      <c r="J45" s="303" t="s">
        <v>358</v>
      </c>
      <c r="K45" s="205">
        <f t="shared" si="1"/>
        <v>0</v>
      </c>
    </row>
    <row r="46" spans="1:11" ht="19.5" customHeight="1">
      <c r="A46" s="95" t="s">
        <v>209</v>
      </c>
      <c r="B46" s="288"/>
      <c r="C46" s="288"/>
      <c r="D46" s="288"/>
      <c r="E46" s="288"/>
      <c r="F46" s="288"/>
      <c r="G46" s="288"/>
      <c r="H46" s="288"/>
      <c r="I46" s="288"/>
      <c r="J46" s="288"/>
      <c r="K46" s="324"/>
    </row>
    <row r="47" spans="1:11" ht="19.5" customHeight="1">
      <c r="A47" s="94" t="s">
        <v>39</v>
      </c>
      <c r="B47" s="303" t="s">
        <v>358</v>
      </c>
      <c r="C47" s="303" t="s">
        <v>358</v>
      </c>
      <c r="D47" s="303" t="s">
        <v>358</v>
      </c>
      <c r="E47" s="303" t="s">
        <v>358</v>
      </c>
      <c r="F47" s="303" t="s">
        <v>358</v>
      </c>
      <c r="G47" s="303" t="s">
        <v>358</v>
      </c>
      <c r="H47" s="303" t="s">
        <v>358</v>
      </c>
      <c r="I47" s="303" t="s">
        <v>358</v>
      </c>
      <c r="J47" s="303" t="s">
        <v>358</v>
      </c>
      <c r="K47" s="205">
        <f t="shared" si="1"/>
        <v>0</v>
      </c>
    </row>
    <row r="48" spans="1:11" ht="19.5" customHeight="1">
      <c r="A48" s="92" t="s">
        <v>40</v>
      </c>
      <c r="B48" s="288" t="s">
        <v>358</v>
      </c>
      <c r="C48" s="288" t="s">
        <v>358</v>
      </c>
      <c r="D48" s="288" t="s">
        <v>358</v>
      </c>
      <c r="E48" s="288" t="s">
        <v>358</v>
      </c>
      <c r="F48" s="288" t="s">
        <v>358</v>
      </c>
      <c r="G48" s="288" t="s">
        <v>358</v>
      </c>
      <c r="H48" s="288" t="s">
        <v>358</v>
      </c>
      <c r="I48" s="288" t="s">
        <v>358</v>
      </c>
      <c r="J48" s="288" t="s">
        <v>358</v>
      </c>
      <c r="K48" s="221">
        <f>SUM(B48:J48)</f>
        <v>0</v>
      </c>
    </row>
    <row r="49" spans="1:11" ht="19.5" customHeight="1">
      <c r="A49" s="93" t="s">
        <v>49</v>
      </c>
      <c r="B49" s="303">
        <v>812</v>
      </c>
      <c r="C49" s="303" t="s">
        <v>358</v>
      </c>
      <c r="D49" s="303" t="s">
        <v>358</v>
      </c>
      <c r="E49" s="303">
        <v>402</v>
      </c>
      <c r="F49" s="303" t="s">
        <v>358</v>
      </c>
      <c r="G49" s="303" t="s">
        <v>358</v>
      </c>
      <c r="H49" s="303" t="s">
        <v>358</v>
      </c>
      <c r="I49" s="303" t="s">
        <v>358</v>
      </c>
      <c r="J49" s="303" t="s">
        <v>358</v>
      </c>
      <c r="K49" s="205">
        <f t="shared" si="1"/>
        <v>1214</v>
      </c>
    </row>
    <row r="50" spans="1:11" ht="19.5" customHeight="1">
      <c r="A50" s="87" t="s">
        <v>41</v>
      </c>
      <c r="B50" s="288"/>
      <c r="C50" s="288"/>
      <c r="D50" s="288"/>
      <c r="E50" s="288"/>
      <c r="F50" s="288"/>
      <c r="G50" s="288"/>
      <c r="H50" s="288"/>
      <c r="I50" s="288"/>
      <c r="J50" s="288"/>
      <c r="K50" s="324"/>
    </row>
    <row r="51" spans="1:11" ht="19.5" customHeight="1">
      <c r="A51" s="94" t="s">
        <v>239</v>
      </c>
      <c r="B51" s="303">
        <v>7022</v>
      </c>
      <c r="C51" s="303">
        <v>884</v>
      </c>
      <c r="D51" s="303">
        <v>119570</v>
      </c>
      <c r="E51" s="303">
        <v>198</v>
      </c>
      <c r="F51" s="303">
        <v>66</v>
      </c>
      <c r="G51" s="303" t="s">
        <v>358</v>
      </c>
      <c r="H51" s="303" t="s">
        <v>358</v>
      </c>
      <c r="I51" s="303">
        <v>1290</v>
      </c>
      <c r="J51" s="303">
        <v>890</v>
      </c>
      <c r="K51" s="205">
        <f>SUM(B51:J51)</f>
        <v>129920</v>
      </c>
    </row>
    <row r="52" spans="1:11" ht="19.5" customHeight="1">
      <c r="A52" s="92" t="s">
        <v>42</v>
      </c>
      <c r="B52" s="288">
        <v>448</v>
      </c>
      <c r="C52" s="288">
        <v>191</v>
      </c>
      <c r="D52" s="288">
        <v>1696</v>
      </c>
      <c r="E52" s="288">
        <v>25</v>
      </c>
      <c r="F52" s="288" t="s">
        <v>358</v>
      </c>
      <c r="G52" s="288" t="s">
        <v>358</v>
      </c>
      <c r="H52" s="288" t="s">
        <v>358</v>
      </c>
      <c r="I52" s="288">
        <v>186</v>
      </c>
      <c r="J52" s="288" t="s">
        <v>358</v>
      </c>
      <c r="K52" s="324">
        <f aca="true" t="shared" si="2" ref="K52:K59">SUM(B52:J52)</f>
        <v>2546</v>
      </c>
    </row>
    <row r="53" spans="1:11" ht="19.5" customHeight="1">
      <c r="A53" s="94" t="s">
        <v>240</v>
      </c>
      <c r="B53" s="303" t="s">
        <v>358</v>
      </c>
      <c r="C53" s="303" t="s">
        <v>358</v>
      </c>
      <c r="D53" s="303" t="s">
        <v>358</v>
      </c>
      <c r="E53" s="303" t="s">
        <v>358</v>
      </c>
      <c r="F53" s="303" t="s">
        <v>358</v>
      </c>
      <c r="G53" s="303" t="s">
        <v>358</v>
      </c>
      <c r="H53" s="303" t="s">
        <v>358</v>
      </c>
      <c r="I53" s="303" t="s">
        <v>358</v>
      </c>
      <c r="J53" s="303" t="s">
        <v>358</v>
      </c>
      <c r="K53" s="205">
        <f t="shared" si="2"/>
        <v>0</v>
      </c>
    </row>
    <row r="54" spans="1:11" ht="19.5" customHeight="1">
      <c r="A54" s="92" t="s">
        <v>242</v>
      </c>
      <c r="B54" s="288">
        <v>426</v>
      </c>
      <c r="C54" s="288" t="s">
        <v>358</v>
      </c>
      <c r="D54" s="288" t="s">
        <v>358</v>
      </c>
      <c r="E54" s="288">
        <v>359</v>
      </c>
      <c r="F54" s="288" t="s">
        <v>358</v>
      </c>
      <c r="G54" s="288" t="s">
        <v>358</v>
      </c>
      <c r="H54" s="288" t="s">
        <v>358</v>
      </c>
      <c r="I54" s="288" t="s">
        <v>358</v>
      </c>
      <c r="J54" s="288" t="s">
        <v>358</v>
      </c>
      <c r="K54" s="324">
        <f t="shared" si="2"/>
        <v>785</v>
      </c>
    </row>
    <row r="55" spans="1:11" ht="19.5" customHeight="1">
      <c r="A55" s="94" t="s">
        <v>43</v>
      </c>
      <c r="B55" s="303">
        <v>7756</v>
      </c>
      <c r="C55" s="303" t="s">
        <v>358</v>
      </c>
      <c r="D55" s="303" t="s">
        <v>358</v>
      </c>
      <c r="E55" s="303">
        <v>562</v>
      </c>
      <c r="F55" s="303" t="s">
        <v>358</v>
      </c>
      <c r="G55" s="303" t="s">
        <v>358</v>
      </c>
      <c r="H55" s="303" t="s">
        <v>358</v>
      </c>
      <c r="I55" s="303">
        <v>465</v>
      </c>
      <c r="J55" s="303" t="s">
        <v>358</v>
      </c>
      <c r="K55" s="205">
        <f t="shared" si="2"/>
        <v>8783</v>
      </c>
    </row>
    <row r="56" spans="1:11" ht="19.5" customHeight="1">
      <c r="A56" s="193" t="s">
        <v>331</v>
      </c>
      <c r="B56" s="505">
        <v>860</v>
      </c>
      <c r="C56" s="505" t="s">
        <v>358</v>
      </c>
      <c r="D56" s="505">
        <v>29</v>
      </c>
      <c r="E56" s="505" t="s">
        <v>358</v>
      </c>
      <c r="F56" s="505" t="s">
        <v>358</v>
      </c>
      <c r="G56" s="505" t="s">
        <v>358</v>
      </c>
      <c r="H56" s="505" t="s">
        <v>358</v>
      </c>
      <c r="I56" s="505" t="s">
        <v>358</v>
      </c>
      <c r="J56" s="505" t="s">
        <v>358</v>
      </c>
      <c r="K56" s="206">
        <f t="shared" si="2"/>
        <v>889</v>
      </c>
    </row>
    <row r="57" spans="1:11" ht="19.5" customHeight="1">
      <c r="A57" s="503" t="s">
        <v>332</v>
      </c>
      <c r="B57" s="303">
        <v>12516</v>
      </c>
      <c r="C57" s="303" t="s">
        <v>358</v>
      </c>
      <c r="D57" s="303" t="s">
        <v>358</v>
      </c>
      <c r="E57" s="303">
        <v>513</v>
      </c>
      <c r="F57" s="303" t="s">
        <v>358</v>
      </c>
      <c r="G57" s="303" t="s">
        <v>358</v>
      </c>
      <c r="H57" s="303" t="s">
        <v>358</v>
      </c>
      <c r="I57" s="303" t="s">
        <v>358</v>
      </c>
      <c r="J57" s="303">
        <v>1438</v>
      </c>
      <c r="K57" s="205">
        <f t="shared" si="2"/>
        <v>14467</v>
      </c>
    </row>
    <row r="58" spans="1:11" ht="19.5" customHeight="1">
      <c r="A58" s="506" t="s">
        <v>334</v>
      </c>
      <c r="B58" s="505">
        <v>326709</v>
      </c>
      <c r="C58" s="505">
        <v>804</v>
      </c>
      <c r="D58" s="505">
        <v>18469</v>
      </c>
      <c r="E58" s="505">
        <v>15688</v>
      </c>
      <c r="F58" s="505">
        <v>360</v>
      </c>
      <c r="G58" s="505" t="s">
        <v>358</v>
      </c>
      <c r="H58" s="505" t="s">
        <v>358</v>
      </c>
      <c r="I58" s="505" t="s">
        <v>358</v>
      </c>
      <c r="J58" s="505">
        <v>128914</v>
      </c>
      <c r="K58" s="206">
        <f t="shared" si="2"/>
        <v>490944</v>
      </c>
    </row>
    <row r="59" spans="1:11" s="9" customFormat="1" ht="19.5" customHeight="1">
      <c r="A59" s="504" t="s">
        <v>333</v>
      </c>
      <c r="B59" s="215" t="s">
        <v>358</v>
      </c>
      <c r="C59" s="215" t="s">
        <v>358</v>
      </c>
      <c r="D59" s="215" t="s">
        <v>358</v>
      </c>
      <c r="E59" s="215" t="s">
        <v>358</v>
      </c>
      <c r="F59" s="215" t="s">
        <v>358</v>
      </c>
      <c r="G59" s="215" t="s">
        <v>358</v>
      </c>
      <c r="H59" s="215" t="s">
        <v>358</v>
      </c>
      <c r="I59" s="215" t="s">
        <v>358</v>
      </c>
      <c r="J59" s="215" t="s">
        <v>358</v>
      </c>
      <c r="K59" s="205">
        <f t="shared" si="2"/>
        <v>0</v>
      </c>
    </row>
    <row r="60" spans="1:11" s="9" customFormat="1" ht="36.75" customHeight="1">
      <c r="A60" s="83" t="s">
        <v>3</v>
      </c>
      <c r="B60" s="294">
        <f>SUM(B8:B41)+SUM(B42:B59)</f>
        <v>1294503</v>
      </c>
      <c r="C60" s="294">
        <f aca="true" t="shared" si="3" ref="C60:K60">SUM(C7:C41)+SUM(C42:C59)</f>
        <v>523388</v>
      </c>
      <c r="D60" s="294">
        <f t="shared" si="3"/>
        <v>160482</v>
      </c>
      <c r="E60" s="294">
        <f t="shared" si="3"/>
        <v>75797</v>
      </c>
      <c r="F60" s="294">
        <f t="shared" si="3"/>
        <v>2160</v>
      </c>
      <c r="G60" s="294">
        <f t="shared" si="3"/>
        <v>677</v>
      </c>
      <c r="H60" s="294">
        <f t="shared" si="3"/>
        <v>0</v>
      </c>
      <c r="I60" s="294">
        <f t="shared" si="3"/>
        <v>46707</v>
      </c>
      <c r="J60" s="294">
        <f t="shared" si="3"/>
        <v>1621012</v>
      </c>
      <c r="K60" s="294">
        <f t="shared" si="3"/>
        <v>3724726</v>
      </c>
    </row>
    <row r="61" spans="1:11" ht="29.25" customHeight="1">
      <c r="A61" s="85" t="s">
        <v>348</v>
      </c>
      <c r="B61" s="86">
        <f aca="true" t="shared" si="4" ref="B61:K61">SUM(B60-B64)</f>
        <v>120211</v>
      </c>
      <c r="C61" s="86">
        <f t="shared" si="4"/>
        <v>-119474</v>
      </c>
      <c r="D61" s="86">
        <f t="shared" si="4"/>
        <v>19612</v>
      </c>
      <c r="E61" s="86">
        <f t="shared" si="4"/>
        <v>2922</v>
      </c>
      <c r="F61" s="86">
        <f t="shared" si="4"/>
        <v>457</v>
      </c>
      <c r="G61" s="86">
        <f t="shared" si="4"/>
        <v>-11</v>
      </c>
      <c r="H61" s="86">
        <f t="shared" si="4"/>
        <v>0</v>
      </c>
      <c r="I61" s="86">
        <f t="shared" si="4"/>
        <v>-5629</v>
      </c>
      <c r="J61" s="86">
        <f t="shared" si="4"/>
        <v>87098</v>
      </c>
      <c r="K61" s="86">
        <f t="shared" si="4"/>
        <v>105186</v>
      </c>
    </row>
    <row r="62" spans="1:11" ht="29.25" customHeight="1">
      <c r="A62" s="85" t="s">
        <v>349</v>
      </c>
      <c r="B62" s="292">
        <f>(B60-B64)/ABS(B64)</f>
        <v>0.10236891676005627</v>
      </c>
      <c r="C62" s="292">
        <f aca="true" t="shared" si="5" ref="C62:J62">(C60-C64)/ABS(C64)</f>
        <v>-0.18584704026680687</v>
      </c>
      <c r="D62" s="292">
        <f t="shared" si="5"/>
        <v>0.13922055796124086</v>
      </c>
      <c r="E62" s="292">
        <f t="shared" si="5"/>
        <v>0.04009605488850772</v>
      </c>
      <c r="F62" s="292">
        <f t="shared" si="5"/>
        <v>0.26834997064004695</v>
      </c>
      <c r="G62" s="292">
        <f t="shared" si="5"/>
        <v>-0.015988372093023256</v>
      </c>
      <c r="H62" s="292" t="s">
        <v>261</v>
      </c>
      <c r="I62" s="292">
        <f t="shared" si="5"/>
        <v>-0.10755502904310608</v>
      </c>
      <c r="J62" s="292">
        <f t="shared" si="5"/>
        <v>0.05678154055572868</v>
      </c>
      <c r="K62" s="292">
        <f>(K60-K64)/ABS(K64)</f>
        <v>0.0290605988606287</v>
      </c>
    </row>
    <row r="63" spans="1:11" ht="29.25" customHeight="1">
      <c r="A63" s="85" t="s">
        <v>350</v>
      </c>
      <c r="B63" s="192">
        <f>B60/$K60</f>
        <v>0.34754314814029275</v>
      </c>
      <c r="C63" s="192">
        <f aca="true" t="shared" si="6" ref="C63:K63">C60/$K60</f>
        <v>0.14051718166651722</v>
      </c>
      <c r="D63" s="192">
        <f t="shared" si="6"/>
        <v>0.043085585355808725</v>
      </c>
      <c r="E63" s="192">
        <f t="shared" si="6"/>
        <v>0.020349684782182634</v>
      </c>
      <c r="F63" s="548">
        <f t="shared" si="6"/>
        <v>0.000579908428163575</v>
      </c>
      <c r="G63" s="548">
        <f t="shared" si="6"/>
        <v>0.0001817583360494168</v>
      </c>
      <c r="H63" s="192">
        <f t="shared" si="6"/>
        <v>0</v>
      </c>
      <c r="I63" s="192">
        <f t="shared" si="6"/>
        <v>0.01253971433066486</v>
      </c>
      <c r="J63" s="192">
        <f t="shared" si="6"/>
        <v>0.4352030189603208</v>
      </c>
      <c r="K63" s="192">
        <f t="shared" si="6"/>
        <v>1</v>
      </c>
    </row>
    <row r="64" spans="1:11" ht="24.75" customHeight="1">
      <c r="A64" s="291" t="s">
        <v>351</v>
      </c>
      <c r="B64" s="290">
        <v>1174292</v>
      </c>
      <c r="C64" s="290">
        <v>642862</v>
      </c>
      <c r="D64" s="290">
        <v>140870</v>
      </c>
      <c r="E64" s="290">
        <v>72875</v>
      </c>
      <c r="F64" s="290">
        <v>1703</v>
      </c>
      <c r="G64" s="290">
        <v>688</v>
      </c>
      <c r="H64" s="290">
        <v>0</v>
      </c>
      <c r="I64" s="290">
        <v>52336</v>
      </c>
      <c r="J64" s="290">
        <v>1533914</v>
      </c>
      <c r="K64" s="290">
        <v>3619540</v>
      </c>
    </row>
    <row r="65" spans="1:11" ht="15">
      <c r="A65" s="44"/>
      <c r="B65" s="20"/>
      <c r="C65" s="20"/>
      <c r="D65" s="20"/>
      <c r="E65" s="20"/>
      <c r="F65" s="20"/>
      <c r="G65" s="20"/>
      <c r="H65" s="20"/>
      <c r="I65" s="20"/>
      <c r="J65" s="20"/>
      <c r="K65" s="45"/>
    </row>
    <row r="66" spans="1:11" ht="18">
      <c r="A66" s="145" t="s">
        <v>282</v>
      </c>
      <c r="B66" s="45"/>
      <c r="C66" s="20"/>
      <c r="D66" s="20"/>
      <c r="E66" s="20"/>
      <c r="F66" s="20"/>
      <c r="G66" s="20"/>
      <c r="H66" s="20"/>
      <c r="I66" s="20"/>
      <c r="J66" s="20"/>
      <c r="K66" s="45"/>
    </row>
    <row r="145" spans="7:8" ht="18">
      <c r="G145" s="288"/>
      <c r="H145" s="288"/>
    </row>
  </sheetData>
  <printOptions horizontalCentered="1"/>
  <pageMargins left="0.65" right="0.52" top="0.75" bottom="1" header="0.5" footer="0.5"/>
  <pageSetup fitToHeight="2" horizontalDpi="600" verticalDpi="600" orientation="landscape" paperSize="9" scale="59" r:id="rId1"/>
  <rowBreaks count="1" manualBreakCount="1"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1:AO138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58.28125" style="0" customWidth="1"/>
    <col min="2" max="2" width="17.57421875" style="0" customWidth="1"/>
    <col min="3" max="3" width="17.28125" style="0" customWidth="1"/>
    <col min="4" max="4" width="17.00390625" style="0" customWidth="1"/>
    <col min="5" max="5" width="17.57421875" style="0" customWidth="1"/>
    <col min="6" max="6" width="12.7109375" style="0" customWidth="1"/>
    <col min="7" max="7" width="11.8515625" style="0" customWidth="1"/>
    <col min="8" max="8" width="13.00390625" style="0" customWidth="1"/>
    <col min="9" max="9" width="14.28125" style="0" customWidth="1"/>
    <col min="10" max="10" width="18.140625" style="0" customWidth="1"/>
    <col min="11" max="11" width="18.7109375" style="13" customWidth="1"/>
  </cols>
  <sheetData>
    <row r="1" spans="1:11" ht="20.25">
      <c r="A1" s="38" t="s">
        <v>271</v>
      </c>
      <c r="K1" s="14"/>
    </row>
    <row r="2" spans="1:11" ht="11.25" customHeight="1">
      <c r="A2" s="1"/>
      <c r="K2" s="14"/>
    </row>
    <row r="3" spans="1:11" ht="9.75" customHeight="1">
      <c r="A3" s="1"/>
      <c r="K3" s="14"/>
    </row>
    <row r="4" spans="1:11" s="130" customFormat="1" ht="18">
      <c r="A4" s="64" t="s">
        <v>352</v>
      </c>
      <c r="K4" s="141" t="s">
        <v>48</v>
      </c>
    </row>
    <row r="5" spans="1:11" ht="19.5" customHeight="1">
      <c r="A5" s="146" t="s">
        <v>1</v>
      </c>
      <c r="B5" s="147" t="s">
        <v>2</v>
      </c>
      <c r="C5" s="51"/>
      <c r="D5" s="51"/>
      <c r="E5" s="51"/>
      <c r="F5" s="51"/>
      <c r="G5" s="51"/>
      <c r="H5" s="51"/>
      <c r="I5" s="51"/>
      <c r="J5" s="51"/>
      <c r="K5" s="149" t="s">
        <v>3</v>
      </c>
    </row>
    <row r="6" spans="1:41" ht="85.5" customHeight="1">
      <c r="A6" s="52"/>
      <c r="B6" s="148" t="s">
        <v>4</v>
      </c>
      <c r="C6" s="148" t="s">
        <v>5</v>
      </c>
      <c r="D6" s="148" t="s">
        <v>6</v>
      </c>
      <c r="E6" s="148" t="s">
        <v>7</v>
      </c>
      <c r="F6" s="148" t="s">
        <v>8</v>
      </c>
      <c r="G6" s="148" t="s">
        <v>9</v>
      </c>
      <c r="H6" s="148" t="s">
        <v>10</v>
      </c>
      <c r="I6" s="148" t="s">
        <v>11</v>
      </c>
      <c r="J6" s="148" t="str">
        <f>'Table 1'!J6</f>
        <v>Breeding of GM or HM animals</v>
      </c>
      <c r="K6" s="5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11" ht="19.5" customHeight="1">
      <c r="A7" s="87" t="s">
        <v>12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</row>
    <row r="8" spans="1:11" ht="19.5" customHeight="1">
      <c r="A8" s="88" t="s">
        <v>13</v>
      </c>
      <c r="B8" s="303">
        <v>825799</v>
      </c>
      <c r="C8" s="303">
        <v>320251</v>
      </c>
      <c r="D8" s="303">
        <v>12515</v>
      </c>
      <c r="E8" s="303">
        <v>21310</v>
      </c>
      <c r="F8" s="303">
        <v>953</v>
      </c>
      <c r="G8" s="303" t="s">
        <v>358</v>
      </c>
      <c r="H8" s="303" t="s">
        <v>358</v>
      </c>
      <c r="I8" s="303">
        <v>4103</v>
      </c>
      <c r="J8" s="303">
        <v>1474560</v>
      </c>
      <c r="K8" s="220">
        <f>SUM(B8:J8)</f>
        <v>2659491</v>
      </c>
    </row>
    <row r="9" spans="1:11" ht="19.5" customHeight="1">
      <c r="A9" s="89" t="s">
        <v>14</v>
      </c>
      <c r="B9" s="288">
        <v>81508</v>
      </c>
      <c r="C9" s="288">
        <v>163610</v>
      </c>
      <c r="D9" s="288">
        <v>101</v>
      </c>
      <c r="E9" s="288">
        <v>33810</v>
      </c>
      <c r="F9" s="288">
        <v>654</v>
      </c>
      <c r="G9" s="288">
        <v>677</v>
      </c>
      <c r="H9" s="288" t="s">
        <v>358</v>
      </c>
      <c r="I9" s="288">
        <v>6</v>
      </c>
      <c r="J9" s="288">
        <v>13539</v>
      </c>
      <c r="K9" s="385">
        <f aca="true" t="shared" si="0" ref="K9:K41">SUM(B9:J9)</f>
        <v>293905</v>
      </c>
    </row>
    <row r="10" spans="1:11" ht="19.5" customHeight="1">
      <c r="A10" s="88" t="s">
        <v>219</v>
      </c>
      <c r="B10" s="303">
        <v>1336</v>
      </c>
      <c r="C10" s="303">
        <v>10714</v>
      </c>
      <c r="D10" s="303">
        <v>1263</v>
      </c>
      <c r="E10" s="303">
        <v>39</v>
      </c>
      <c r="F10" s="303">
        <v>96</v>
      </c>
      <c r="G10" s="303" t="s">
        <v>358</v>
      </c>
      <c r="H10" s="303" t="s">
        <v>358</v>
      </c>
      <c r="I10" s="303">
        <v>138</v>
      </c>
      <c r="J10" s="303" t="s">
        <v>358</v>
      </c>
      <c r="K10" s="220">
        <f t="shared" si="0"/>
        <v>13586</v>
      </c>
    </row>
    <row r="11" spans="1:11" ht="19.5" customHeight="1">
      <c r="A11" s="89" t="s">
        <v>15</v>
      </c>
      <c r="B11" s="288">
        <v>853</v>
      </c>
      <c r="C11" s="288">
        <v>2732</v>
      </c>
      <c r="D11" s="288">
        <v>478</v>
      </c>
      <c r="E11" s="288">
        <v>61</v>
      </c>
      <c r="F11" s="288" t="s">
        <v>358</v>
      </c>
      <c r="G11" s="288" t="s">
        <v>358</v>
      </c>
      <c r="H11" s="288" t="s">
        <v>358</v>
      </c>
      <c r="I11" s="288" t="s">
        <v>358</v>
      </c>
      <c r="J11" s="288" t="s">
        <v>358</v>
      </c>
      <c r="K11" s="385">
        <f t="shared" si="0"/>
        <v>4124</v>
      </c>
    </row>
    <row r="12" spans="1:11" ht="19.5" customHeight="1">
      <c r="A12" s="88" t="s">
        <v>16</v>
      </c>
      <c r="B12" s="303">
        <v>560</v>
      </c>
      <c r="C12" s="303" t="s">
        <v>358</v>
      </c>
      <c r="D12" s="303" t="s">
        <v>358</v>
      </c>
      <c r="E12" s="303" t="s">
        <v>358</v>
      </c>
      <c r="F12" s="303" t="s">
        <v>358</v>
      </c>
      <c r="G12" s="303" t="s">
        <v>358</v>
      </c>
      <c r="H12" s="303" t="s">
        <v>358</v>
      </c>
      <c r="I12" s="303" t="s">
        <v>358</v>
      </c>
      <c r="J12" s="303" t="s">
        <v>358</v>
      </c>
      <c r="K12" s="220">
        <f t="shared" si="0"/>
        <v>560</v>
      </c>
    </row>
    <row r="13" spans="1:11" ht="19.5" customHeight="1">
      <c r="A13" s="89" t="s">
        <v>17</v>
      </c>
      <c r="B13" s="288">
        <v>909</v>
      </c>
      <c r="C13" s="288">
        <v>5</v>
      </c>
      <c r="D13" s="288">
        <v>64</v>
      </c>
      <c r="E13" s="288">
        <v>566</v>
      </c>
      <c r="F13" s="288" t="s">
        <v>358</v>
      </c>
      <c r="G13" s="288" t="s">
        <v>358</v>
      </c>
      <c r="H13" s="288" t="s">
        <v>358</v>
      </c>
      <c r="I13" s="288" t="s">
        <v>358</v>
      </c>
      <c r="J13" s="288" t="s">
        <v>358</v>
      </c>
      <c r="K13" s="385">
        <f t="shared" si="0"/>
        <v>1544</v>
      </c>
    </row>
    <row r="14" spans="1:11" ht="19.5" customHeight="1">
      <c r="A14" s="88" t="s">
        <v>18</v>
      </c>
      <c r="B14" s="303">
        <v>960</v>
      </c>
      <c r="C14" s="303">
        <v>5129</v>
      </c>
      <c r="D14" s="303">
        <v>1286</v>
      </c>
      <c r="E14" s="303">
        <v>1191</v>
      </c>
      <c r="F14" s="303">
        <v>12</v>
      </c>
      <c r="G14" s="303" t="s">
        <v>358</v>
      </c>
      <c r="H14" s="303" t="s">
        <v>358</v>
      </c>
      <c r="I14" s="303">
        <v>1516</v>
      </c>
      <c r="J14" s="303">
        <v>44</v>
      </c>
      <c r="K14" s="220">
        <f t="shared" si="0"/>
        <v>10138</v>
      </c>
    </row>
    <row r="15" spans="1:11" ht="19.5" customHeight="1">
      <c r="A15" s="89" t="s">
        <v>19</v>
      </c>
      <c r="B15" s="288">
        <v>13</v>
      </c>
      <c r="C15" s="288" t="s">
        <v>358</v>
      </c>
      <c r="D15" s="288">
        <v>139</v>
      </c>
      <c r="E15" s="288" t="s">
        <v>358</v>
      </c>
      <c r="F15" s="288" t="s">
        <v>358</v>
      </c>
      <c r="G15" s="288" t="s">
        <v>358</v>
      </c>
      <c r="H15" s="288" t="s">
        <v>358</v>
      </c>
      <c r="I15" s="288" t="s">
        <v>358</v>
      </c>
      <c r="J15" s="288" t="s">
        <v>358</v>
      </c>
      <c r="K15" s="385">
        <f t="shared" si="0"/>
        <v>152</v>
      </c>
    </row>
    <row r="16" spans="1:11" ht="19.5" customHeight="1">
      <c r="A16" s="88" t="s">
        <v>20</v>
      </c>
      <c r="B16" s="303"/>
      <c r="C16" s="303"/>
      <c r="D16" s="303"/>
      <c r="E16" s="303"/>
      <c r="F16" s="303"/>
      <c r="G16" s="303"/>
      <c r="H16" s="303"/>
      <c r="I16" s="303"/>
      <c r="J16" s="303"/>
      <c r="K16" s="220"/>
    </row>
    <row r="17" spans="1:11" ht="19.5" customHeight="1">
      <c r="A17" s="90" t="s">
        <v>21</v>
      </c>
      <c r="B17" s="288">
        <v>90</v>
      </c>
      <c r="C17" s="288">
        <v>3451</v>
      </c>
      <c r="D17" s="288">
        <v>74</v>
      </c>
      <c r="E17" s="288">
        <v>89</v>
      </c>
      <c r="F17" s="288" t="s">
        <v>358</v>
      </c>
      <c r="G17" s="288" t="s">
        <v>358</v>
      </c>
      <c r="H17" s="288" t="s">
        <v>358</v>
      </c>
      <c r="I17" s="288" t="s">
        <v>358</v>
      </c>
      <c r="J17" s="288" t="s">
        <v>358</v>
      </c>
      <c r="K17" s="385">
        <f t="shared" si="0"/>
        <v>3704</v>
      </c>
    </row>
    <row r="18" spans="1:11" ht="19.5" customHeight="1">
      <c r="A18" s="91" t="s">
        <v>85</v>
      </c>
      <c r="B18" s="303" t="s">
        <v>358</v>
      </c>
      <c r="C18" s="303" t="s">
        <v>358</v>
      </c>
      <c r="D18" s="303" t="s">
        <v>358</v>
      </c>
      <c r="E18" s="303" t="s">
        <v>358</v>
      </c>
      <c r="F18" s="303" t="s">
        <v>358</v>
      </c>
      <c r="G18" s="303" t="s">
        <v>358</v>
      </c>
      <c r="H18" s="303" t="s">
        <v>358</v>
      </c>
      <c r="I18" s="303" t="s">
        <v>358</v>
      </c>
      <c r="J18" s="303" t="s">
        <v>358</v>
      </c>
      <c r="K18" s="220">
        <f t="shared" si="0"/>
        <v>0</v>
      </c>
    </row>
    <row r="19" spans="1:11" ht="19.5" customHeight="1">
      <c r="A19" s="90" t="s">
        <v>22</v>
      </c>
      <c r="B19" s="288" t="s">
        <v>358</v>
      </c>
      <c r="C19" s="288" t="s">
        <v>358</v>
      </c>
      <c r="D19" s="288">
        <v>22</v>
      </c>
      <c r="E19" s="288">
        <v>1</v>
      </c>
      <c r="F19" s="288" t="s">
        <v>358</v>
      </c>
      <c r="G19" s="288" t="s">
        <v>358</v>
      </c>
      <c r="H19" s="288" t="s">
        <v>358</v>
      </c>
      <c r="I19" s="288" t="s">
        <v>358</v>
      </c>
      <c r="J19" s="288" t="s">
        <v>358</v>
      </c>
      <c r="K19" s="385">
        <f t="shared" si="0"/>
        <v>23</v>
      </c>
    </row>
    <row r="20" spans="1:11" s="23" customFormat="1" ht="19.5" customHeight="1">
      <c r="A20" s="88" t="s">
        <v>23</v>
      </c>
      <c r="B20" s="303">
        <v>317</v>
      </c>
      <c r="C20" s="303">
        <v>389</v>
      </c>
      <c r="D20" s="303">
        <v>2</v>
      </c>
      <c r="E20" s="303" t="s">
        <v>358</v>
      </c>
      <c r="F20" s="303">
        <v>13</v>
      </c>
      <c r="G20" s="303" t="s">
        <v>358</v>
      </c>
      <c r="H20" s="303" t="s">
        <v>358</v>
      </c>
      <c r="I20" s="303">
        <v>6</v>
      </c>
      <c r="J20" s="303" t="s">
        <v>358</v>
      </c>
      <c r="K20" s="220">
        <f t="shared" si="0"/>
        <v>727</v>
      </c>
    </row>
    <row r="21" spans="1:11" ht="19.5" customHeight="1">
      <c r="A21" s="89" t="s">
        <v>24</v>
      </c>
      <c r="B21" s="288">
        <v>374</v>
      </c>
      <c r="C21" s="288" t="s">
        <v>358</v>
      </c>
      <c r="D21" s="288">
        <v>17</v>
      </c>
      <c r="E21" s="288">
        <v>322</v>
      </c>
      <c r="F21" s="288" t="s">
        <v>358</v>
      </c>
      <c r="G21" s="288" t="s">
        <v>358</v>
      </c>
      <c r="H21" s="288" t="s">
        <v>358</v>
      </c>
      <c r="I21" s="288" t="s">
        <v>358</v>
      </c>
      <c r="J21" s="288" t="s">
        <v>358</v>
      </c>
      <c r="K21" s="385">
        <f t="shared" si="0"/>
        <v>713</v>
      </c>
    </row>
    <row r="22" spans="1:11" ht="19.5" customHeight="1">
      <c r="A22" s="191" t="s">
        <v>105</v>
      </c>
      <c r="B22" s="304">
        <v>33</v>
      </c>
      <c r="C22" s="304">
        <v>2</v>
      </c>
      <c r="D22" s="304">
        <v>106</v>
      </c>
      <c r="E22" s="304">
        <v>11</v>
      </c>
      <c r="F22" s="304" t="s">
        <v>358</v>
      </c>
      <c r="G22" s="304" t="s">
        <v>358</v>
      </c>
      <c r="H22" s="304" t="s">
        <v>358</v>
      </c>
      <c r="I22" s="304">
        <v>21</v>
      </c>
      <c r="J22" s="304" t="s">
        <v>358</v>
      </c>
      <c r="K22" s="220">
        <f t="shared" si="0"/>
        <v>173</v>
      </c>
    </row>
    <row r="23" spans="1:11" ht="19.5" customHeight="1">
      <c r="A23" s="89" t="s">
        <v>25</v>
      </c>
      <c r="B23" s="288">
        <v>923</v>
      </c>
      <c r="C23" s="288">
        <v>1058</v>
      </c>
      <c r="D23" s="288">
        <v>741</v>
      </c>
      <c r="E23" s="288">
        <v>9</v>
      </c>
      <c r="F23" s="288" t="s">
        <v>358</v>
      </c>
      <c r="G23" s="288" t="s">
        <v>358</v>
      </c>
      <c r="H23" s="288" t="s">
        <v>358</v>
      </c>
      <c r="I23" s="288" t="s">
        <v>358</v>
      </c>
      <c r="J23" s="288" t="s">
        <v>358</v>
      </c>
      <c r="K23" s="385">
        <f t="shared" si="0"/>
        <v>2731</v>
      </c>
    </row>
    <row r="24" spans="1:11" ht="19.5" customHeight="1">
      <c r="A24" s="88" t="s">
        <v>26</v>
      </c>
      <c r="B24" s="303">
        <v>1</v>
      </c>
      <c r="C24" s="303">
        <v>2</v>
      </c>
      <c r="D24" s="303">
        <v>2</v>
      </c>
      <c r="E24" s="303">
        <v>10</v>
      </c>
      <c r="F24" s="303" t="s">
        <v>358</v>
      </c>
      <c r="G24" s="303" t="s">
        <v>358</v>
      </c>
      <c r="H24" s="303" t="s">
        <v>358</v>
      </c>
      <c r="I24" s="303">
        <v>10</v>
      </c>
      <c r="J24" s="303" t="s">
        <v>358</v>
      </c>
      <c r="K24" s="220">
        <f t="shared" si="0"/>
        <v>25</v>
      </c>
    </row>
    <row r="25" spans="1:11" ht="19.5" customHeight="1">
      <c r="A25" s="89" t="s">
        <v>27</v>
      </c>
      <c r="B25" s="288">
        <v>4458</v>
      </c>
      <c r="C25" s="288">
        <v>694</v>
      </c>
      <c r="D25" s="288">
        <v>1073</v>
      </c>
      <c r="E25" s="288">
        <v>8</v>
      </c>
      <c r="F25" s="288" t="s">
        <v>358</v>
      </c>
      <c r="G25" s="288" t="s">
        <v>358</v>
      </c>
      <c r="H25" s="288" t="s">
        <v>358</v>
      </c>
      <c r="I25" s="288">
        <v>1064</v>
      </c>
      <c r="J25" s="288">
        <v>136</v>
      </c>
      <c r="K25" s="385">
        <f t="shared" si="0"/>
        <v>7433</v>
      </c>
    </row>
    <row r="26" spans="1:11" ht="19.5" customHeight="1">
      <c r="A26" s="88" t="s">
        <v>28</v>
      </c>
      <c r="B26" s="303">
        <v>1060</v>
      </c>
      <c r="C26" s="303">
        <v>45</v>
      </c>
      <c r="D26" s="303">
        <v>896</v>
      </c>
      <c r="E26" s="303">
        <v>121</v>
      </c>
      <c r="F26" s="303">
        <v>0</v>
      </c>
      <c r="G26" s="303" t="s">
        <v>358</v>
      </c>
      <c r="H26" s="303" t="s">
        <v>358</v>
      </c>
      <c r="I26" s="303">
        <v>2</v>
      </c>
      <c r="J26" s="303" t="s">
        <v>358</v>
      </c>
      <c r="K26" s="220">
        <f t="shared" si="0"/>
        <v>2124</v>
      </c>
    </row>
    <row r="27" spans="1:11" ht="19.5" customHeight="1">
      <c r="A27" s="89" t="s">
        <v>29</v>
      </c>
      <c r="B27" s="288">
        <v>59</v>
      </c>
      <c r="C27" s="288" t="s">
        <v>358</v>
      </c>
      <c r="D27" s="288" t="s">
        <v>358</v>
      </c>
      <c r="E27" s="288">
        <v>3</v>
      </c>
      <c r="F27" s="288" t="s">
        <v>358</v>
      </c>
      <c r="G27" s="288" t="s">
        <v>358</v>
      </c>
      <c r="H27" s="288" t="s">
        <v>358</v>
      </c>
      <c r="I27" s="288" t="s">
        <v>358</v>
      </c>
      <c r="J27" s="288" t="s">
        <v>358</v>
      </c>
      <c r="K27" s="385">
        <f t="shared" si="0"/>
        <v>62</v>
      </c>
    </row>
    <row r="28" spans="1:11" ht="19.5" customHeight="1">
      <c r="A28" s="88" t="s">
        <v>30</v>
      </c>
      <c r="B28" s="303">
        <v>13</v>
      </c>
      <c r="C28" s="303">
        <v>20</v>
      </c>
      <c r="D28" s="303" t="s">
        <v>358</v>
      </c>
      <c r="E28" s="303" t="s">
        <v>358</v>
      </c>
      <c r="F28" s="303" t="s">
        <v>358</v>
      </c>
      <c r="G28" s="303" t="s">
        <v>358</v>
      </c>
      <c r="H28" s="303" t="s">
        <v>358</v>
      </c>
      <c r="I28" s="303" t="s">
        <v>358</v>
      </c>
      <c r="J28" s="303" t="s">
        <v>358</v>
      </c>
      <c r="K28" s="220">
        <f t="shared" si="0"/>
        <v>33</v>
      </c>
    </row>
    <row r="29" spans="1:11" ht="19.5" customHeight="1">
      <c r="A29" s="496" t="s">
        <v>31</v>
      </c>
      <c r="B29" s="334" t="s">
        <v>358</v>
      </c>
      <c r="C29" s="334" t="s">
        <v>358</v>
      </c>
      <c r="D29" s="334" t="s">
        <v>358</v>
      </c>
      <c r="E29" s="334">
        <v>11</v>
      </c>
      <c r="F29" s="334" t="s">
        <v>358</v>
      </c>
      <c r="G29" s="334" t="s">
        <v>358</v>
      </c>
      <c r="H29" s="334" t="s">
        <v>358</v>
      </c>
      <c r="I29" s="334" t="s">
        <v>358</v>
      </c>
      <c r="J29" s="334" t="s">
        <v>358</v>
      </c>
      <c r="K29" s="509">
        <f t="shared" si="0"/>
        <v>11</v>
      </c>
    </row>
    <row r="30" spans="1:11" ht="6.75" customHeight="1">
      <c r="A30" s="500"/>
      <c r="B30" s="499"/>
      <c r="C30" s="499"/>
      <c r="D30" s="499"/>
      <c r="E30" s="499"/>
      <c r="F30" s="499"/>
      <c r="G30" s="499"/>
      <c r="H30" s="499"/>
      <c r="I30" s="499"/>
      <c r="J30" s="499"/>
      <c r="K30" s="507"/>
    </row>
    <row r="31" spans="1:11" ht="19.5" customHeight="1">
      <c r="A31" s="508" t="s">
        <v>272</v>
      </c>
      <c r="B31" s="499"/>
      <c r="C31" s="499"/>
      <c r="D31" s="499"/>
      <c r="E31" s="499"/>
      <c r="F31" s="499"/>
      <c r="G31" s="499"/>
      <c r="H31" s="499"/>
      <c r="I31" s="499"/>
      <c r="J31" s="499"/>
      <c r="K31" s="507"/>
    </row>
    <row r="32" spans="1:11" ht="19.5" customHeight="1">
      <c r="A32" s="500"/>
      <c r="B32" s="499"/>
      <c r="C32" s="499"/>
      <c r="D32" s="499"/>
      <c r="E32" s="499"/>
      <c r="F32" s="499"/>
      <c r="G32" s="499"/>
      <c r="H32" s="499"/>
      <c r="I32" s="499"/>
      <c r="J32" s="499"/>
      <c r="K32" s="507"/>
    </row>
    <row r="33" spans="1:11" ht="19.5" customHeight="1">
      <c r="A33" s="64" t="s">
        <v>352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41" t="s">
        <v>48</v>
      </c>
    </row>
    <row r="34" spans="1:11" ht="19.5" customHeight="1">
      <c r="A34" s="146" t="s">
        <v>1</v>
      </c>
      <c r="B34" s="147" t="s">
        <v>2</v>
      </c>
      <c r="C34" s="51"/>
      <c r="D34" s="51"/>
      <c r="E34" s="51"/>
      <c r="F34" s="51"/>
      <c r="G34" s="51"/>
      <c r="H34" s="51"/>
      <c r="I34" s="51"/>
      <c r="J34" s="51"/>
      <c r="K34" s="149" t="s">
        <v>3</v>
      </c>
    </row>
    <row r="35" spans="1:11" ht="76.5" customHeight="1">
      <c r="A35" s="52"/>
      <c r="B35" s="148" t="s">
        <v>4</v>
      </c>
      <c r="C35" s="148" t="s">
        <v>5</v>
      </c>
      <c r="D35" s="148" t="s">
        <v>6</v>
      </c>
      <c r="E35" s="148" t="s">
        <v>7</v>
      </c>
      <c r="F35" s="148" t="s">
        <v>8</v>
      </c>
      <c r="G35" s="148" t="s">
        <v>9</v>
      </c>
      <c r="H35" s="148" t="s">
        <v>10</v>
      </c>
      <c r="I35" s="148" t="s">
        <v>11</v>
      </c>
      <c r="J35" s="148" t="str">
        <f>J6</f>
        <v>Breeding of GM or HM animals</v>
      </c>
      <c r="K35" s="54"/>
    </row>
    <row r="36" spans="1:11" s="23" customFormat="1" ht="19.5" customHeight="1">
      <c r="A36" s="100" t="s">
        <v>32</v>
      </c>
      <c r="B36" s="505"/>
      <c r="C36" s="505"/>
      <c r="D36" s="505"/>
      <c r="E36" s="505"/>
      <c r="F36" s="505"/>
      <c r="G36" s="505"/>
      <c r="H36" s="505"/>
      <c r="I36" s="505"/>
      <c r="J36" s="505"/>
      <c r="K36" s="221"/>
    </row>
    <row r="37" spans="1:11" ht="19.5" customHeight="1">
      <c r="A37" s="94" t="s">
        <v>197</v>
      </c>
      <c r="B37" s="303" t="s">
        <v>358</v>
      </c>
      <c r="C37" s="303" t="s">
        <v>358</v>
      </c>
      <c r="D37" s="303" t="s">
        <v>358</v>
      </c>
      <c r="E37" s="303" t="s">
        <v>358</v>
      </c>
      <c r="F37" s="303" t="s">
        <v>358</v>
      </c>
      <c r="G37" s="303" t="s">
        <v>358</v>
      </c>
      <c r="H37" s="303" t="s">
        <v>358</v>
      </c>
      <c r="I37" s="303" t="s">
        <v>358</v>
      </c>
      <c r="J37" s="303" t="s">
        <v>358</v>
      </c>
      <c r="K37" s="220">
        <f t="shared" si="0"/>
        <v>0</v>
      </c>
    </row>
    <row r="38" spans="1:11" s="23" customFormat="1" ht="19.5" customHeight="1">
      <c r="A38" s="139" t="s">
        <v>198</v>
      </c>
      <c r="B38" s="505"/>
      <c r="C38" s="505"/>
      <c r="D38" s="505"/>
      <c r="E38" s="505"/>
      <c r="F38" s="505"/>
      <c r="G38" s="505"/>
      <c r="H38" s="505"/>
      <c r="I38" s="505"/>
      <c r="J38" s="505"/>
      <c r="K38" s="221"/>
    </row>
    <row r="39" spans="1:11" ht="19.5" customHeight="1">
      <c r="A39" s="94" t="s">
        <v>34</v>
      </c>
      <c r="B39" s="303">
        <v>209</v>
      </c>
      <c r="C39" s="303">
        <v>465</v>
      </c>
      <c r="D39" s="303" t="s">
        <v>358</v>
      </c>
      <c r="E39" s="303" t="s">
        <v>358</v>
      </c>
      <c r="F39" s="303" t="s">
        <v>358</v>
      </c>
      <c r="G39" s="303" t="s">
        <v>358</v>
      </c>
      <c r="H39" s="303" t="s">
        <v>358</v>
      </c>
      <c r="I39" s="303" t="s">
        <v>358</v>
      </c>
      <c r="J39" s="303" t="s">
        <v>358</v>
      </c>
      <c r="K39" s="220">
        <f t="shared" si="0"/>
        <v>674</v>
      </c>
    </row>
    <row r="40" spans="1:11" s="23" customFormat="1" ht="19.5" customHeight="1">
      <c r="A40" s="98" t="s">
        <v>35</v>
      </c>
      <c r="B40" s="505" t="s">
        <v>358</v>
      </c>
      <c r="C40" s="505" t="s">
        <v>358</v>
      </c>
      <c r="D40" s="505" t="s">
        <v>358</v>
      </c>
      <c r="E40" s="505" t="s">
        <v>358</v>
      </c>
      <c r="F40" s="505" t="s">
        <v>358</v>
      </c>
      <c r="G40" s="505" t="s">
        <v>358</v>
      </c>
      <c r="H40" s="505" t="s">
        <v>358</v>
      </c>
      <c r="I40" s="505" t="s">
        <v>358</v>
      </c>
      <c r="J40" s="505" t="s">
        <v>358</v>
      </c>
      <c r="K40" s="519">
        <f t="shared" si="0"/>
        <v>0</v>
      </c>
    </row>
    <row r="41" spans="1:11" s="9" customFormat="1" ht="19.5" customHeight="1">
      <c r="A41" s="515" t="s">
        <v>178</v>
      </c>
      <c r="B41" s="517" t="s">
        <v>358</v>
      </c>
      <c r="C41" s="517" t="s">
        <v>358</v>
      </c>
      <c r="D41" s="517" t="s">
        <v>358</v>
      </c>
      <c r="E41" s="517" t="s">
        <v>358</v>
      </c>
      <c r="F41" s="517" t="s">
        <v>358</v>
      </c>
      <c r="G41" s="517" t="s">
        <v>358</v>
      </c>
      <c r="H41" s="517" t="s">
        <v>358</v>
      </c>
      <c r="I41" s="517" t="s">
        <v>358</v>
      </c>
      <c r="J41" s="517" t="s">
        <v>358</v>
      </c>
      <c r="K41" s="518">
        <f t="shared" si="0"/>
        <v>0</v>
      </c>
    </row>
    <row r="42" spans="1:11" ht="19.5" customHeight="1">
      <c r="A42" s="95" t="s">
        <v>199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</row>
    <row r="43" spans="1:11" ht="19.5" customHeight="1">
      <c r="A43" s="94" t="s">
        <v>36</v>
      </c>
      <c r="B43" s="303">
        <v>175</v>
      </c>
      <c r="C43" s="303">
        <v>1506</v>
      </c>
      <c r="D43" s="303">
        <v>0</v>
      </c>
      <c r="E43" s="303">
        <v>294</v>
      </c>
      <c r="F43" s="303" t="s">
        <v>358</v>
      </c>
      <c r="G43" s="303" t="s">
        <v>358</v>
      </c>
      <c r="H43" s="303" t="s">
        <v>358</v>
      </c>
      <c r="I43" s="303" t="s">
        <v>358</v>
      </c>
      <c r="J43" s="303" t="s">
        <v>358</v>
      </c>
      <c r="K43" s="220">
        <f>SUM(B43:J43)</f>
        <v>1975</v>
      </c>
    </row>
    <row r="44" spans="1:11" ht="19.5" customHeight="1">
      <c r="A44" s="92" t="s">
        <v>37</v>
      </c>
      <c r="B44" s="288" t="s">
        <v>358</v>
      </c>
      <c r="C44" s="288" t="s">
        <v>358</v>
      </c>
      <c r="D44" s="288" t="s">
        <v>358</v>
      </c>
      <c r="E44" s="288" t="s">
        <v>358</v>
      </c>
      <c r="F44" s="288" t="s">
        <v>358</v>
      </c>
      <c r="G44" s="288" t="s">
        <v>358</v>
      </c>
      <c r="H44" s="288" t="s">
        <v>358</v>
      </c>
      <c r="I44" s="288" t="s">
        <v>358</v>
      </c>
      <c r="J44" s="288" t="s">
        <v>358</v>
      </c>
      <c r="K44" s="385">
        <f aca="true" t="shared" si="1" ref="K44:K59">SUM(B44:J44)</f>
        <v>0</v>
      </c>
    </row>
    <row r="45" spans="1:11" ht="19.5" customHeight="1">
      <c r="A45" s="96" t="s">
        <v>180</v>
      </c>
      <c r="B45" s="303" t="s">
        <v>358</v>
      </c>
      <c r="C45" s="303" t="s">
        <v>358</v>
      </c>
      <c r="D45" s="303" t="s">
        <v>358</v>
      </c>
      <c r="E45" s="303" t="s">
        <v>358</v>
      </c>
      <c r="F45" s="303" t="s">
        <v>358</v>
      </c>
      <c r="G45" s="303" t="s">
        <v>358</v>
      </c>
      <c r="H45" s="303" t="s">
        <v>358</v>
      </c>
      <c r="I45" s="303" t="s">
        <v>358</v>
      </c>
      <c r="J45" s="303" t="s">
        <v>358</v>
      </c>
      <c r="K45" s="220">
        <f t="shared" si="1"/>
        <v>0</v>
      </c>
    </row>
    <row r="46" spans="1:11" ht="19.5" customHeight="1">
      <c r="A46" s="95" t="s">
        <v>209</v>
      </c>
      <c r="B46" s="288"/>
      <c r="C46" s="288"/>
      <c r="D46" s="288"/>
      <c r="E46" s="288"/>
      <c r="F46" s="288"/>
      <c r="G46" s="288"/>
      <c r="H46" s="288"/>
      <c r="I46" s="288"/>
      <c r="J46" s="288"/>
      <c r="K46" s="385"/>
    </row>
    <row r="47" spans="1:11" ht="19.5" customHeight="1">
      <c r="A47" s="94" t="s">
        <v>39</v>
      </c>
      <c r="B47" s="303" t="s">
        <v>358</v>
      </c>
      <c r="C47" s="303" t="s">
        <v>358</v>
      </c>
      <c r="D47" s="303" t="s">
        <v>358</v>
      </c>
      <c r="E47" s="303" t="s">
        <v>358</v>
      </c>
      <c r="F47" s="303" t="s">
        <v>358</v>
      </c>
      <c r="G47" s="303" t="s">
        <v>358</v>
      </c>
      <c r="H47" s="303" t="s">
        <v>358</v>
      </c>
      <c r="I47" s="303" t="s">
        <v>358</v>
      </c>
      <c r="J47" s="303" t="s">
        <v>358</v>
      </c>
      <c r="K47" s="220">
        <f t="shared" si="1"/>
        <v>0</v>
      </c>
    </row>
    <row r="48" spans="1:11" ht="19.5" customHeight="1">
      <c r="A48" s="92" t="s">
        <v>40</v>
      </c>
      <c r="B48" s="288" t="s">
        <v>358</v>
      </c>
      <c r="C48" s="288" t="s">
        <v>358</v>
      </c>
      <c r="D48" s="288" t="s">
        <v>358</v>
      </c>
      <c r="E48" s="288" t="s">
        <v>358</v>
      </c>
      <c r="F48" s="288" t="s">
        <v>358</v>
      </c>
      <c r="G48" s="288" t="s">
        <v>358</v>
      </c>
      <c r="H48" s="288" t="s">
        <v>358</v>
      </c>
      <c r="I48" s="288" t="s">
        <v>358</v>
      </c>
      <c r="J48" s="288" t="s">
        <v>358</v>
      </c>
      <c r="K48" s="385">
        <f t="shared" si="1"/>
        <v>0</v>
      </c>
    </row>
    <row r="49" spans="1:11" ht="19.5" customHeight="1">
      <c r="A49" s="93" t="s">
        <v>49</v>
      </c>
      <c r="B49" s="303">
        <v>812</v>
      </c>
      <c r="C49" s="303" t="s">
        <v>358</v>
      </c>
      <c r="D49" s="303" t="s">
        <v>358</v>
      </c>
      <c r="E49" s="303">
        <v>357</v>
      </c>
      <c r="F49" s="303" t="s">
        <v>358</v>
      </c>
      <c r="G49" s="303" t="s">
        <v>358</v>
      </c>
      <c r="H49" s="303" t="s">
        <v>358</v>
      </c>
      <c r="I49" s="303" t="s">
        <v>358</v>
      </c>
      <c r="J49" s="303" t="s">
        <v>358</v>
      </c>
      <c r="K49" s="220">
        <f t="shared" si="1"/>
        <v>1169</v>
      </c>
    </row>
    <row r="50" spans="1:11" ht="19.5" customHeight="1">
      <c r="A50" s="87" t="s">
        <v>41</v>
      </c>
      <c r="B50" s="288"/>
      <c r="C50" s="288"/>
      <c r="D50" s="288"/>
      <c r="E50" s="288"/>
      <c r="F50" s="288"/>
      <c r="G50" s="288"/>
      <c r="H50" s="288"/>
      <c r="I50" s="288"/>
      <c r="J50" s="288"/>
      <c r="K50" s="385"/>
    </row>
    <row r="51" spans="1:11" ht="19.5" customHeight="1">
      <c r="A51" s="196" t="s">
        <v>262</v>
      </c>
      <c r="B51" s="303">
        <v>7022</v>
      </c>
      <c r="C51" s="303">
        <v>884</v>
      </c>
      <c r="D51" s="303">
        <v>119570</v>
      </c>
      <c r="E51" s="303">
        <v>198</v>
      </c>
      <c r="F51" s="303">
        <v>66</v>
      </c>
      <c r="G51" s="303" t="s">
        <v>358</v>
      </c>
      <c r="H51" s="303" t="s">
        <v>358</v>
      </c>
      <c r="I51" s="303">
        <v>1290</v>
      </c>
      <c r="J51" s="303">
        <v>890</v>
      </c>
      <c r="K51" s="220">
        <f t="shared" si="1"/>
        <v>129920</v>
      </c>
    </row>
    <row r="52" spans="1:11" ht="19.5" customHeight="1">
      <c r="A52" s="92" t="s">
        <v>42</v>
      </c>
      <c r="B52" s="288">
        <v>448</v>
      </c>
      <c r="C52" s="288">
        <v>23</v>
      </c>
      <c r="D52" s="288">
        <v>1696</v>
      </c>
      <c r="E52" s="288">
        <v>25</v>
      </c>
      <c r="F52" s="288" t="s">
        <v>358</v>
      </c>
      <c r="G52" s="288" t="s">
        <v>358</v>
      </c>
      <c r="H52" s="288" t="s">
        <v>358</v>
      </c>
      <c r="I52" s="288">
        <v>70</v>
      </c>
      <c r="J52" s="288" t="s">
        <v>358</v>
      </c>
      <c r="K52" s="385">
        <f t="shared" si="1"/>
        <v>2262</v>
      </c>
    </row>
    <row r="53" spans="1:11" ht="19.5" customHeight="1">
      <c r="A53" s="94" t="s">
        <v>240</v>
      </c>
      <c r="B53" s="303" t="s">
        <v>358</v>
      </c>
      <c r="C53" s="303" t="s">
        <v>358</v>
      </c>
      <c r="D53" s="303" t="s">
        <v>358</v>
      </c>
      <c r="E53" s="303" t="s">
        <v>358</v>
      </c>
      <c r="F53" s="303" t="s">
        <v>358</v>
      </c>
      <c r="G53" s="303" t="s">
        <v>358</v>
      </c>
      <c r="H53" s="303" t="s">
        <v>358</v>
      </c>
      <c r="I53" s="303" t="s">
        <v>358</v>
      </c>
      <c r="J53" s="303" t="s">
        <v>358</v>
      </c>
      <c r="K53" s="220">
        <f t="shared" si="1"/>
        <v>0</v>
      </c>
    </row>
    <row r="54" spans="1:11" ht="19.5" customHeight="1">
      <c r="A54" s="92" t="s">
        <v>263</v>
      </c>
      <c r="B54" s="288">
        <v>426</v>
      </c>
      <c r="C54" s="288" t="s">
        <v>358</v>
      </c>
      <c r="D54" s="288" t="s">
        <v>358</v>
      </c>
      <c r="E54" s="288">
        <v>359</v>
      </c>
      <c r="F54" s="288" t="s">
        <v>358</v>
      </c>
      <c r="G54" s="288" t="s">
        <v>358</v>
      </c>
      <c r="H54" s="288" t="s">
        <v>358</v>
      </c>
      <c r="I54" s="288" t="s">
        <v>358</v>
      </c>
      <c r="J54" s="288" t="s">
        <v>358</v>
      </c>
      <c r="K54" s="385">
        <f t="shared" si="1"/>
        <v>785</v>
      </c>
    </row>
    <row r="55" spans="1:11" ht="19.5" customHeight="1">
      <c r="A55" s="94" t="s">
        <v>43</v>
      </c>
      <c r="B55" s="303">
        <v>7547</v>
      </c>
      <c r="C55" s="303" t="s">
        <v>358</v>
      </c>
      <c r="D55" s="303" t="s">
        <v>358</v>
      </c>
      <c r="E55" s="303">
        <v>562</v>
      </c>
      <c r="F55" s="303" t="s">
        <v>358</v>
      </c>
      <c r="G55" s="303" t="s">
        <v>358</v>
      </c>
      <c r="H55" s="303" t="s">
        <v>358</v>
      </c>
      <c r="I55" s="303">
        <v>109</v>
      </c>
      <c r="J55" s="303" t="s">
        <v>358</v>
      </c>
      <c r="K55" s="220">
        <f t="shared" si="1"/>
        <v>8218</v>
      </c>
    </row>
    <row r="56" spans="1:11" s="23" customFormat="1" ht="19.5" customHeight="1">
      <c r="A56" s="193" t="s">
        <v>331</v>
      </c>
      <c r="B56" s="505">
        <v>860</v>
      </c>
      <c r="C56" s="505" t="s">
        <v>358</v>
      </c>
      <c r="D56" s="505">
        <v>29</v>
      </c>
      <c r="E56" s="505" t="s">
        <v>358</v>
      </c>
      <c r="F56" s="505" t="s">
        <v>358</v>
      </c>
      <c r="G56" s="505" t="s">
        <v>358</v>
      </c>
      <c r="H56" s="505" t="s">
        <v>358</v>
      </c>
      <c r="I56" s="505" t="s">
        <v>358</v>
      </c>
      <c r="J56" s="505" t="s">
        <v>358</v>
      </c>
      <c r="K56" s="221">
        <f t="shared" si="1"/>
        <v>889</v>
      </c>
    </row>
    <row r="57" spans="1:11" s="510" customFormat="1" ht="19.5" customHeight="1">
      <c r="A57" s="503" t="s">
        <v>332</v>
      </c>
      <c r="B57" s="303">
        <v>4841</v>
      </c>
      <c r="C57" s="303" t="s">
        <v>358</v>
      </c>
      <c r="D57" s="303" t="s">
        <v>358</v>
      </c>
      <c r="E57" s="303">
        <v>513</v>
      </c>
      <c r="F57" s="303" t="s">
        <v>358</v>
      </c>
      <c r="G57" s="303" t="s">
        <v>358</v>
      </c>
      <c r="H57" s="303" t="s">
        <v>358</v>
      </c>
      <c r="I57" s="303" t="s">
        <v>358</v>
      </c>
      <c r="J57" s="303">
        <v>965</v>
      </c>
      <c r="K57" s="220">
        <f t="shared" si="1"/>
        <v>6319</v>
      </c>
    </row>
    <row r="58" spans="1:11" s="23" customFormat="1" ht="19.5" customHeight="1">
      <c r="A58" s="506" t="s">
        <v>334</v>
      </c>
      <c r="B58" s="505">
        <v>326040</v>
      </c>
      <c r="C58" s="505">
        <v>804</v>
      </c>
      <c r="D58" s="505">
        <v>17773</v>
      </c>
      <c r="E58" s="505">
        <v>15688</v>
      </c>
      <c r="F58" s="505">
        <v>360</v>
      </c>
      <c r="G58" s="505" t="s">
        <v>358</v>
      </c>
      <c r="H58" s="505" t="s">
        <v>358</v>
      </c>
      <c r="I58" s="505" t="s">
        <v>358</v>
      </c>
      <c r="J58" s="505">
        <v>128382</v>
      </c>
      <c r="K58" s="221">
        <f>SUM(B58:J58)</f>
        <v>489047</v>
      </c>
    </row>
    <row r="59" spans="1:11" s="9" customFormat="1" ht="19.5" customHeight="1">
      <c r="A59" s="504" t="s">
        <v>333</v>
      </c>
      <c r="B59" s="215" t="s">
        <v>358</v>
      </c>
      <c r="C59" s="215" t="s">
        <v>358</v>
      </c>
      <c r="D59" s="215" t="s">
        <v>358</v>
      </c>
      <c r="E59" s="215" t="s">
        <v>358</v>
      </c>
      <c r="F59" s="215" t="s">
        <v>358</v>
      </c>
      <c r="G59" s="215" t="s">
        <v>358</v>
      </c>
      <c r="H59" s="215" t="s">
        <v>358</v>
      </c>
      <c r="I59" s="215" t="s">
        <v>358</v>
      </c>
      <c r="J59" s="215" t="s">
        <v>358</v>
      </c>
      <c r="K59" s="386">
        <f t="shared" si="1"/>
        <v>0</v>
      </c>
    </row>
    <row r="60" spans="1:11" s="9" customFormat="1" ht="39.75" customHeight="1">
      <c r="A60" s="97" t="s">
        <v>3</v>
      </c>
      <c r="B60" s="295">
        <f aca="true" t="shared" si="2" ref="B60:J60">SUM(B7:B41)+SUM(B42:B59)</f>
        <v>1267646</v>
      </c>
      <c r="C60" s="295">
        <f t="shared" si="2"/>
        <v>511784</v>
      </c>
      <c r="D60" s="295">
        <f t="shared" si="2"/>
        <v>157847</v>
      </c>
      <c r="E60" s="295">
        <f t="shared" si="2"/>
        <v>75558</v>
      </c>
      <c r="F60" s="295">
        <f t="shared" si="2"/>
        <v>2154</v>
      </c>
      <c r="G60" s="295">
        <f t="shared" si="2"/>
        <v>677</v>
      </c>
      <c r="H60" s="295">
        <f t="shared" si="2"/>
        <v>0</v>
      </c>
      <c r="I60" s="295">
        <f t="shared" si="2"/>
        <v>8335</v>
      </c>
      <c r="J60" s="295">
        <f t="shared" si="2"/>
        <v>1618516</v>
      </c>
      <c r="K60" s="295">
        <f>SUM(B60:J60)</f>
        <v>3642517</v>
      </c>
    </row>
    <row r="61" spans="1:11" ht="18">
      <c r="A61" s="85" t="s">
        <v>348</v>
      </c>
      <c r="B61" s="200">
        <f aca="true" t="shared" si="3" ref="B61:K61">SUM(B60-B64)</f>
        <v>116083</v>
      </c>
      <c r="C61" s="200">
        <f t="shared" si="3"/>
        <v>-116372</v>
      </c>
      <c r="D61" s="200">
        <f t="shared" si="3"/>
        <v>18426</v>
      </c>
      <c r="E61" s="200">
        <f t="shared" si="3"/>
        <v>2952</v>
      </c>
      <c r="F61" s="200">
        <f t="shared" si="3"/>
        <v>451</v>
      </c>
      <c r="G61" s="200">
        <f t="shared" si="3"/>
        <v>-11</v>
      </c>
      <c r="H61" s="200">
        <f t="shared" si="3"/>
        <v>0</v>
      </c>
      <c r="I61" s="200">
        <f t="shared" si="3"/>
        <v>-5695</v>
      </c>
      <c r="J61" s="200">
        <f t="shared" si="3"/>
        <v>85431</v>
      </c>
      <c r="K61" s="200">
        <f t="shared" si="3"/>
        <v>101265</v>
      </c>
    </row>
    <row r="62" spans="1:11" ht="18">
      <c r="A62" s="85" t="s">
        <v>349</v>
      </c>
      <c r="B62" s="293">
        <f>(B60-B64)/ABS(B64)</f>
        <v>0.10080473235072679</v>
      </c>
      <c r="C62" s="293">
        <f aca="true" t="shared" si="4" ref="C62:J62">(C60-C64)/ABS(C64)</f>
        <v>-0.18525971255547985</v>
      </c>
      <c r="D62" s="293">
        <f t="shared" si="4"/>
        <v>0.13216086529288987</v>
      </c>
      <c r="E62" s="293">
        <f t="shared" si="4"/>
        <v>0.040657796876291216</v>
      </c>
      <c r="F62" s="293">
        <f t="shared" si="4"/>
        <v>0.26482677627715795</v>
      </c>
      <c r="G62" s="293">
        <f t="shared" si="4"/>
        <v>-0.015988372093023256</v>
      </c>
      <c r="H62" s="292" t="s">
        <v>261</v>
      </c>
      <c r="I62" s="293">
        <f>(I60-I64)/ABS(I64)</f>
        <v>-0.4059158945117605</v>
      </c>
      <c r="J62" s="293">
        <f t="shared" si="4"/>
        <v>0.05572489457531709</v>
      </c>
      <c r="K62" s="293">
        <f>(K60-K64)/ABS(K64)</f>
        <v>0.02859581865396758</v>
      </c>
    </row>
    <row r="63" spans="1:11" ht="18">
      <c r="A63" s="85" t="s">
        <v>350</v>
      </c>
      <c r="B63" s="192">
        <f>B60/$K60</f>
        <v>0.34801374983287653</v>
      </c>
      <c r="C63" s="192">
        <f aca="true" t="shared" si="5" ref="C63:K63">C60/$K60</f>
        <v>0.14050284459894077</v>
      </c>
      <c r="D63" s="192">
        <f t="shared" si="5"/>
        <v>0.04333459528122999</v>
      </c>
      <c r="E63" s="192">
        <f t="shared" si="5"/>
        <v>0.02074334862404211</v>
      </c>
      <c r="F63" s="548">
        <f t="shared" si="5"/>
        <v>0.0005913493334416834</v>
      </c>
      <c r="G63" s="548">
        <f t="shared" si="5"/>
        <v>0.00018586049152275749</v>
      </c>
      <c r="H63" s="192">
        <f t="shared" si="5"/>
        <v>0</v>
      </c>
      <c r="I63" s="548">
        <f t="shared" si="5"/>
        <v>0.002288252875690079</v>
      </c>
      <c r="J63" s="192">
        <f t="shared" si="5"/>
        <v>0.44433999896225607</v>
      </c>
      <c r="K63" s="192">
        <f t="shared" si="5"/>
        <v>1</v>
      </c>
    </row>
    <row r="64" spans="1:11" ht="18">
      <c r="A64" s="291" t="s">
        <v>351</v>
      </c>
      <c r="B64" s="284">
        <v>1151563</v>
      </c>
      <c r="C64" s="284">
        <v>628156</v>
      </c>
      <c r="D64" s="284">
        <v>139421</v>
      </c>
      <c r="E64" s="284">
        <v>72606</v>
      </c>
      <c r="F64" s="284">
        <v>1703</v>
      </c>
      <c r="G64" s="284">
        <v>688</v>
      </c>
      <c r="H64" s="284">
        <v>0</v>
      </c>
      <c r="I64" s="284">
        <v>14030</v>
      </c>
      <c r="J64" s="284">
        <v>1533085</v>
      </c>
      <c r="K64" s="284">
        <v>3541252</v>
      </c>
    </row>
    <row r="65" spans="1:11" ht="15">
      <c r="A65" s="197"/>
      <c r="B65" s="198"/>
      <c r="C65" s="198"/>
      <c r="D65" s="198"/>
      <c r="E65" s="198"/>
      <c r="F65" s="198"/>
      <c r="G65" s="198"/>
      <c r="H65" s="198"/>
      <c r="I65" s="198"/>
      <c r="J65" s="198"/>
      <c r="K65" s="199"/>
    </row>
    <row r="66" spans="1:11" ht="18">
      <c r="A66" s="145" t="s">
        <v>282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9"/>
    </row>
    <row r="138" spans="7:8" ht="18">
      <c r="G138" s="288"/>
      <c r="H138" s="288"/>
    </row>
  </sheetData>
  <printOptions horizontalCentered="1"/>
  <pageMargins left="0.65" right="0.52" top="0.75" bottom="0.75" header="0.5" footer="0.5"/>
  <pageSetup fitToHeight="2" horizontalDpi="600" verticalDpi="600" orientation="landscape" paperSize="9" scale="62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26"/>
    <pageSetUpPr fitToPage="1"/>
  </sheetPr>
  <dimension ref="A1:L97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48.8515625" style="0" customWidth="1"/>
    <col min="2" max="9" width="22.7109375" style="0" customWidth="1"/>
    <col min="10" max="10" width="16.00390625" style="0" hidden="1" customWidth="1"/>
    <col min="11" max="12" width="10.28125" style="0" hidden="1" customWidth="1"/>
    <col min="13" max="13" width="0" style="0" hidden="1" customWidth="1"/>
  </cols>
  <sheetData>
    <row r="1" spans="1:9" ht="37.5" customHeight="1">
      <c r="A1" s="42" t="s">
        <v>50</v>
      </c>
      <c r="I1" s="4"/>
    </row>
    <row r="2" spans="1:9" s="130" customFormat="1" ht="18" customHeight="1">
      <c r="A2" s="64" t="s">
        <v>352</v>
      </c>
      <c r="I2" s="62" t="s">
        <v>0</v>
      </c>
    </row>
    <row r="3" spans="1:9" ht="25.5" customHeight="1">
      <c r="A3" s="57" t="s">
        <v>1</v>
      </c>
      <c r="B3" s="60" t="s">
        <v>51</v>
      </c>
      <c r="C3" s="58"/>
      <c r="D3" s="58"/>
      <c r="E3" s="58"/>
      <c r="F3" s="58"/>
      <c r="G3" s="58"/>
      <c r="H3" s="58"/>
      <c r="I3" s="61" t="s">
        <v>3</v>
      </c>
    </row>
    <row r="4" spans="1:10" ht="130.5" customHeight="1">
      <c r="A4" s="59"/>
      <c r="B4" s="150" t="s">
        <v>52</v>
      </c>
      <c r="C4" s="150" t="s">
        <v>213</v>
      </c>
      <c r="D4" s="150" t="s">
        <v>53</v>
      </c>
      <c r="E4" s="150" t="s">
        <v>194</v>
      </c>
      <c r="F4" s="150" t="s">
        <v>195</v>
      </c>
      <c r="G4" s="150" t="s">
        <v>196</v>
      </c>
      <c r="H4" s="150" t="s">
        <v>286</v>
      </c>
      <c r="I4" s="190"/>
      <c r="J4" s="3"/>
    </row>
    <row r="5" spans="1:9" ht="24.75" customHeight="1">
      <c r="A5" s="89" t="s">
        <v>13</v>
      </c>
      <c r="B5" s="208">
        <v>2112496</v>
      </c>
      <c r="C5" s="208">
        <v>539082</v>
      </c>
      <c r="D5" s="208" t="s">
        <v>358</v>
      </c>
      <c r="E5" s="208">
        <v>6395</v>
      </c>
      <c r="F5" s="208">
        <v>60</v>
      </c>
      <c r="G5" s="208">
        <v>12034</v>
      </c>
      <c r="H5" s="209" t="s">
        <v>358</v>
      </c>
      <c r="I5" s="210">
        <f>SUM(B5:H5)</f>
        <v>2670067</v>
      </c>
    </row>
    <row r="6" spans="1:10" ht="24.75" customHeight="1">
      <c r="A6" s="88" t="s">
        <v>14</v>
      </c>
      <c r="B6" s="203">
        <v>41577</v>
      </c>
      <c r="C6" s="203">
        <v>260625</v>
      </c>
      <c r="D6" s="203">
        <v>12</v>
      </c>
      <c r="E6" s="203">
        <v>2547</v>
      </c>
      <c r="F6" s="203">
        <v>54</v>
      </c>
      <c r="G6" s="203">
        <v>324</v>
      </c>
      <c r="H6" s="211" t="s">
        <v>358</v>
      </c>
      <c r="I6" s="205">
        <f aca="true" t="shared" si="0" ref="I6:I18">SUM(B6:H6)</f>
        <v>305139</v>
      </c>
      <c r="J6" s="4"/>
    </row>
    <row r="7" spans="1:10" ht="24.75" customHeight="1">
      <c r="A7" s="89" t="s">
        <v>219</v>
      </c>
      <c r="B7" s="212">
        <v>188</v>
      </c>
      <c r="C7" s="212">
        <v>13472</v>
      </c>
      <c r="D7" s="212" t="s">
        <v>358</v>
      </c>
      <c r="E7" s="212" t="s">
        <v>358</v>
      </c>
      <c r="F7" s="212" t="s">
        <v>358</v>
      </c>
      <c r="G7" s="212" t="s">
        <v>358</v>
      </c>
      <c r="H7" s="213" t="s">
        <v>358</v>
      </c>
      <c r="I7" s="214">
        <f t="shared" si="0"/>
        <v>13660</v>
      </c>
      <c r="J7" s="4"/>
    </row>
    <row r="8" spans="1:11" ht="24.75" customHeight="1">
      <c r="A8" s="88" t="s">
        <v>15</v>
      </c>
      <c r="B8" s="203">
        <v>304</v>
      </c>
      <c r="C8" s="203">
        <v>2564</v>
      </c>
      <c r="D8" s="203" t="s">
        <v>358</v>
      </c>
      <c r="E8" s="203">
        <v>1275</v>
      </c>
      <c r="F8" s="203" t="s">
        <v>358</v>
      </c>
      <c r="G8" s="203" t="s">
        <v>358</v>
      </c>
      <c r="H8" s="211" t="s">
        <v>358</v>
      </c>
      <c r="I8" s="205">
        <f t="shared" si="0"/>
        <v>4143</v>
      </c>
      <c r="J8" s="4"/>
      <c r="K8" s="328"/>
    </row>
    <row r="9" spans="1:10" ht="24.75" customHeight="1">
      <c r="A9" s="89" t="s">
        <v>16</v>
      </c>
      <c r="B9" s="212">
        <v>371</v>
      </c>
      <c r="C9" s="212">
        <v>2</v>
      </c>
      <c r="D9" s="212" t="s">
        <v>358</v>
      </c>
      <c r="E9" s="212" t="s">
        <v>358</v>
      </c>
      <c r="F9" s="212">
        <v>128</v>
      </c>
      <c r="G9" s="212">
        <v>59</v>
      </c>
      <c r="H9" s="213" t="s">
        <v>358</v>
      </c>
      <c r="I9" s="214">
        <f t="shared" si="0"/>
        <v>560</v>
      </c>
      <c r="J9" s="4"/>
    </row>
    <row r="10" spans="1:10" ht="24.75" customHeight="1">
      <c r="A10" s="88" t="s">
        <v>18</v>
      </c>
      <c r="B10" s="203">
        <v>5015</v>
      </c>
      <c r="C10" s="203">
        <v>9366</v>
      </c>
      <c r="D10" s="203" t="s">
        <v>358</v>
      </c>
      <c r="E10" s="203">
        <v>172</v>
      </c>
      <c r="F10" s="203" t="s">
        <v>358</v>
      </c>
      <c r="G10" s="203">
        <v>280</v>
      </c>
      <c r="H10" s="211" t="s">
        <v>358</v>
      </c>
      <c r="I10" s="205">
        <f t="shared" si="0"/>
        <v>14833</v>
      </c>
      <c r="J10" s="4"/>
    </row>
    <row r="11" spans="1:10" ht="24.75" customHeight="1">
      <c r="A11" s="89" t="s">
        <v>19</v>
      </c>
      <c r="B11" s="212">
        <v>22</v>
      </c>
      <c r="C11" s="212">
        <v>24</v>
      </c>
      <c r="D11" s="212">
        <v>50</v>
      </c>
      <c r="E11" s="212">
        <v>85</v>
      </c>
      <c r="F11" s="212" t="s">
        <v>358</v>
      </c>
      <c r="G11" s="212">
        <v>6</v>
      </c>
      <c r="H11" s="212" t="s">
        <v>358</v>
      </c>
      <c r="I11" s="214">
        <f t="shared" si="0"/>
        <v>187</v>
      </c>
      <c r="J11" s="4"/>
    </row>
    <row r="12" spans="1:10" ht="24.75" customHeight="1">
      <c r="A12" s="88" t="s">
        <v>20</v>
      </c>
      <c r="B12" s="203">
        <v>1449</v>
      </c>
      <c r="C12" s="203">
        <v>3540</v>
      </c>
      <c r="D12" s="203">
        <v>29</v>
      </c>
      <c r="E12" s="203">
        <v>448</v>
      </c>
      <c r="F12" s="203" t="s">
        <v>358</v>
      </c>
      <c r="G12" s="203">
        <v>316</v>
      </c>
      <c r="H12" s="211" t="s">
        <v>358</v>
      </c>
      <c r="I12" s="205">
        <f t="shared" si="0"/>
        <v>5782</v>
      </c>
      <c r="J12" s="4"/>
    </row>
    <row r="13" spans="1:10" ht="24.75" customHeight="1">
      <c r="A13" s="89" t="s">
        <v>23</v>
      </c>
      <c r="B13" s="212">
        <v>60</v>
      </c>
      <c r="C13" s="212">
        <v>732</v>
      </c>
      <c r="D13" s="212" t="s">
        <v>358</v>
      </c>
      <c r="E13" s="212" t="s">
        <v>358</v>
      </c>
      <c r="F13" s="212" t="s">
        <v>358</v>
      </c>
      <c r="G13" s="212" t="s">
        <v>358</v>
      </c>
      <c r="H13" s="213" t="s">
        <v>358</v>
      </c>
      <c r="I13" s="214">
        <f t="shared" si="0"/>
        <v>792</v>
      </c>
      <c r="J13" s="4"/>
    </row>
    <row r="14" spans="1:12" ht="24.75" customHeight="1">
      <c r="A14" s="88" t="s">
        <v>243</v>
      </c>
      <c r="B14" s="203" t="s">
        <v>358</v>
      </c>
      <c r="C14" s="203" t="s">
        <v>358</v>
      </c>
      <c r="D14" s="203" t="s">
        <v>358</v>
      </c>
      <c r="E14" s="203" t="s">
        <v>358</v>
      </c>
      <c r="F14" s="203" t="s">
        <v>358</v>
      </c>
      <c r="G14" s="203" t="s">
        <v>358</v>
      </c>
      <c r="H14" s="211">
        <v>0</v>
      </c>
      <c r="I14" s="205">
        <f t="shared" si="0"/>
        <v>0</v>
      </c>
      <c r="J14" s="4"/>
      <c r="K14" s="13"/>
      <c r="L14" s="13"/>
    </row>
    <row r="15" spans="1:12" ht="24.75" customHeight="1">
      <c r="A15" s="89" t="s">
        <v>244</v>
      </c>
      <c r="B15" s="212">
        <v>21</v>
      </c>
      <c r="C15" s="212">
        <v>7</v>
      </c>
      <c r="D15" s="212" t="s">
        <v>358</v>
      </c>
      <c r="E15" s="212" t="s">
        <v>358</v>
      </c>
      <c r="F15" s="212" t="s">
        <v>358</v>
      </c>
      <c r="G15" s="212" t="s">
        <v>358</v>
      </c>
      <c r="H15" s="213">
        <v>0</v>
      </c>
      <c r="I15" s="214">
        <f t="shared" si="0"/>
        <v>28</v>
      </c>
      <c r="J15" s="4"/>
      <c r="K15" s="13"/>
      <c r="L15" s="13"/>
    </row>
    <row r="16" spans="1:10" ht="24.75" customHeight="1">
      <c r="A16" s="88" t="s">
        <v>32</v>
      </c>
      <c r="B16" s="203">
        <v>1316</v>
      </c>
      <c r="C16" s="203">
        <v>1117</v>
      </c>
      <c r="D16" s="203" t="s">
        <v>358</v>
      </c>
      <c r="E16" s="203">
        <v>138</v>
      </c>
      <c r="F16" s="203" t="s">
        <v>358</v>
      </c>
      <c r="G16" s="203">
        <v>2117</v>
      </c>
      <c r="H16" s="211" t="s">
        <v>358</v>
      </c>
      <c r="I16" s="205">
        <f t="shared" si="0"/>
        <v>4688</v>
      </c>
      <c r="J16" s="4"/>
    </row>
    <row r="17" spans="1:10" ht="24.75" customHeight="1">
      <c r="A17" s="89" t="s">
        <v>245</v>
      </c>
      <c r="B17" s="212" t="s">
        <v>358</v>
      </c>
      <c r="C17" s="212" t="s">
        <v>358</v>
      </c>
      <c r="D17" s="212" t="s">
        <v>358</v>
      </c>
      <c r="E17" s="212" t="s">
        <v>358</v>
      </c>
      <c r="F17" s="212" t="s">
        <v>358</v>
      </c>
      <c r="G17" s="212" t="s">
        <v>358</v>
      </c>
      <c r="H17" s="213" t="s">
        <v>358</v>
      </c>
      <c r="I17" s="214">
        <f t="shared" si="0"/>
        <v>0</v>
      </c>
      <c r="J17" s="4"/>
    </row>
    <row r="18" spans="1:12" ht="24.75" customHeight="1">
      <c r="A18" s="91" t="s">
        <v>285</v>
      </c>
      <c r="B18" s="203" t="s">
        <v>358</v>
      </c>
      <c r="C18" s="203" t="s">
        <v>358</v>
      </c>
      <c r="D18" s="203" t="s">
        <v>358</v>
      </c>
      <c r="E18" s="203" t="s">
        <v>358</v>
      </c>
      <c r="F18" s="203" t="s">
        <v>358</v>
      </c>
      <c r="G18" s="203" t="s">
        <v>358</v>
      </c>
      <c r="H18" s="203">
        <v>704847</v>
      </c>
      <c r="I18" s="207">
        <f t="shared" si="0"/>
        <v>704847</v>
      </c>
      <c r="J18" s="4"/>
      <c r="L18" t="s">
        <v>354</v>
      </c>
    </row>
    <row r="19" spans="1:12" ht="24.75" customHeight="1">
      <c r="A19" s="99" t="s">
        <v>54</v>
      </c>
      <c r="B19" s="294">
        <f>SUM(B5:B18)</f>
        <v>2162819</v>
      </c>
      <c r="C19" s="294">
        <f aca="true" t="shared" si="1" ref="C19:H19">SUM(C5:C18)</f>
        <v>830531</v>
      </c>
      <c r="D19" s="294">
        <f t="shared" si="1"/>
        <v>91</v>
      </c>
      <c r="E19" s="294">
        <f t="shared" si="1"/>
        <v>11060</v>
      </c>
      <c r="F19" s="294">
        <f t="shared" si="1"/>
        <v>242</v>
      </c>
      <c r="G19" s="294">
        <f t="shared" si="1"/>
        <v>15136</v>
      </c>
      <c r="H19" s="294">
        <f t="shared" si="1"/>
        <v>704847</v>
      </c>
      <c r="I19" s="301">
        <f>SUM(I5:I18)</f>
        <v>3724726</v>
      </c>
      <c r="J19" s="276" t="s">
        <v>353</v>
      </c>
      <c r="K19" s="13">
        <f>SUM(I5:I16)</f>
        <v>3019879</v>
      </c>
      <c r="L19">
        <f>K19/I19</f>
        <v>0.8107654093213836</v>
      </c>
    </row>
    <row r="20" spans="1:9" ht="24.75" customHeight="1">
      <c r="A20" s="85" t="s">
        <v>348</v>
      </c>
      <c r="B20" s="86">
        <f aca="true" t="shared" si="2" ref="B20:I20">(B19-B23)</f>
        <v>48177</v>
      </c>
      <c r="C20" s="86">
        <f t="shared" si="2"/>
        <v>-45769</v>
      </c>
      <c r="D20" s="86">
        <f t="shared" si="2"/>
        <v>-54</v>
      </c>
      <c r="E20" s="86">
        <f t="shared" si="2"/>
        <v>-141</v>
      </c>
      <c r="F20" s="86">
        <f t="shared" si="2"/>
        <v>-20</v>
      </c>
      <c r="G20" s="86">
        <f t="shared" si="2"/>
        <v>3867</v>
      </c>
      <c r="H20" s="86">
        <f t="shared" si="2"/>
        <v>99126</v>
      </c>
      <c r="I20" s="86">
        <f t="shared" si="2"/>
        <v>105186</v>
      </c>
    </row>
    <row r="21" spans="1:9" ht="24.75" customHeight="1">
      <c r="A21" s="85" t="s">
        <v>349</v>
      </c>
      <c r="B21" s="292">
        <f aca="true" t="shared" si="3" ref="B21:I21">(B19-B23)/ABS(B23)</f>
        <v>0.022782579746358958</v>
      </c>
      <c r="C21" s="292">
        <f t="shared" si="3"/>
        <v>-0.05222982996690631</v>
      </c>
      <c r="D21" s="292">
        <f t="shared" si="3"/>
        <v>-0.3724137931034483</v>
      </c>
      <c r="E21" s="292">
        <f t="shared" si="3"/>
        <v>-0.012588161771270423</v>
      </c>
      <c r="F21" s="292">
        <f t="shared" si="3"/>
        <v>-0.07633587786259542</v>
      </c>
      <c r="G21" s="292">
        <f t="shared" si="3"/>
        <v>0.343153784719141</v>
      </c>
      <c r="H21" s="292">
        <f t="shared" si="3"/>
        <v>0.16364960105395057</v>
      </c>
      <c r="I21" s="292">
        <f t="shared" si="3"/>
        <v>0.0290605988606287</v>
      </c>
    </row>
    <row r="22" spans="1:9" ht="24.75" customHeight="1">
      <c r="A22" s="85" t="s">
        <v>350</v>
      </c>
      <c r="B22" s="137">
        <f>B19/$I19</f>
        <v>0.5806652623575533</v>
      </c>
      <c r="C22" s="137">
        <f aca="true" t="shared" si="4" ref="C22:I22">C19/$I19</f>
        <v>0.22297774386626024</v>
      </c>
      <c r="D22" s="558">
        <f t="shared" si="4"/>
        <v>2.4431327297632095E-05</v>
      </c>
      <c r="E22" s="558">
        <f t="shared" si="4"/>
        <v>0.0029693459330968237</v>
      </c>
      <c r="F22" s="558">
        <f t="shared" si="4"/>
        <v>6.497122204425238E-05</v>
      </c>
      <c r="G22" s="558">
        <f t="shared" si="4"/>
        <v>0.004063654615131421</v>
      </c>
      <c r="H22" s="137">
        <f t="shared" si="4"/>
        <v>0.18923459067861637</v>
      </c>
      <c r="I22" s="137">
        <f t="shared" si="4"/>
        <v>1</v>
      </c>
    </row>
    <row r="23" spans="1:10" ht="24.75" customHeight="1">
      <c r="A23" s="291" t="s">
        <v>351</v>
      </c>
      <c r="B23" s="289">
        <v>2114642</v>
      </c>
      <c r="C23" s="289">
        <v>876300</v>
      </c>
      <c r="D23" s="289">
        <v>145</v>
      </c>
      <c r="E23" s="289">
        <v>11201</v>
      </c>
      <c r="F23" s="289">
        <v>262</v>
      </c>
      <c r="G23" s="289">
        <v>11269</v>
      </c>
      <c r="H23" s="289">
        <v>605721</v>
      </c>
      <c r="I23" s="289">
        <v>3619540</v>
      </c>
      <c r="J23" s="4"/>
    </row>
    <row r="24" spans="1:10" ht="24.75" customHeight="1">
      <c r="A24" s="201" t="s">
        <v>359</v>
      </c>
      <c r="B24" s="279"/>
      <c r="C24" s="279"/>
      <c r="D24" s="279"/>
      <c r="E24" s="279"/>
      <c r="F24" s="279"/>
      <c r="G24" s="279"/>
      <c r="H24" s="279"/>
      <c r="I24" s="279"/>
      <c r="J24" s="278"/>
    </row>
    <row r="25" ht="12.75">
      <c r="B25" s="13"/>
    </row>
    <row r="97" spans="7:8" ht="18">
      <c r="G97" s="212"/>
      <c r="H97" s="213"/>
    </row>
  </sheetData>
  <printOptions/>
  <pageMargins left="0.65" right="0.52" top="1" bottom="1" header="0.5" footer="0.5"/>
  <pageSetup fitToHeight="1" fitToWidth="1" horizontalDpi="300" verticalDpi="3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I23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41.57421875" style="23" customWidth="1"/>
    <col min="2" max="2" width="27.28125" style="23" customWidth="1"/>
    <col min="3" max="3" width="27.8515625" style="23" customWidth="1"/>
    <col min="4" max="4" width="26.140625" style="23" customWidth="1"/>
    <col min="5" max="5" width="25.00390625" style="23" customWidth="1"/>
    <col min="6" max="9" width="22.7109375" style="23" customWidth="1"/>
    <col min="10" max="16384" width="9.140625" style="23" customWidth="1"/>
  </cols>
  <sheetData>
    <row r="1" spans="1:9" ht="27" customHeight="1">
      <c r="A1" s="82" t="s">
        <v>437</v>
      </c>
      <c r="I1" s="34"/>
    </row>
    <row r="2" spans="1:9" ht="27" customHeight="1">
      <c r="A2" s="82" t="s">
        <v>438</v>
      </c>
      <c r="I2" s="34"/>
    </row>
    <row r="3" spans="1:9" ht="27" customHeight="1">
      <c r="A3" s="42"/>
      <c r="I3" s="34"/>
    </row>
    <row r="4" spans="1:9" s="41" customFormat="1" ht="18" customHeight="1">
      <c r="A4" s="64" t="s">
        <v>352</v>
      </c>
      <c r="I4" s="586" t="s">
        <v>0</v>
      </c>
    </row>
    <row r="5" spans="1:9" ht="25.5" customHeight="1">
      <c r="A5" s="587" t="s">
        <v>1</v>
      </c>
      <c r="B5" s="588" t="s">
        <v>51</v>
      </c>
      <c r="C5" s="589"/>
      <c r="D5" s="589"/>
      <c r="E5" s="589"/>
      <c r="F5" s="589"/>
      <c r="G5" s="589"/>
      <c r="H5" s="589"/>
      <c r="I5" s="590" t="s">
        <v>3</v>
      </c>
    </row>
    <row r="6" spans="1:9" ht="130.5" customHeight="1">
      <c r="A6" s="591"/>
      <c r="B6" s="592" t="s">
        <v>52</v>
      </c>
      <c r="C6" s="592" t="s">
        <v>213</v>
      </c>
      <c r="D6" s="592" t="s">
        <v>53</v>
      </c>
      <c r="E6" s="592" t="s">
        <v>194</v>
      </c>
      <c r="F6" s="592" t="s">
        <v>195</v>
      </c>
      <c r="G6" s="592" t="s">
        <v>196</v>
      </c>
      <c r="H6" s="592" t="s">
        <v>445</v>
      </c>
      <c r="I6" s="593"/>
    </row>
    <row r="7" spans="1:9" ht="24.75" customHeight="1">
      <c r="A7" s="100" t="s">
        <v>13</v>
      </c>
      <c r="B7" s="231">
        <v>305658</v>
      </c>
      <c r="C7" s="231">
        <v>30549</v>
      </c>
      <c r="D7" s="231" t="s">
        <v>358</v>
      </c>
      <c r="E7" s="231">
        <v>894</v>
      </c>
      <c r="F7" s="231" t="s">
        <v>358</v>
      </c>
      <c r="G7" s="231">
        <v>441</v>
      </c>
      <c r="H7" s="231" t="s">
        <v>358</v>
      </c>
      <c r="I7" s="204">
        <f>SUM(B7:H7)</f>
        <v>337542</v>
      </c>
    </row>
    <row r="8" spans="1:9" ht="24.75" customHeight="1">
      <c r="A8" s="88" t="s">
        <v>14</v>
      </c>
      <c r="B8" s="203">
        <v>12540</v>
      </c>
      <c r="C8" s="203">
        <v>576</v>
      </c>
      <c r="D8" s="203" t="s">
        <v>358</v>
      </c>
      <c r="E8" s="203">
        <v>362</v>
      </c>
      <c r="F8" s="203">
        <v>54</v>
      </c>
      <c r="G8" s="203">
        <v>27</v>
      </c>
      <c r="H8" s="203" t="s">
        <v>358</v>
      </c>
      <c r="I8" s="205">
        <f aca="true" t="shared" si="0" ref="I8:I20">SUM(B8:H8)</f>
        <v>13559</v>
      </c>
    </row>
    <row r="9" spans="1:9" ht="24.75" customHeight="1">
      <c r="A9" s="100" t="s">
        <v>219</v>
      </c>
      <c r="B9" s="206" t="s">
        <v>358</v>
      </c>
      <c r="C9" s="206" t="s">
        <v>358</v>
      </c>
      <c r="D9" s="206" t="s">
        <v>358</v>
      </c>
      <c r="E9" s="206" t="s">
        <v>358</v>
      </c>
      <c r="F9" s="206" t="s">
        <v>358</v>
      </c>
      <c r="G9" s="206" t="s">
        <v>358</v>
      </c>
      <c r="H9" s="206" t="s">
        <v>358</v>
      </c>
      <c r="I9" s="206">
        <f t="shared" si="0"/>
        <v>0</v>
      </c>
    </row>
    <row r="10" spans="1:9" ht="24.75" customHeight="1">
      <c r="A10" s="88" t="s">
        <v>15</v>
      </c>
      <c r="B10" s="205" t="s">
        <v>358</v>
      </c>
      <c r="C10" s="205" t="s">
        <v>358</v>
      </c>
      <c r="D10" s="205" t="s">
        <v>358</v>
      </c>
      <c r="E10" s="205" t="s">
        <v>358</v>
      </c>
      <c r="F10" s="205" t="s">
        <v>358</v>
      </c>
      <c r="G10" s="205" t="s">
        <v>358</v>
      </c>
      <c r="H10" s="205" t="s">
        <v>358</v>
      </c>
      <c r="I10" s="205">
        <f t="shared" si="0"/>
        <v>0</v>
      </c>
    </row>
    <row r="11" spans="1:9" ht="24.75" customHeight="1">
      <c r="A11" s="100" t="s">
        <v>16</v>
      </c>
      <c r="B11" s="206" t="s">
        <v>358</v>
      </c>
      <c r="C11" s="206" t="s">
        <v>358</v>
      </c>
      <c r="D11" s="206" t="s">
        <v>358</v>
      </c>
      <c r="E11" s="206" t="s">
        <v>358</v>
      </c>
      <c r="F11" s="206" t="s">
        <v>358</v>
      </c>
      <c r="G11" s="206" t="s">
        <v>358</v>
      </c>
      <c r="H11" s="206" t="s">
        <v>358</v>
      </c>
      <c r="I11" s="206">
        <f t="shared" si="0"/>
        <v>0</v>
      </c>
    </row>
    <row r="12" spans="1:9" ht="24.75" customHeight="1">
      <c r="A12" s="88" t="s">
        <v>18</v>
      </c>
      <c r="B12" s="205" t="s">
        <v>358</v>
      </c>
      <c r="C12" s="205" t="s">
        <v>358</v>
      </c>
      <c r="D12" s="205" t="s">
        <v>358</v>
      </c>
      <c r="E12" s="205" t="s">
        <v>358</v>
      </c>
      <c r="F12" s="205" t="s">
        <v>358</v>
      </c>
      <c r="G12" s="205" t="s">
        <v>358</v>
      </c>
      <c r="H12" s="205" t="s">
        <v>358</v>
      </c>
      <c r="I12" s="205">
        <f t="shared" si="0"/>
        <v>0</v>
      </c>
    </row>
    <row r="13" spans="1:9" ht="24.75" customHeight="1">
      <c r="A13" s="100" t="s">
        <v>19</v>
      </c>
      <c r="B13" s="206" t="s">
        <v>358</v>
      </c>
      <c r="C13" s="206" t="s">
        <v>358</v>
      </c>
      <c r="D13" s="206" t="s">
        <v>358</v>
      </c>
      <c r="E13" s="206" t="s">
        <v>358</v>
      </c>
      <c r="F13" s="206" t="s">
        <v>358</v>
      </c>
      <c r="G13" s="206" t="s">
        <v>358</v>
      </c>
      <c r="H13" s="206" t="s">
        <v>358</v>
      </c>
      <c r="I13" s="206">
        <f t="shared" si="0"/>
        <v>0</v>
      </c>
    </row>
    <row r="14" spans="1:9" ht="24.75" customHeight="1">
      <c r="A14" s="88" t="s">
        <v>20</v>
      </c>
      <c r="B14" s="205" t="s">
        <v>358</v>
      </c>
      <c r="C14" s="205" t="s">
        <v>358</v>
      </c>
      <c r="D14" s="205" t="s">
        <v>358</v>
      </c>
      <c r="E14" s="205" t="s">
        <v>358</v>
      </c>
      <c r="F14" s="205" t="s">
        <v>358</v>
      </c>
      <c r="G14" s="205" t="s">
        <v>358</v>
      </c>
      <c r="H14" s="205" t="s">
        <v>358</v>
      </c>
      <c r="I14" s="205">
        <f t="shared" si="0"/>
        <v>0</v>
      </c>
    </row>
    <row r="15" spans="1:9" ht="24.75" customHeight="1">
      <c r="A15" s="100" t="s">
        <v>23</v>
      </c>
      <c r="B15" s="206" t="s">
        <v>358</v>
      </c>
      <c r="C15" s="206" t="s">
        <v>358</v>
      </c>
      <c r="D15" s="206" t="s">
        <v>358</v>
      </c>
      <c r="E15" s="206" t="s">
        <v>358</v>
      </c>
      <c r="F15" s="206" t="s">
        <v>358</v>
      </c>
      <c r="G15" s="206" t="s">
        <v>358</v>
      </c>
      <c r="H15" s="206" t="s">
        <v>358</v>
      </c>
      <c r="I15" s="206">
        <f t="shared" si="0"/>
        <v>0</v>
      </c>
    </row>
    <row r="16" spans="1:9" ht="24.75" customHeight="1">
      <c r="A16" s="88" t="s">
        <v>243</v>
      </c>
      <c r="B16" s="205" t="s">
        <v>358</v>
      </c>
      <c r="C16" s="205" t="s">
        <v>358</v>
      </c>
      <c r="D16" s="205" t="s">
        <v>358</v>
      </c>
      <c r="E16" s="205" t="s">
        <v>358</v>
      </c>
      <c r="F16" s="205" t="s">
        <v>358</v>
      </c>
      <c r="G16" s="205" t="s">
        <v>358</v>
      </c>
      <c r="H16" s="205" t="s">
        <v>358</v>
      </c>
      <c r="I16" s="205">
        <f t="shared" si="0"/>
        <v>0</v>
      </c>
    </row>
    <row r="17" spans="1:9" ht="24.75" customHeight="1">
      <c r="A17" s="89" t="s">
        <v>244</v>
      </c>
      <c r="B17" s="214" t="s">
        <v>358</v>
      </c>
      <c r="C17" s="214" t="s">
        <v>358</v>
      </c>
      <c r="D17" s="214" t="s">
        <v>358</v>
      </c>
      <c r="E17" s="214" t="s">
        <v>358</v>
      </c>
      <c r="F17" s="214" t="s">
        <v>358</v>
      </c>
      <c r="G17" s="214" t="s">
        <v>358</v>
      </c>
      <c r="H17" s="214" t="s">
        <v>358</v>
      </c>
      <c r="I17" s="214">
        <f t="shared" si="0"/>
        <v>0</v>
      </c>
    </row>
    <row r="18" spans="1:9" ht="24.75" customHeight="1">
      <c r="A18" s="88" t="s">
        <v>32</v>
      </c>
      <c r="B18" s="205" t="s">
        <v>358</v>
      </c>
      <c r="C18" s="205" t="s">
        <v>358</v>
      </c>
      <c r="D18" s="205" t="s">
        <v>358</v>
      </c>
      <c r="E18" s="205" t="s">
        <v>358</v>
      </c>
      <c r="F18" s="205" t="s">
        <v>358</v>
      </c>
      <c r="G18" s="205" t="s">
        <v>358</v>
      </c>
      <c r="H18" s="205" t="s">
        <v>358</v>
      </c>
      <c r="I18" s="205">
        <f t="shared" si="0"/>
        <v>0</v>
      </c>
    </row>
    <row r="19" spans="1:9" ht="24.75" customHeight="1">
      <c r="A19" s="100" t="s">
        <v>446</v>
      </c>
      <c r="B19" s="206" t="s">
        <v>358</v>
      </c>
      <c r="C19" s="206" t="s">
        <v>358</v>
      </c>
      <c r="D19" s="206" t="s">
        <v>358</v>
      </c>
      <c r="E19" s="206" t="s">
        <v>358</v>
      </c>
      <c r="F19" s="206" t="s">
        <v>358</v>
      </c>
      <c r="G19" s="206" t="s">
        <v>358</v>
      </c>
      <c r="H19" s="206" t="s">
        <v>358</v>
      </c>
      <c r="I19" s="206">
        <f t="shared" si="0"/>
        <v>0</v>
      </c>
    </row>
    <row r="20" spans="1:9" ht="24.75" customHeight="1">
      <c r="A20" s="91" t="s">
        <v>285</v>
      </c>
      <c r="B20" s="207" t="s">
        <v>358</v>
      </c>
      <c r="C20" s="207" t="s">
        <v>358</v>
      </c>
      <c r="D20" s="207" t="s">
        <v>358</v>
      </c>
      <c r="E20" s="207" t="s">
        <v>358</v>
      </c>
      <c r="F20" s="207" t="s">
        <v>358</v>
      </c>
      <c r="G20" s="207" t="s">
        <v>358</v>
      </c>
      <c r="H20" s="207">
        <v>48980</v>
      </c>
      <c r="I20" s="207">
        <f t="shared" si="0"/>
        <v>48980</v>
      </c>
    </row>
    <row r="21" spans="1:9" ht="30" customHeight="1">
      <c r="A21" s="594" t="s">
        <v>54</v>
      </c>
      <c r="B21" s="595">
        <f>SUM(B7:B20)</f>
        <v>318198</v>
      </c>
      <c r="C21" s="595">
        <f aca="true" t="shared" si="1" ref="C21:I21">SUM(C7:C20)</f>
        <v>31125</v>
      </c>
      <c r="D21" s="595">
        <f t="shared" si="1"/>
        <v>0</v>
      </c>
      <c r="E21" s="595">
        <f t="shared" si="1"/>
        <v>1256</v>
      </c>
      <c r="F21" s="595">
        <f t="shared" si="1"/>
        <v>54</v>
      </c>
      <c r="G21" s="595">
        <f t="shared" si="1"/>
        <v>468</v>
      </c>
      <c r="H21" s="595">
        <f t="shared" si="1"/>
        <v>48980</v>
      </c>
      <c r="I21" s="595">
        <f t="shared" si="1"/>
        <v>400081</v>
      </c>
    </row>
    <row r="22" spans="1:9" ht="18">
      <c r="A22" s="596" t="s">
        <v>439</v>
      </c>
      <c r="B22" s="27"/>
      <c r="C22" s="27"/>
      <c r="D22" s="27"/>
      <c r="E22" s="27"/>
      <c r="F22" s="27"/>
      <c r="G22" s="13"/>
      <c r="H22" s="27"/>
      <c r="I22" s="27"/>
    </row>
    <row r="23" spans="1:9" ht="18">
      <c r="A23" s="597"/>
      <c r="B23" s="598"/>
      <c r="C23" s="598"/>
      <c r="D23" s="598"/>
      <c r="E23" s="598"/>
      <c r="F23" s="598"/>
      <c r="G23" s="599"/>
      <c r="H23" s="598"/>
      <c r="I23" s="59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22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45.421875" style="23" customWidth="1"/>
    <col min="2" max="2" width="22.7109375" style="23" customWidth="1"/>
    <col min="3" max="3" width="26.7109375" style="23" customWidth="1"/>
    <col min="4" max="5" width="25.57421875" style="23" customWidth="1"/>
    <col min="6" max="6" width="26.421875" style="23" customWidth="1"/>
    <col min="7" max="9" width="22.7109375" style="23" customWidth="1"/>
    <col min="10" max="16384" width="9.140625" style="23" customWidth="1"/>
  </cols>
  <sheetData>
    <row r="1" spans="1:8" ht="27" customHeight="1">
      <c r="A1" s="82" t="s">
        <v>440</v>
      </c>
      <c r="H1" s="34"/>
    </row>
    <row r="2" spans="1:8" ht="27" customHeight="1">
      <c r="A2" s="82" t="s">
        <v>441</v>
      </c>
      <c r="H2" s="34"/>
    </row>
    <row r="3" spans="1:8" ht="27" customHeight="1">
      <c r="A3" s="82"/>
      <c r="H3" s="34"/>
    </row>
    <row r="4" spans="1:9" s="41" customFormat="1" ht="18" customHeight="1">
      <c r="A4" s="64" t="s">
        <v>352</v>
      </c>
      <c r="I4" s="586" t="s">
        <v>0</v>
      </c>
    </row>
    <row r="5" spans="1:9" ht="25.5" customHeight="1">
      <c r="A5" s="587" t="s">
        <v>1</v>
      </c>
      <c r="B5" s="588" t="s">
        <v>51</v>
      </c>
      <c r="C5" s="589"/>
      <c r="D5" s="589"/>
      <c r="E5" s="589"/>
      <c r="F5" s="589"/>
      <c r="G5" s="589"/>
      <c r="H5" s="589"/>
      <c r="I5" s="590" t="s">
        <v>3</v>
      </c>
    </row>
    <row r="6" spans="1:9" ht="130.5" customHeight="1">
      <c r="A6" s="591"/>
      <c r="B6" s="592" t="s">
        <v>52</v>
      </c>
      <c r="C6" s="592" t="s">
        <v>213</v>
      </c>
      <c r="D6" s="592" t="s">
        <v>53</v>
      </c>
      <c r="E6" s="592" t="s">
        <v>194</v>
      </c>
      <c r="F6" s="592" t="s">
        <v>195</v>
      </c>
      <c r="G6" s="592" t="s">
        <v>196</v>
      </c>
      <c r="H6" s="592" t="s">
        <v>447</v>
      </c>
      <c r="I6" s="593"/>
    </row>
    <row r="7" spans="1:9" ht="24.75" customHeight="1">
      <c r="A7" s="600" t="s">
        <v>13</v>
      </c>
      <c r="B7" s="202">
        <v>1434828</v>
      </c>
      <c r="C7" s="202">
        <v>42384</v>
      </c>
      <c r="D7" s="202" t="s">
        <v>358</v>
      </c>
      <c r="E7" s="202">
        <v>2867</v>
      </c>
      <c r="F7" s="202">
        <v>60</v>
      </c>
      <c r="G7" s="202">
        <v>8626</v>
      </c>
      <c r="H7" s="202" t="s">
        <v>358</v>
      </c>
      <c r="I7" s="206">
        <f>SUM(B7:H7)</f>
        <v>1488765</v>
      </c>
    </row>
    <row r="8" spans="1:9" ht="24.75" customHeight="1">
      <c r="A8" s="601" t="s">
        <v>14</v>
      </c>
      <c r="B8" s="203">
        <v>3564</v>
      </c>
      <c r="C8" s="203">
        <v>233</v>
      </c>
      <c r="D8" s="203" t="s">
        <v>358</v>
      </c>
      <c r="E8" s="203">
        <v>21</v>
      </c>
      <c r="F8" s="203" t="s">
        <v>358</v>
      </c>
      <c r="G8" s="203">
        <v>2</v>
      </c>
      <c r="H8" s="203" t="s">
        <v>358</v>
      </c>
      <c r="I8" s="205">
        <f aca="true" t="shared" si="0" ref="I8:I20">SUM(B8:H8)</f>
        <v>3820</v>
      </c>
    </row>
    <row r="9" spans="1:9" ht="24.75" customHeight="1">
      <c r="A9" s="600" t="s">
        <v>219</v>
      </c>
      <c r="B9" s="202" t="s">
        <v>358</v>
      </c>
      <c r="C9" s="202" t="s">
        <v>358</v>
      </c>
      <c r="D9" s="202" t="s">
        <v>358</v>
      </c>
      <c r="E9" s="202" t="s">
        <v>358</v>
      </c>
      <c r="F9" s="202" t="s">
        <v>358</v>
      </c>
      <c r="G9" s="202" t="s">
        <v>358</v>
      </c>
      <c r="H9" s="202" t="s">
        <v>358</v>
      </c>
      <c r="I9" s="206">
        <f t="shared" si="0"/>
        <v>0</v>
      </c>
    </row>
    <row r="10" spans="1:9" ht="24.75" customHeight="1">
      <c r="A10" s="601" t="s">
        <v>15</v>
      </c>
      <c r="B10" s="203" t="s">
        <v>358</v>
      </c>
      <c r="C10" s="203" t="s">
        <v>358</v>
      </c>
      <c r="D10" s="203" t="s">
        <v>358</v>
      </c>
      <c r="E10" s="203" t="s">
        <v>358</v>
      </c>
      <c r="F10" s="203" t="s">
        <v>358</v>
      </c>
      <c r="G10" s="203" t="s">
        <v>358</v>
      </c>
      <c r="H10" s="203" t="s">
        <v>358</v>
      </c>
      <c r="I10" s="205">
        <f t="shared" si="0"/>
        <v>0</v>
      </c>
    </row>
    <row r="11" spans="1:9" ht="24.75" customHeight="1">
      <c r="A11" s="600" t="s">
        <v>16</v>
      </c>
      <c r="B11" s="202" t="s">
        <v>358</v>
      </c>
      <c r="C11" s="202" t="s">
        <v>358</v>
      </c>
      <c r="D11" s="202" t="s">
        <v>358</v>
      </c>
      <c r="E11" s="202" t="s">
        <v>358</v>
      </c>
      <c r="F11" s="202" t="s">
        <v>358</v>
      </c>
      <c r="G11" s="202" t="s">
        <v>358</v>
      </c>
      <c r="H11" s="202" t="s">
        <v>358</v>
      </c>
      <c r="I11" s="206">
        <f t="shared" si="0"/>
        <v>0</v>
      </c>
    </row>
    <row r="12" spans="1:9" ht="24.75" customHeight="1">
      <c r="A12" s="601" t="s">
        <v>18</v>
      </c>
      <c r="B12" s="203">
        <v>4</v>
      </c>
      <c r="C12" s="203" t="s">
        <v>358</v>
      </c>
      <c r="D12" s="203" t="s">
        <v>358</v>
      </c>
      <c r="E12" s="203" t="s">
        <v>358</v>
      </c>
      <c r="F12" s="203" t="s">
        <v>358</v>
      </c>
      <c r="G12" s="203">
        <v>27</v>
      </c>
      <c r="H12" s="203" t="s">
        <v>358</v>
      </c>
      <c r="I12" s="205">
        <f t="shared" si="0"/>
        <v>31</v>
      </c>
    </row>
    <row r="13" spans="1:9" ht="24.75" customHeight="1">
      <c r="A13" s="600" t="s">
        <v>19</v>
      </c>
      <c r="B13" s="202" t="s">
        <v>358</v>
      </c>
      <c r="C13" s="202" t="s">
        <v>358</v>
      </c>
      <c r="D13" s="202" t="s">
        <v>358</v>
      </c>
      <c r="E13" s="202" t="s">
        <v>358</v>
      </c>
      <c r="F13" s="202" t="s">
        <v>358</v>
      </c>
      <c r="G13" s="202" t="s">
        <v>358</v>
      </c>
      <c r="H13" s="202" t="s">
        <v>358</v>
      </c>
      <c r="I13" s="206">
        <f t="shared" si="0"/>
        <v>0</v>
      </c>
    </row>
    <row r="14" spans="1:9" ht="24.75" customHeight="1">
      <c r="A14" s="601" t="s">
        <v>20</v>
      </c>
      <c r="B14" s="203" t="s">
        <v>358</v>
      </c>
      <c r="C14" s="203" t="s">
        <v>358</v>
      </c>
      <c r="D14" s="203" t="s">
        <v>358</v>
      </c>
      <c r="E14" s="203" t="s">
        <v>358</v>
      </c>
      <c r="F14" s="203" t="s">
        <v>358</v>
      </c>
      <c r="G14" s="203" t="s">
        <v>358</v>
      </c>
      <c r="H14" s="203" t="s">
        <v>358</v>
      </c>
      <c r="I14" s="205">
        <f t="shared" si="0"/>
        <v>0</v>
      </c>
    </row>
    <row r="15" spans="1:9" ht="24.75" customHeight="1">
      <c r="A15" s="600" t="s">
        <v>23</v>
      </c>
      <c r="B15" s="202" t="s">
        <v>358</v>
      </c>
      <c r="C15" s="202" t="s">
        <v>358</v>
      </c>
      <c r="D15" s="202" t="s">
        <v>358</v>
      </c>
      <c r="E15" s="202" t="s">
        <v>358</v>
      </c>
      <c r="F15" s="202" t="s">
        <v>358</v>
      </c>
      <c r="G15" s="202" t="s">
        <v>358</v>
      </c>
      <c r="H15" s="202" t="s">
        <v>358</v>
      </c>
      <c r="I15" s="206">
        <f t="shared" si="0"/>
        <v>0</v>
      </c>
    </row>
    <row r="16" spans="1:9" ht="24.75" customHeight="1">
      <c r="A16" s="601" t="s">
        <v>442</v>
      </c>
      <c r="B16" s="203" t="s">
        <v>358</v>
      </c>
      <c r="C16" s="203" t="s">
        <v>358</v>
      </c>
      <c r="D16" s="203" t="s">
        <v>358</v>
      </c>
      <c r="E16" s="203" t="s">
        <v>358</v>
      </c>
      <c r="F16" s="203" t="s">
        <v>358</v>
      </c>
      <c r="G16" s="203" t="s">
        <v>358</v>
      </c>
      <c r="H16" s="203" t="s">
        <v>358</v>
      </c>
      <c r="I16" s="205">
        <f t="shared" si="0"/>
        <v>0</v>
      </c>
    </row>
    <row r="17" spans="1:9" ht="24.75" customHeight="1">
      <c r="A17" s="600" t="s">
        <v>443</v>
      </c>
      <c r="B17" s="202">
        <v>21</v>
      </c>
      <c r="C17" s="202">
        <v>7</v>
      </c>
      <c r="D17" s="202" t="s">
        <v>358</v>
      </c>
      <c r="E17" s="202" t="s">
        <v>358</v>
      </c>
      <c r="F17" s="202" t="s">
        <v>358</v>
      </c>
      <c r="G17" s="202" t="s">
        <v>358</v>
      </c>
      <c r="H17" s="202" t="s">
        <v>358</v>
      </c>
      <c r="I17" s="206">
        <f t="shared" si="0"/>
        <v>28</v>
      </c>
    </row>
    <row r="18" spans="1:9" ht="24.75" customHeight="1">
      <c r="A18" s="601" t="s">
        <v>32</v>
      </c>
      <c r="B18" s="203" t="s">
        <v>358</v>
      </c>
      <c r="C18" s="203" t="s">
        <v>358</v>
      </c>
      <c r="D18" s="203" t="s">
        <v>358</v>
      </c>
      <c r="E18" s="203" t="s">
        <v>358</v>
      </c>
      <c r="F18" s="203" t="s">
        <v>358</v>
      </c>
      <c r="G18" s="203" t="s">
        <v>358</v>
      </c>
      <c r="H18" s="203" t="s">
        <v>358</v>
      </c>
      <c r="I18" s="205">
        <f t="shared" si="0"/>
        <v>0</v>
      </c>
    </row>
    <row r="19" spans="1:9" ht="24.75" customHeight="1">
      <c r="A19" s="600" t="s">
        <v>245</v>
      </c>
      <c r="B19" s="202" t="s">
        <v>358</v>
      </c>
      <c r="C19" s="202" t="s">
        <v>358</v>
      </c>
      <c r="D19" s="202" t="s">
        <v>358</v>
      </c>
      <c r="E19" s="202" t="s">
        <v>358</v>
      </c>
      <c r="F19" s="202" t="s">
        <v>358</v>
      </c>
      <c r="G19" s="202" t="s">
        <v>358</v>
      </c>
      <c r="H19" s="202" t="s">
        <v>358</v>
      </c>
      <c r="I19" s="206">
        <f t="shared" si="0"/>
        <v>0</v>
      </c>
    </row>
    <row r="20" spans="1:9" ht="24.75" customHeight="1">
      <c r="A20" s="602" t="s">
        <v>285</v>
      </c>
      <c r="B20" s="203" t="s">
        <v>358</v>
      </c>
      <c r="C20" s="203" t="s">
        <v>358</v>
      </c>
      <c r="D20" s="203" t="s">
        <v>358</v>
      </c>
      <c r="E20" s="203" t="s">
        <v>358</v>
      </c>
      <c r="F20" s="203" t="s">
        <v>358</v>
      </c>
      <c r="G20" s="203" t="s">
        <v>358</v>
      </c>
      <c r="H20" s="203">
        <v>109522</v>
      </c>
      <c r="I20" s="205">
        <f t="shared" si="0"/>
        <v>109522</v>
      </c>
    </row>
    <row r="21" spans="1:9" ht="30" customHeight="1">
      <c r="A21" s="594" t="s">
        <v>54</v>
      </c>
      <c r="B21" s="595">
        <f>SUM(B7:B20)</f>
        <v>1438417</v>
      </c>
      <c r="C21" s="595">
        <f aca="true" t="shared" si="1" ref="C21:I21">SUM(C7:C20)</f>
        <v>42624</v>
      </c>
      <c r="D21" s="595">
        <f t="shared" si="1"/>
        <v>0</v>
      </c>
      <c r="E21" s="595">
        <f t="shared" si="1"/>
        <v>2888</v>
      </c>
      <c r="F21" s="595">
        <f t="shared" si="1"/>
        <v>60</v>
      </c>
      <c r="G21" s="595">
        <f t="shared" si="1"/>
        <v>8655</v>
      </c>
      <c r="H21" s="595">
        <f t="shared" si="1"/>
        <v>109522</v>
      </c>
      <c r="I21" s="595">
        <f t="shared" si="1"/>
        <v>1602166</v>
      </c>
    </row>
    <row r="22" spans="1:9" ht="18">
      <c r="A22" s="596" t="s">
        <v>444</v>
      </c>
      <c r="B22" s="27"/>
      <c r="C22" s="27"/>
      <c r="D22" s="27"/>
      <c r="E22" s="27"/>
      <c r="F22" s="27"/>
      <c r="G22" s="13"/>
      <c r="H22" s="27"/>
      <c r="I22" s="27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56"/>
  <sheetViews>
    <sheetView showGridLines="0" view="pageBreakPreview" zoomScaleNormal="5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531" customWidth="1"/>
    <col min="2" max="2" width="17.00390625" style="531" customWidth="1"/>
    <col min="3" max="3" width="16.140625" style="531" customWidth="1"/>
    <col min="4" max="4" width="17.28125" style="531" customWidth="1"/>
    <col min="5" max="5" width="18.00390625" style="531" customWidth="1"/>
    <col min="6" max="16384" width="9.140625" style="531" customWidth="1"/>
  </cols>
  <sheetData>
    <row r="1" spans="1:5" s="527" customFormat="1" ht="20.25">
      <c r="A1" s="47" t="s">
        <v>360</v>
      </c>
      <c r="E1" s="528"/>
    </row>
    <row r="2" spans="1:5" s="527" customFormat="1" ht="20.25">
      <c r="A2" s="63" t="s">
        <v>340</v>
      </c>
      <c r="E2" s="528"/>
    </row>
    <row r="3" spans="1:5" s="527" customFormat="1" ht="20.25">
      <c r="A3" s="307" t="s">
        <v>289</v>
      </c>
      <c r="B3" s="307"/>
      <c r="C3" s="307"/>
      <c r="D3" s="307"/>
      <c r="E3" s="529"/>
    </row>
    <row r="4" spans="1:5" ht="12.75" customHeight="1">
      <c r="A4" s="530"/>
      <c r="E4" s="532"/>
    </row>
    <row r="5" spans="1:5" ht="18">
      <c r="A5" s="533" t="s">
        <v>352</v>
      </c>
      <c r="B5" s="533"/>
      <c r="C5" s="533"/>
      <c r="D5" s="533"/>
      <c r="E5" s="534" t="s">
        <v>0</v>
      </c>
    </row>
    <row r="6" spans="1:5" ht="19.5" customHeight="1">
      <c r="A6" s="103" t="s">
        <v>1</v>
      </c>
      <c r="B6" s="535" t="s">
        <v>55</v>
      </c>
      <c r="C6" s="536"/>
      <c r="D6" s="536"/>
      <c r="E6" s="537" t="s">
        <v>3</v>
      </c>
    </row>
    <row r="7" spans="1:5" ht="56.25" customHeight="1">
      <c r="A7" s="102"/>
      <c r="B7" s="538" t="s">
        <v>56</v>
      </c>
      <c r="C7" s="538" t="s">
        <v>57</v>
      </c>
      <c r="D7" s="538" t="s">
        <v>174</v>
      </c>
      <c r="E7" s="539"/>
    </row>
    <row r="8" spans="1:5" ht="15.75" customHeight="1">
      <c r="A8" s="87" t="s">
        <v>12</v>
      </c>
      <c r="B8" s="540"/>
      <c r="C8" s="540"/>
      <c r="D8" s="540"/>
      <c r="E8" s="540"/>
    </row>
    <row r="9" spans="1:5" ht="15.75" customHeight="1">
      <c r="A9" s="88" t="s">
        <v>13</v>
      </c>
      <c r="B9" s="227">
        <v>843760</v>
      </c>
      <c r="C9" s="227">
        <v>337542</v>
      </c>
      <c r="D9" s="227">
        <v>1488765</v>
      </c>
      <c r="E9" s="228">
        <v>2670067</v>
      </c>
    </row>
    <row r="10" spans="1:5" ht="15.75" customHeight="1">
      <c r="A10" s="89" t="s">
        <v>14</v>
      </c>
      <c r="B10" s="225">
        <v>287760</v>
      </c>
      <c r="C10" s="225">
        <v>13559</v>
      </c>
      <c r="D10" s="225">
        <v>3820</v>
      </c>
      <c r="E10" s="226">
        <v>305139</v>
      </c>
    </row>
    <row r="11" spans="1:5" ht="15.75" customHeight="1">
      <c r="A11" s="88" t="s">
        <v>219</v>
      </c>
      <c r="B11" s="227">
        <v>13660</v>
      </c>
      <c r="C11" s="227" t="s">
        <v>358</v>
      </c>
      <c r="D11" s="227" t="s">
        <v>358</v>
      </c>
      <c r="E11" s="228">
        <v>13660</v>
      </c>
    </row>
    <row r="12" spans="1:5" ht="15.75" customHeight="1">
      <c r="A12" s="89" t="s">
        <v>15</v>
      </c>
      <c r="B12" s="225">
        <v>4143</v>
      </c>
      <c r="C12" s="225" t="s">
        <v>358</v>
      </c>
      <c r="D12" s="225" t="s">
        <v>358</v>
      </c>
      <c r="E12" s="226">
        <v>4143</v>
      </c>
    </row>
    <row r="13" spans="1:5" ht="15.75" customHeight="1">
      <c r="A13" s="88" t="s">
        <v>16</v>
      </c>
      <c r="B13" s="227">
        <v>560</v>
      </c>
      <c r="C13" s="227" t="s">
        <v>358</v>
      </c>
      <c r="D13" s="227" t="s">
        <v>358</v>
      </c>
      <c r="E13" s="228">
        <v>560</v>
      </c>
    </row>
    <row r="14" spans="1:5" ht="15.75" customHeight="1">
      <c r="A14" s="89" t="s">
        <v>17</v>
      </c>
      <c r="B14" s="225">
        <v>1544</v>
      </c>
      <c r="C14" s="225" t="s">
        <v>358</v>
      </c>
      <c r="D14" s="225" t="s">
        <v>358</v>
      </c>
      <c r="E14" s="226">
        <v>1544</v>
      </c>
    </row>
    <row r="15" spans="1:5" ht="15.75" customHeight="1">
      <c r="A15" s="88" t="s">
        <v>18</v>
      </c>
      <c r="B15" s="227">
        <v>14802</v>
      </c>
      <c r="C15" s="227" t="s">
        <v>358</v>
      </c>
      <c r="D15" s="227">
        <v>31</v>
      </c>
      <c r="E15" s="228">
        <v>14833</v>
      </c>
    </row>
    <row r="16" spans="1:5" ht="15.75" customHeight="1">
      <c r="A16" s="89" t="s">
        <v>19</v>
      </c>
      <c r="B16" s="225">
        <v>187</v>
      </c>
      <c r="C16" s="225" t="s">
        <v>358</v>
      </c>
      <c r="D16" s="225" t="s">
        <v>358</v>
      </c>
      <c r="E16" s="226">
        <v>187</v>
      </c>
    </row>
    <row r="17" spans="1:5" ht="15.75" customHeight="1">
      <c r="A17" s="88" t="s">
        <v>20</v>
      </c>
      <c r="B17" s="227"/>
      <c r="C17" s="227"/>
      <c r="D17" s="227"/>
      <c r="E17" s="228"/>
    </row>
    <row r="18" spans="1:5" ht="15.75" customHeight="1">
      <c r="A18" s="90" t="s">
        <v>21</v>
      </c>
      <c r="B18" s="225">
        <v>5695</v>
      </c>
      <c r="C18" s="225" t="s">
        <v>358</v>
      </c>
      <c r="D18" s="225" t="s">
        <v>358</v>
      </c>
      <c r="E18" s="226">
        <v>5695</v>
      </c>
    </row>
    <row r="19" spans="1:5" ht="15.75" customHeight="1">
      <c r="A19" s="91" t="s">
        <v>85</v>
      </c>
      <c r="B19" s="227" t="s">
        <v>358</v>
      </c>
      <c r="C19" s="227" t="s">
        <v>358</v>
      </c>
      <c r="D19" s="227" t="s">
        <v>358</v>
      </c>
      <c r="E19" s="228" t="s">
        <v>358</v>
      </c>
    </row>
    <row r="20" spans="1:5" ht="15.75" customHeight="1">
      <c r="A20" s="90" t="s">
        <v>341</v>
      </c>
      <c r="B20" s="225">
        <v>87</v>
      </c>
      <c r="C20" s="225" t="s">
        <v>358</v>
      </c>
      <c r="D20" s="225" t="s">
        <v>358</v>
      </c>
      <c r="E20" s="226">
        <v>87</v>
      </c>
    </row>
    <row r="21" spans="1:5" ht="15.75" customHeight="1">
      <c r="A21" s="88" t="s">
        <v>23</v>
      </c>
      <c r="B21" s="227">
        <v>792</v>
      </c>
      <c r="C21" s="227" t="s">
        <v>358</v>
      </c>
      <c r="D21" s="227" t="s">
        <v>358</v>
      </c>
      <c r="E21" s="228">
        <v>792</v>
      </c>
    </row>
    <row r="22" spans="1:5" ht="15.75" customHeight="1">
      <c r="A22" s="89" t="s">
        <v>24</v>
      </c>
      <c r="B22" s="225">
        <v>771</v>
      </c>
      <c r="C22" s="225" t="s">
        <v>358</v>
      </c>
      <c r="D22" s="225" t="s">
        <v>358</v>
      </c>
      <c r="E22" s="226">
        <v>771</v>
      </c>
    </row>
    <row r="23" spans="1:5" ht="15.75" customHeight="1">
      <c r="A23" s="88" t="s">
        <v>105</v>
      </c>
      <c r="B23" s="227">
        <v>8324</v>
      </c>
      <c r="C23" s="227" t="s">
        <v>358</v>
      </c>
      <c r="D23" s="227" t="s">
        <v>358</v>
      </c>
      <c r="E23" s="228">
        <v>8324</v>
      </c>
    </row>
    <row r="24" spans="1:5" ht="15.75" customHeight="1">
      <c r="A24" s="89" t="s">
        <v>25</v>
      </c>
      <c r="B24" s="225">
        <v>3175</v>
      </c>
      <c r="C24" s="225" t="s">
        <v>358</v>
      </c>
      <c r="D24" s="225" t="s">
        <v>358</v>
      </c>
      <c r="E24" s="226">
        <v>3175</v>
      </c>
    </row>
    <row r="25" spans="1:5" ht="15.75" customHeight="1">
      <c r="A25" s="88" t="s">
        <v>26</v>
      </c>
      <c r="B25" s="227">
        <v>27</v>
      </c>
      <c r="C25" s="227" t="s">
        <v>358</v>
      </c>
      <c r="D25" s="227" t="s">
        <v>358</v>
      </c>
      <c r="E25" s="228">
        <v>27</v>
      </c>
    </row>
    <row r="26" spans="1:5" ht="15.75" customHeight="1">
      <c r="A26" s="89" t="s">
        <v>27</v>
      </c>
      <c r="B26" s="225">
        <v>37767</v>
      </c>
      <c r="C26" s="225" t="s">
        <v>358</v>
      </c>
      <c r="D26" s="225">
        <v>28</v>
      </c>
      <c r="E26" s="226">
        <v>37795</v>
      </c>
    </row>
    <row r="27" spans="1:5" ht="15.75" customHeight="1">
      <c r="A27" s="88" t="s">
        <v>28</v>
      </c>
      <c r="B27" s="227">
        <v>3585</v>
      </c>
      <c r="C27" s="227" t="s">
        <v>358</v>
      </c>
      <c r="D27" s="227" t="s">
        <v>358</v>
      </c>
      <c r="E27" s="228">
        <v>3585</v>
      </c>
    </row>
    <row r="28" spans="1:5" ht="15.75" customHeight="1">
      <c r="A28" s="89" t="s">
        <v>29</v>
      </c>
      <c r="B28" s="225">
        <v>62</v>
      </c>
      <c r="C28" s="225" t="s">
        <v>358</v>
      </c>
      <c r="D28" s="225" t="s">
        <v>358</v>
      </c>
      <c r="E28" s="226">
        <v>62</v>
      </c>
    </row>
    <row r="29" spans="1:5" ht="15.75" customHeight="1">
      <c r="A29" s="88" t="s">
        <v>30</v>
      </c>
      <c r="B29" s="227">
        <v>33</v>
      </c>
      <c r="C29" s="227" t="s">
        <v>358</v>
      </c>
      <c r="D29" s="227" t="s">
        <v>358</v>
      </c>
      <c r="E29" s="228">
        <v>33</v>
      </c>
    </row>
    <row r="30" spans="1:5" ht="15.75" customHeight="1">
      <c r="A30" s="89" t="s">
        <v>31</v>
      </c>
      <c r="B30" s="225">
        <v>11</v>
      </c>
      <c r="C30" s="225" t="s">
        <v>358</v>
      </c>
      <c r="D30" s="225" t="s">
        <v>358</v>
      </c>
      <c r="E30" s="226">
        <v>11</v>
      </c>
    </row>
    <row r="31" spans="1:5" ht="15.75" customHeight="1">
      <c r="A31" s="88" t="s">
        <v>32</v>
      </c>
      <c r="B31" s="227"/>
      <c r="C31" s="227"/>
      <c r="D31" s="227"/>
      <c r="E31" s="228"/>
    </row>
    <row r="32" spans="1:5" ht="15.75" customHeight="1">
      <c r="A32" s="90" t="s">
        <v>33</v>
      </c>
      <c r="B32" s="225" t="s">
        <v>358</v>
      </c>
      <c r="C32" s="225" t="s">
        <v>358</v>
      </c>
      <c r="D32" s="225" t="s">
        <v>358</v>
      </c>
      <c r="E32" s="226" t="s">
        <v>358</v>
      </c>
    </row>
    <row r="33" spans="1:5" ht="19.5" customHeight="1">
      <c r="A33" s="93" t="s">
        <v>177</v>
      </c>
      <c r="B33" s="227"/>
      <c r="C33" s="227"/>
      <c r="D33" s="227"/>
      <c r="E33" s="228"/>
    </row>
    <row r="34" spans="1:5" ht="15.75" customHeight="1">
      <c r="A34" s="92" t="s">
        <v>34</v>
      </c>
      <c r="B34" s="225">
        <v>1103</v>
      </c>
      <c r="C34" s="225" t="s">
        <v>358</v>
      </c>
      <c r="D34" s="225" t="s">
        <v>358</v>
      </c>
      <c r="E34" s="226">
        <v>1103</v>
      </c>
    </row>
    <row r="35" spans="1:5" ht="15.75" customHeight="1">
      <c r="A35" s="94" t="s">
        <v>35</v>
      </c>
      <c r="B35" s="227" t="s">
        <v>358</v>
      </c>
      <c r="C35" s="227" t="s">
        <v>358</v>
      </c>
      <c r="D35" s="227" t="s">
        <v>358</v>
      </c>
      <c r="E35" s="228" t="s">
        <v>358</v>
      </c>
    </row>
    <row r="36" spans="1:5" ht="15.75" customHeight="1">
      <c r="A36" s="92" t="s">
        <v>342</v>
      </c>
      <c r="B36" s="225" t="s">
        <v>358</v>
      </c>
      <c r="C36" s="225" t="s">
        <v>358</v>
      </c>
      <c r="D36" s="225" t="s">
        <v>358</v>
      </c>
      <c r="E36" s="226" t="s">
        <v>358</v>
      </c>
    </row>
    <row r="37" spans="1:5" ht="15.75" customHeight="1">
      <c r="A37" s="541" t="s">
        <v>179</v>
      </c>
      <c r="B37" s="227"/>
      <c r="C37" s="227"/>
      <c r="D37" s="227"/>
      <c r="E37" s="228"/>
    </row>
    <row r="38" spans="1:5" ht="15.75" customHeight="1">
      <c r="A38" s="119" t="s">
        <v>36</v>
      </c>
      <c r="B38" s="225">
        <v>3585</v>
      </c>
      <c r="C38" s="225" t="s">
        <v>358</v>
      </c>
      <c r="D38" s="225" t="s">
        <v>358</v>
      </c>
      <c r="E38" s="226">
        <v>3585</v>
      </c>
    </row>
    <row r="39" spans="1:5" ht="15.75" customHeight="1">
      <c r="A39" s="94" t="s">
        <v>37</v>
      </c>
      <c r="B39" s="227" t="s">
        <v>358</v>
      </c>
      <c r="C39" s="227" t="s">
        <v>358</v>
      </c>
      <c r="D39" s="227" t="s">
        <v>358</v>
      </c>
      <c r="E39" s="228" t="s">
        <v>358</v>
      </c>
    </row>
    <row r="40" spans="1:5" ht="15.75" customHeight="1">
      <c r="A40" s="92" t="s">
        <v>180</v>
      </c>
      <c r="B40" s="225" t="s">
        <v>358</v>
      </c>
      <c r="C40" s="225" t="s">
        <v>358</v>
      </c>
      <c r="D40" s="225" t="s">
        <v>358</v>
      </c>
      <c r="E40" s="226" t="s">
        <v>358</v>
      </c>
    </row>
    <row r="41" spans="1:5" ht="15.75" customHeight="1">
      <c r="A41" s="542" t="s">
        <v>209</v>
      </c>
      <c r="B41" s="227"/>
      <c r="C41" s="227"/>
      <c r="D41" s="227"/>
      <c r="E41" s="228"/>
    </row>
    <row r="42" spans="1:5" ht="15.75" customHeight="1">
      <c r="A42" s="92" t="s">
        <v>39</v>
      </c>
      <c r="B42" s="225" t="s">
        <v>358</v>
      </c>
      <c r="C42" s="225" t="s">
        <v>358</v>
      </c>
      <c r="D42" s="225" t="s">
        <v>358</v>
      </c>
      <c r="E42" s="226" t="s">
        <v>358</v>
      </c>
    </row>
    <row r="43" spans="1:5" ht="15.75" customHeight="1">
      <c r="A43" s="94" t="s">
        <v>40</v>
      </c>
      <c r="B43" s="227" t="s">
        <v>358</v>
      </c>
      <c r="C43" s="227" t="s">
        <v>358</v>
      </c>
      <c r="D43" s="227" t="s">
        <v>358</v>
      </c>
      <c r="E43" s="228" t="s">
        <v>358</v>
      </c>
    </row>
    <row r="44" spans="1:5" ht="15.75" customHeight="1">
      <c r="A44" s="92" t="s">
        <v>49</v>
      </c>
      <c r="B44" s="225">
        <v>1214</v>
      </c>
      <c r="C44" s="225" t="s">
        <v>358</v>
      </c>
      <c r="D44" s="225" t="s">
        <v>358</v>
      </c>
      <c r="E44" s="226">
        <v>1214</v>
      </c>
    </row>
    <row r="45" spans="1:5" ht="15.75" customHeight="1">
      <c r="A45" s="503" t="s">
        <v>41</v>
      </c>
      <c r="B45" s="227"/>
      <c r="C45" s="227"/>
      <c r="D45" s="227"/>
      <c r="E45" s="228"/>
    </row>
    <row r="46" spans="1:5" ht="15.75" customHeight="1">
      <c r="A46" s="543" t="s">
        <v>343</v>
      </c>
      <c r="B46" s="225">
        <v>129086</v>
      </c>
      <c r="C46" s="225">
        <v>382</v>
      </c>
      <c r="D46" s="225">
        <v>452</v>
      </c>
      <c r="E46" s="226">
        <v>129920</v>
      </c>
    </row>
    <row r="47" spans="1:5" ht="15.75" customHeight="1">
      <c r="A47" s="94" t="s">
        <v>42</v>
      </c>
      <c r="B47" s="227">
        <v>2546</v>
      </c>
      <c r="C47" s="227" t="s">
        <v>358</v>
      </c>
      <c r="D47" s="227" t="s">
        <v>358</v>
      </c>
      <c r="E47" s="228">
        <v>2546</v>
      </c>
    </row>
    <row r="48" spans="1:5" ht="15.75" customHeight="1">
      <c r="A48" s="92" t="s">
        <v>344</v>
      </c>
      <c r="B48" s="225" t="s">
        <v>358</v>
      </c>
      <c r="C48" s="225" t="s">
        <v>358</v>
      </c>
      <c r="D48" s="225" t="s">
        <v>358</v>
      </c>
      <c r="E48" s="226" t="s">
        <v>358</v>
      </c>
    </row>
    <row r="49" spans="1:5" ht="15.75" customHeight="1">
      <c r="A49" s="94" t="s">
        <v>345</v>
      </c>
      <c r="B49" s="227">
        <v>785</v>
      </c>
      <c r="C49" s="227" t="s">
        <v>358</v>
      </c>
      <c r="D49" s="227" t="s">
        <v>358</v>
      </c>
      <c r="E49" s="228">
        <v>785</v>
      </c>
    </row>
    <row r="50" spans="1:5" ht="15.75" customHeight="1">
      <c r="A50" s="92" t="s">
        <v>43</v>
      </c>
      <c r="B50" s="225">
        <v>8783</v>
      </c>
      <c r="C50" s="225" t="s">
        <v>358</v>
      </c>
      <c r="D50" s="225" t="s">
        <v>358</v>
      </c>
      <c r="E50" s="226">
        <v>8783</v>
      </c>
    </row>
    <row r="51" spans="1:5" ht="15.75" customHeight="1">
      <c r="A51" s="503" t="s">
        <v>44</v>
      </c>
      <c r="B51" s="227">
        <v>889</v>
      </c>
      <c r="C51" s="227" t="s">
        <v>358</v>
      </c>
      <c r="D51" s="227" t="s">
        <v>358</v>
      </c>
      <c r="E51" s="228">
        <v>889</v>
      </c>
    </row>
    <row r="52" spans="1:5" ht="15.75" customHeight="1">
      <c r="A52" s="87" t="s">
        <v>45</v>
      </c>
      <c r="B52" s="225">
        <v>12713</v>
      </c>
      <c r="C52" s="225">
        <v>1044</v>
      </c>
      <c r="D52" s="225">
        <v>710</v>
      </c>
      <c r="E52" s="226">
        <v>14467</v>
      </c>
    </row>
    <row r="53" spans="1:5" ht="15.75" customHeight="1">
      <c r="A53" s="503" t="s">
        <v>46</v>
      </c>
      <c r="B53" s="227">
        <v>335030</v>
      </c>
      <c r="C53" s="227">
        <v>47554</v>
      </c>
      <c r="D53" s="227">
        <v>108360</v>
      </c>
      <c r="E53" s="228">
        <v>490944</v>
      </c>
    </row>
    <row r="54" spans="1:5" ht="15.75" customHeight="1">
      <c r="A54" s="87" t="s">
        <v>47</v>
      </c>
      <c r="B54" s="225" t="s">
        <v>358</v>
      </c>
      <c r="C54" s="225" t="s">
        <v>358</v>
      </c>
      <c r="D54" s="225" t="s">
        <v>358</v>
      </c>
      <c r="E54" s="226" t="s">
        <v>358</v>
      </c>
    </row>
    <row r="55" spans="1:5" ht="18">
      <c r="A55" s="544" t="s">
        <v>3</v>
      </c>
      <c r="B55" s="545">
        <v>1722479</v>
      </c>
      <c r="C55" s="545">
        <v>400081</v>
      </c>
      <c r="D55" s="545">
        <v>1602166</v>
      </c>
      <c r="E55" s="545">
        <v>3724726</v>
      </c>
    </row>
    <row r="56" spans="1:5" ht="18">
      <c r="A56" s="560" t="s">
        <v>350</v>
      </c>
      <c r="B56" s="561">
        <f>B55/$E$55</f>
        <v>0.46244448584942893</v>
      </c>
      <c r="C56" s="562">
        <f>C55/$E$55</f>
        <v>0.10741219622597743</v>
      </c>
      <c r="D56" s="562">
        <f>D55/$E$55</f>
        <v>0.43014331792459365</v>
      </c>
      <c r="E56" s="562">
        <f>E55/$E$55</f>
        <v>1</v>
      </c>
    </row>
  </sheetData>
  <printOptions horizontalCentered="1"/>
  <pageMargins left="0.7480314960629921" right="0.5118110236220472" top="0.69" bottom="0.5" header="0.5118110236220472" footer="0.5118110236220472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of Scientific Procedures on Living Animals Great Britain 2010</dc:title>
  <dc:subject>Statistics of Scientific Procedures on Living Animals Great Britain 2010</dc:subject>
  <dc:creator> Home Office Statistics</dc:creator>
  <cp:keywords>Scientific Procedures, Animals, Statistics, R&amp;D, Experiments</cp:keywords>
  <dc:description/>
  <cp:lastModifiedBy>cookea1</cp:lastModifiedBy>
  <cp:lastPrinted>2011-06-27T13:56:05Z</cp:lastPrinted>
  <dcterms:created xsi:type="dcterms:W3CDTF">1999-06-09T10:22:02Z</dcterms:created>
  <dcterms:modified xsi:type="dcterms:W3CDTF">2011-08-05T15:42:53Z</dcterms:modified>
  <cp:category>National Statistics</cp:category>
  <cp:version/>
  <cp:contentType/>
  <cp:contentStatus/>
</cp:coreProperties>
</file>