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4280" windowHeight="8130" tabRatio="913" activeTab="0"/>
  </bookViews>
  <sheets>
    <sheet name="Erratum" sheetId="1" r:id="rId1"/>
    <sheet name="Flow chart" sheetId="2" r:id="rId2"/>
    <sheet name="Table 1" sheetId="3" r:id="rId3"/>
    <sheet name="Table 1a" sheetId="4" r:id="rId4"/>
    <sheet name="Table 2" sheetId="5" r:id="rId5"/>
    <sheet name="Table 2.1" sheetId="6" r:id="rId6"/>
    <sheet name="Table 2.2" sheetId="7" r:id="rId7"/>
    <sheet name="Table 3 summary version" sheetId="8" r:id="rId8"/>
    <sheet name="Table 3" sheetId="9" r:id="rId9"/>
    <sheet name="Table 3.1" sheetId="10" r:id="rId10"/>
    <sheet name="Table 3.2" sheetId="11" r:id="rId11"/>
    <sheet name="Table 3.3" sheetId="12" r:id="rId12"/>
    <sheet name="Table 4" sheetId="13" r:id="rId13"/>
    <sheet name="Table 5" sheetId="14" r:id="rId14"/>
    <sheet name="Table 6" sheetId="15" r:id="rId15"/>
    <sheet name="Table 6a" sheetId="16" r:id="rId16"/>
    <sheet name="Table 6.1" sheetId="17" r:id="rId17"/>
    <sheet name="Table 6.2" sheetId="18" r:id="rId18"/>
    <sheet name="Table 7" sheetId="19" r:id="rId19"/>
    <sheet name="Table 8" sheetId="20" r:id="rId20"/>
    <sheet name="Table 9" sheetId="21" r:id="rId21"/>
    <sheet name="Table 9a" sheetId="22" r:id="rId22"/>
    <sheet name="Table 10 summary version" sheetId="23" r:id="rId23"/>
    <sheet name="Table 10" sheetId="24" r:id="rId24"/>
    <sheet name="Table 11" sheetId="25" r:id="rId25"/>
    <sheet name="Table 12" sheetId="26" r:id="rId26"/>
    <sheet name="Table 15" sheetId="27" r:id="rId27"/>
    <sheet name="Table 16" sheetId="28" r:id="rId28"/>
    <sheet name="Table 19 Appendix A" sheetId="29" r:id="rId29"/>
  </sheets>
  <definedNames/>
  <calcPr fullCalcOnLoad="1"/>
</workbook>
</file>

<file path=xl/sharedStrings.xml><?xml version="1.0" encoding="utf-8"?>
<sst xmlns="http://schemas.openxmlformats.org/spreadsheetml/2006/main" count="8025" uniqueCount="486">
  <si>
    <t xml:space="preserve">  Sheep</t>
  </si>
  <si>
    <t xml:space="preserve">  Cattle</t>
  </si>
  <si>
    <t xml:space="preserve">  Deer</t>
  </si>
  <si>
    <t xml:space="preserve">  Camelid</t>
  </si>
  <si>
    <t xml:space="preserve">  Other ungulate</t>
  </si>
  <si>
    <t xml:space="preserve">  Primate</t>
  </si>
  <si>
    <t xml:space="preserve">   Prosimian</t>
  </si>
  <si>
    <t xml:space="preserve">      marmoset, tamarin</t>
  </si>
  <si>
    <t xml:space="preserve">      Squirrel, owl, spider monkey</t>
  </si>
  <si>
    <t xml:space="preserve">      Macaque</t>
  </si>
  <si>
    <t xml:space="preserve">      Baboon</t>
  </si>
  <si>
    <t xml:space="preserve">  Ape</t>
  </si>
  <si>
    <t xml:space="preserve">      Gibbon</t>
  </si>
  <si>
    <t xml:space="preserve">      Great ape</t>
  </si>
  <si>
    <t>Bird</t>
  </si>
  <si>
    <t xml:space="preserve">  Turkey</t>
  </si>
  <si>
    <t xml:space="preserve">  Other bird</t>
  </si>
  <si>
    <t>Reptile</t>
  </si>
  <si>
    <t>Amphibian</t>
  </si>
  <si>
    <t xml:space="preserve">  Any amphibian species</t>
  </si>
  <si>
    <t>Fish</t>
  </si>
  <si>
    <t xml:space="preserve">  Any fish species</t>
  </si>
  <si>
    <t>Cephalopod</t>
  </si>
  <si>
    <t>Number of animals</t>
  </si>
  <si>
    <t xml:space="preserve">  Other mammal</t>
  </si>
  <si>
    <t>Table 2 Scientific procedures by Schedule 2 listed species and source of animals</t>
  </si>
  <si>
    <t>Source</t>
  </si>
  <si>
    <t>Animals acquired from within own designated establishment</t>
  </si>
  <si>
    <t>Animals acquired from non-designated sources in the UK</t>
  </si>
  <si>
    <t xml:space="preserve">  Total</t>
  </si>
  <si>
    <t xml:space="preserve">Table 3 Scientific procedures by species of animal, primary purpose and genetic status </t>
  </si>
  <si>
    <t>Primary purpose of procedure</t>
  </si>
  <si>
    <t>Genetic status</t>
  </si>
  <si>
    <t>Normal animal</t>
  </si>
  <si>
    <t>Animal with harmful genetic defect</t>
  </si>
  <si>
    <t>Mouse</t>
  </si>
  <si>
    <t xml:space="preserve">Applied studies </t>
  </si>
  <si>
    <t>Safety</t>
  </si>
  <si>
    <t>Other  uses</t>
  </si>
  <si>
    <t>Rat</t>
  </si>
  <si>
    <t>Hamster</t>
  </si>
  <si>
    <t>Gerbil</t>
  </si>
  <si>
    <t>Other rodent</t>
  </si>
  <si>
    <t>Rabbit</t>
  </si>
  <si>
    <t>Cat</t>
  </si>
  <si>
    <t>Dog - Beagle</t>
  </si>
  <si>
    <t>Dog - Other</t>
  </si>
  <si>
    <t>Ferret</t>
  </si>
  <si>
    <t>Horse, Donkey etc</t>
  </si>
  <si>
    <t>Pig</t>
  </si>
  <si>
    <t>Goat</t>
  </si>
  <si>
    <t>Sheep</t>
  </si>
  <si>
    <t>Cattle</t>
  </si>
  <si>
    <t>Deer</t>
  </si>
  <si>
    <t>Macaque</t>
  </si>
  <si>
    <t>Turkey</t>
  </si>
  <si>
    <t>Other bird</t>
  </si>
  <si>
    <t>All species</t>
  </si>
  <si>
    <t>TOTAL</t>
  </si>
  <si>
    <t>Body systems</t>
  </si>
  <si>
    <t>Respiratory</t>
  </si>
  <si>
    <t>Cardiovascular</t>
  </si>
  <si>
    <t>Nervous</t>
  </si>
  <si>
    <t>Senses</t>
  </si>
  <si>
    <t>Alimentary</t>
  </si>
  <si>
    <t>Skin</t>
  </si>
  <si>
    <t>Musculo -skeletal</t>
  </si>
  <si>
    <t>Reproductive</t>
  </si>
  <si>
    <t>Immune and reticulo - endothelial</t>
  </si>
  <si>
    <t>Other system</t>
  </si>
  <si>
    <t>Multiple systems</t>
  </si>
  <si>
    <t>System not relevant</t>
  </si>
  <si>
    <t>Other mammal</t>
  </si>
  <si>
    <t>Reptile, amphibian</t>
  </si>
  <si>
    <t>Field of research</t>
  </si>
  <si>
    <t>Anatomy</t>
  </si>
  <si>
    <t>Vectors</t>
  </si>
  <si>
    <t>Neoplasms</t>
  </si>
  <si>
    <t>Polyclonal antibodies</t>
  </si>
  <si>
    <t>Techniques of particular interest</t>
  </si>
  <si>
    <t>Interference with organs of special sense</t>
  </si>
  <si>
    <t>Injection into brain</t>
  </si>
  <si>
    <t>Interference with brain</t>
  </si>
  <si>
    <t>Psychological stress</t>
  </si>
  <si>
    <t>Aversive training</t>
  </si>
  <si>
    <t>Radiation</t>
  </si>
  <si>
    <t>Inhalation</t>
  </si>
  <si>
    <t>Thermal injury</t>
  </si>
  <si>
    <t>Physical trauma</t>
  </si>
  <si>
    <t xml:space="preserve">  Horse and other equids</t>
  </si>
  <si>
    <t>Toxicology or other safety/efficacy evaluation</t>
  </si>
  <si>
    <t>General safety/efficacy evaluation</t>
  </si>
  <si>
    <t>Pharmaceutical safety/efficacy evaluation</t>
  </si>
  <si>
    <t>Other purposes</t>
  </si>
  <si>
    <t>Pollution</t>
  </si>
  <si>
    <t>Agriculture</t>
  </si>
  <si>
    <t>Industry</t>
  </si>
  <si>
    <t>Household</t>
  </si>
  <si>
    <t>Food additives</t>
  </si>
  <si>
    <t>Other foodstuffs</t>
  </si>
  <si>
    <t>Safety testing</t>
  </si>
  <si>
    <t>Efficacy testing</t>
  </si>
  <si>
    <t>Quality control</t>
  </si>
  <si>
    <t>ADME and residue</t>
  </si>
  <si>
    <t>Toxicology research</t>
  </si>
  <si>
    <t>Medical  device safety</t>
  </si>
  <si>
    <t>Method development</t>
  </si>
  <si>
    <t xml:space="preserve">  Domestic fowl (Gallus domesticus)</t>
  </si>
  <si>
    <t xml:space="preserve">  Quail (Coturnix coturnix)</t>
  </si>
  <si>
    <t xml:space="preserve">  Quail (spp,other than Coturnix coturnix)</t>
  </si>
  <si>
    <t>Species</t>
  </si>
  <si>
    <t>Legislative requirements</t>
  </si>
  <si>
    <t>Toxicological purpose</t>
  </si>
  <si>
    <t>Safety testing other than cosmetics</t>
  </si>
  <si>
    <t>Pharmaceutical safety</t>
  </si>
  <si>
    <t>Other safety / Toxicology</t>
  </si>
  <si>
    <t xml:space="preserve">  All species</t>
  </si>
  <si>
    <t>Type of toxicological test or procedure</t>
  </si>
  <si>
    <t>Acute limit setting</t>
  </si>
  <si>
    <t>Subacute toxicity</t>
  </si>
  <si>
    <t>Subchronic and chronic</t>
  </si>
  <si>
    <t>Carcinogenicity</t>
  </si>
  <si>
    <t>Teratogenicity</t>
  </si>
  <si>
    <t>Other reproductive toxicity</t>
  </si>
  <si>
    <t>In eyes</t>
  </si>
  <si>
    <t>For skin Irritation</t>
  </si>
  <si>
    <t>For skin sensitisation</t>
  </si>
  <si>
    <t>Toxicokinetics</t>
  </si>
  <si>
    <t>Pyrogenicity</t>
  </si>
  <si>
    <t>Biocompatibility</t>
  </si>
  <si>
    <t>Other toxicology</t>
  </si>
  <si>
    <t>No anaesthesia</t>
  </si>
  <si>
    <t>Other carnivore</t>
  </si>
  <si>
    <t>Reptile / Amphibian</t>
  </si>
  <si>
    <t>Universities, medical schools</t>
  </si>
  <si>
    <t>Number of procedures</t>
  </si>
  <si>
    <t>Species of animal</t>
  </si>
  <si>
    <t>Primary purpose of the procedure</t>
  </si>
  <si>
    <t>Total</t>
  </si>
  <si>
    <t>Fundamental biological research</t>
  </si>
  <si>
    <t>Applied studies -human medicine or dentistry</t>
  </si>
  <si>
    <t>Applied studies -veterinary medicine</t>
  </si>
  <si>
    <t>Protection of man, animals or environment</t>
  </si>
  <si>
    <t>Education</t>
  </si>
  <si>
    <t>Training</t>
  </si>
  <si>
    <t>Forensic enquiries</t>
  </si>
  <si>
    <t>Direct diagnosis</t>
  </si>
  <si>
    <t>Mammal</t>
  </si>
  <si>
    <t xml:space="preserve">  Mouse</t>
  </si>
  <si>
    <t xml:space="preserve">  Rat</t>
  </si>
  <si>
    <t xml:space="preserve">  Hamster</t>
  </si>
  <si>
    <t xml:space="preserve">  Gerbil</t>
  </si>
  <si>
    <t xml:space="preserve">  Other rodent</t>
  </si>
  <si>
    <t xml:space="preserve">  Rabbit</t>
  </si>
  <si>
    <t xml:space="preserve">  Cat</t>
  </si>
  <si>
    <t xml:space="preserve">  Dog</t>
  </si>
  <si>
    <t xml:space="preserve">     Beagle</t>
  </si>
  <si>
    <t xml:space="preserve">     Other including cross-bred dogs</t>
  </si>
  <si>
    <t xml:space="preserve">  Ferret</t>
  </si>
  <si>
    <t xml:space="preserve">  Other carnivore</t>
  </si>
  <si>
    <t xml:space="preserve">  Pig</t>
  </si>
  <si>
    <t xml:space="preserve">  Goat</t>
  </si>
  <si>
    <t>(animals with a harmful genetic defect)</t>
  </si>
  <si>
    <t>(genetically modified animals)</t>
  </si>
  <si>
    <t>TABLES 2.1, 2.2</t>
  </si>
  <si>
    <t>Table 2.1 Scientific procedures by Schedule 2 listed species and source of animals</t>
  </si>
  <si>
    <t>Table 2.2 Scientific procedures by Schedule 2 listed species and source of animals</t>
  </si>
  <si>
    <t>Genetically modified animal</t>
  </si>
  <si>
    <t>Source by genetic status:</t>
  </si>
  <si>
    <t>by genetic status:</t>
  </si>
  <si>
    <t xml:space="preserve">   New World monkey</t>
  </si>
  <si>
    <t xml:space="preserve">      Other New World monkey</t>
  </si>
  <si>
    <t xml:space="preserve">   Old World monkey</t>
  </si>
  <si>
    <t xml:space="preserve">      Other Old World monkey</t>
  </si>
  <si>
    <t xml:space="preserve">  New World monkey</t>
  </si>
  <si>
    <t xml:space="preserve">  Old World monkey</t>
  </si>
  <si>
    <t>Immunotoxicology</t>
  </si>
  <si>
    <t>One EU country only (not UK)</t>
  </si>
  <si>
    <t>EU requirements, incl. European Pharmacopoeia</t>
  </si>
  <si>
    <t xml:space="preserve">Requirements of (non-EU) Council of Europe </t>
  </si>
  <si>
    <t>Requirements of other countries</t>
  </si>
  <si>
    <t>Any combination of above</t>
  </si>
  <si>
    <t>Totals</t>
  </si>
  <si>
    <t>Generation of founder animals</t>
  </si>
  <si>
    <t>Maintenance of breeding colony</t>
  </si>
  <si>
    <t>Quail (spp. other than</t>
  </si>
  <si>
    <t>Monoclonal antibodies (ascites model)</t>
  </si>
  <si>
    <t>Monoclonal antibodies (initial 
immunisation)</t>
  </si>
  <si>
    <t>Acute non - lethal clinical sign</t>
  </si>
  <si>
    <t>Subacute limit-setting or dose ranging</t>
  </si>
  <si>
    <t>Genetic toxicology (includes mutagenicity)</t>
  </si>
  <si>
    <t>Breeding procedures and</t>
  </si>
  <si>
    <t>research by genetic status</t>
  </si>
  <si>
    <t>TABLES 3.1, 3.2, 3.3</t>
  </si>
  <si>
    <t>Animals acquired from sources within the EU (outside the UK)</t>
  </si>
  <si>
    <t>Animals acquired from  Council of Europe countries who are signatories
to ETS123</t>
  </si>
  <si>
    <t>Animals acquired from  other sources</t>
  </si>
  <si>
    <t xml:space="preserve">    Prosimian</t>
  </si>
  <si>
    <t xml:space="preserve">    New World monkey</t>
  </si>
  <si>
    <t xml:space="preserve">    Old World monkey</t>
  </si>
  <si>
    <t>Normal animals within genetically modified breeding colonies</t>
  </si>
  <si>
    <t>Physiology</t>
  </si>
  <si>
    <t>Biochemistry</t>
  </si>
  <si>
    <t>Psychology</t>
  </si>
  <si>
    <t>Pathology</t>
  </si>
  <si>
    <t>Immunology</t>
  </si>
  <si>
    <t>Microbiology</t>
  </si>
  <si>
    <t>Parasitology</t>
  </si>
  <si>
    <t>Pharmacology</t>
  </si>
  <si>
    <t>Pharmaceutical R&amp;D</t>
  </si>
  <si>
    <t>Therapeutics</t>
  </si>
  <si>
    <t>Clinical medicine</t>
  </si>
  <si>
    <t>Clinical surgery</t>
  </si>
  <si>
    <t xml:space="preserve">     Greyhound</t>
  </si>
  <si>
    <t>Dentistry</t>
  </si>
  <si>
    <t>Genetics</t>
  </si>
  <si>
    <t>Molecular biology</t>
  </si>
  <si>
    <t>Cancer research</t>
  </si>
  <si>
    <t>Nutrition</t>
  </si>
  <si>
    <t>Zoology</t>
  </si>
  <si>
    <t>Botany</t>
  </si>
  <si>
    <t>Animal science</t>
  </si>
  <si>
    <t>Ecology</t>
  </si>
  <si>
    <t>Animal welfare</t>
  </si>
  <si>
    <t>Other</t>
  </si>
  <si>
    <t>Alcohol</t>
  </si>
  <si>
    <t>Target body system</t>
  </si>
  <si>
    <t xml:space="preserve">  Bird</t>
  </si>
  <si>
    <t xml:space="preserve">  Reptile / Amphibian</t>
  </si>
  <si>
    <t xml:space="preserve">             </t>
  </si>
  <si>
    <t xml:space="preserve">  Fish</t>
  </si>
  <si>
    <t xml:space="preserve">  TOTAL</t>
  </si>
  <si>
    <t>Local anaesthesia</t>
  </si>
  <si>
    <t>Production</t>
  </si>
  <si>
    <t>Infectious agents</t>
  </si>
  <si>
    <t>Animals acquired from another designated breeding or supplying establishment in the UK</t>
  </si>
  <si>
    <t xml:space="preserve">   Other mammal</t>
  </si>
  <si>
    <t xml:space="preserve">      Great Ape</t>
  </si>
  <si>
    <t>Table 3.1 Procedures using genetically normal animals for the production and breeding of genetically modified or harmful mutant animals</t>
  </si>
  <si>
    <t>All other</t>
  </si>
  <si>
    <t>techniques</t>
  </si>
  <si>
    <t xml:space="preserve">  New World Monkey</t>
  </si>
  <si>
    <t xml:space="preserve">  Old World Monkey</t>
  </si>
  <si>
    <t>Used in further regulated procedures</t>
  </si>
  <si>
    <t>Table 16 Scientific procedures (toxicology) by species of animal and type of toxicological test: other safety or toxicology testing</t>
  </si>
  <si>
    <t>Type of anaesthesia</t>
  </si>
  <si>
    <t>General anaesthesia, with recovery</t>
  </si>
  <si>
    <t>General anaesthesia throughout, without recovery</t>
  </si>
  <si>
    <t xml:space="preserve">  Guinea pig</t>
  </si>
  <si>
    <t>General anaesthesia at end of procedure, without recovery</t>
  </si>
  <si>
    <t>Guinea pig</t>
  </si>
  <si>
    <t>(3)   Reported using A codes in rows 10-12 (see Appendix B)</t>
  </si>
  <si>
    <t>(2)   Includes production of various biological materials (codes B50-B56 in Appendix B); also includes procedures not concerned with production (code B79)</t>
  </si>
  <si>
    <t>Other ungulate</t>
  </si>
  <si>
    <t>Marmoset, Tamarin</t>
  </si>
  <si>
    <t>Domestic fowl</t>
  </si>
  <si>
    <t xml:space="preserve">    Other mammal</t>
  </si>
  <si>
    <t>Acute lethal
toxicity</t>
  </si>
  <si>
    <t>Acute lethal
concentration</t>
  </si>
  <si>
    <t xml:space="preserve">Immunotoxicology </t>
  </si>
  <si>
    <t>Notes</t>
  </si>
  <si>
    <t>GM = genetically modified</t>
  </si>
  <si>
    <t>HM = harmful mutant</t>
  </si>
  <si>
    <t>TABLE 4</t>
  </si>
  <si>
    <t>TABLE 6a</t>
  </si>
  <si>
    <t>TABLE 6</t>
  </si>
  <si>
    <t>TABLE 7</t>
  </si>
  <si>
    <t>TABLES 6.1, 6.2</t>
  </si>
  <si>
    <t>TABLE 9a</t>
  </si>
  <si>
    <t>Table 7 Scientific procedures (non-toxicology) by species of animal and production of biological materials</t>
  </si>
  <si>
    <t>Table 4 Scientific procedures by species of animal and target body system</t>
  </si>
  <si>
    <t>NHS hospitals</t>
  </si>
  <si>
    <t>Other public bodies</t>
  </si>
  <si>
    <t>UK requirements only</t>
  </si>
  <si>
    <t>Non-legislative purposes</t>
  </si>
  <si>
    <t>TABLE 1</t>
  </si>
  <si>
    <t>TABLE 1a</t>
  </si>
  <si>
    <t>Species by purpose</t>
  </si>
  <si>
    <t>(procedures)</t>
  </si>
  <si>
    <t>(animals)</t>
  </si>
  <si>
    <t>TABLE 2</t>
  </si>
  <si>
    <t>Source of animals</t>
  </si>
  <si>
    <t>TABLE 3</t>
  </si>
  <si>
    <t>(Toxicology)</t>
  </si>
  <si>
    <t>(Non-toxicology)</t>
  </si>
  <si>
    <t>TABLE 10</t>
  </si>
  <si>
    <t>TABLE 5</t>
  </si>
  <si>
    <t>Field of toxicology</t>
  </si>
  <si>
    <t>TABLE 11</t>
  </si>
  <si>
    <t>TABLE 12</t>
  </si>
  <si>
    <t>Type of test - overall</t>
  </si>
  <si>
    <t>TABLE 8</t>
  </si>
  <si>
    <t>TABLE 9</t>
  </si>
  <si>
    <t>Techniques of interest</t>
  </si>
  <si>
    <t>Type of test - safety</t>
  </si>
  <si>
    <t>TABLE 15</t>
  </si>
  <si>
    <t>of pharmaceuticals</t>
  </si>
  <si>
    <t>TABLE 16</t>
  </si>
  <si>
    <t>number of procedures</t>
  </si>
  <si>
    <t>Anaesthesia</t>
  </si>
  <si>
    <t>Reptile, Amphibian</t>
  </si>
  <si>
    <t xml:space="preserve">  Reptile</t>
  </si>
  <si>
    <r>
      <t xml:space="preserve">  Quail (not </t>
    </r>
    <r>
      <rPr>
        <i/>
        <sz val="14"/>
        <rFont val="Arial"/>
        <family val="2"/>
      </rPr>
      <t>Coturnix coturnix</t>
    </r>
    <r>
      <rPr>
        <sz val="14"/>
        <rFont val="Arial"/>
        <family val="2"/>
      </rPr>
      <t>)</t>
    </r>
  </si>
  <si>
    <r>
      <t xml:space="preserve">  Pig</t>
    </r>
    <r>
      <rPr>
        <sz val="14"/>
        <rFont val="Arial"/>
        <family val="2"/>
      </rPr>
      <t xml:space="preserve"> (genetically modified)</t>
    </r>
  </si>
  <si>
    <r>
      <t xml:space="preserve">  Sheep</t>
    </r>
    <r>
      <rPr>
        <sz val="14"/>
        <rFont val="Arial"/>
        <family val="2"/>
      </rPr>
      <t xml:space="preserve"> (genetically modified)</t>
    </r>
  </si>
  <si>
    <r>
      <t xml:space="preserve">  Quail</t>
    </r>
    <r>
      <rPr>
        <b/>
        <i/>
        <sz val="14"/>
        <rFont val="Arial"/>
        <family val="2"/>
      </rPr>
      <t xml:space="preserve"> </t>
    </r>
    <r>
      <rPr>
        <i/>
        <sz val="14"/>
        <rFont val="Arial"/>
        <family val="2"/>
      </rPr>
      <t>(Coturnix coturnix)</t>
    </r>
  </si>
  <si>
    <r>
      <t xml:space="preserve">  Quail</t>
    </r>
    <r>
      <rPr>
        <i/>
        <sz val="14"/>
        <rFont val="Arial"/>
        <family val="2"/>
      </rPr>
      <t xml:space="preserve"> (Coturnix coturnix)</t>
    </r>
  </si>
  <si>
    <r>
      <t xml:space="preserve">Quail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Coturnix coturnix</t>
    </r>
    <r>
      <rPr>
        <sz val="12"/>
        <rFont val="Arial"/>
        <family val="2"/>
      </rPr>
      <t>)</t>
    </r>
  </si>
  <si>
    <r>
      <t xml:space="preserve">Used for further non-regulated scientific purpose </t>
    </r>
    <r>
      <rPr>
        <b/>
        <vertAlign val="superscript"/>
        <sz val="14"/>
        <rFont val="Arial"/>
        <family val="2"/>
      </rPr>
      <t>(1)</t>
    </r>
  </si>
  <si>
    <r>
      <t>Used in production and other procedures</t>
    </r>
    <r>
      <rPr>
        <b/>
        <vertAlign val="superscript"/>
        <sz val="14"/>
        <rFont val="Arial"/>
        <family val="2"/>
      </rPr>
      <t xml:space="preserve"> (2)</t>
    </r>
  </si>
  <si>
    <r>
      <t xml:space="preserve">Used in safety evaluation studies </t>
    </r>
    <r>
      <rPr>
        <b/>
        <vertAlign val="superscript"/>
        <sz val="14"/>
        <rFont val="Arial"/>
        <family val="2"/>
      </rPr>
      <t>(3)</t>
    </r>
  </si>
  <si>
    <r>
      <t xml:space="preserve">  Quail (spp. other than </t>
    </r>
    <r>
      <rPr>
        <i/>
        <sz val="14"/>
        <rFont val="Arial"/>
        <family val="2"/>
      </rPr>
      <t>Coturnix coturnix</t>
    </r>
    <r>
      <rPr>
        <sz val="14"/>
        <rFont val="Arial"/>
        <family val="2"/>
      </rPr>
      <t>)</t>
    </r>
  </si>
  <si>
    <t xml:space="preserve">(1) Includes breeding procedures which are now detailed in Tables 3.1 - 3.3 </t>
  </si>
  <si>
    <t>Table 1 Scientific procedures by species of animal and primary purpose of the procedure, page 1 of 2</t>
  </si>
  <si>
    <t>Table 1 Scientific procedures by species of animal and primary purpose of the procedure, page 2 of 2</t>
  </si>
  <si>
    <r>
      <t>Animals not listed in schedule 2</t>
    </r>
    <r>
      <rPr>
        <vertAlign val="superscript"/>
        <sz val="14"/>
        <rFont val="Arial"/>
        <family val="2"/>
      </rPr>
      <t>(1)</t>
    </r>
  </si>
  <si>
    <r>
      <t xml:space="preserve">Animals not listed in schedule 2 </t>
    </r>
    <r>
      <rPr>
        <vertAlign val="superscript"/>
        <sz val="14"/>
        <rFont val="Arial"/>
        <family val="2"/>
      </rPr>
      <t>(1)</t>
    </r>
  </si>
  <si>
    <t>Table 6 Scientific procedures (non-toxicology) by species of animal and field of research, page 1 of 4</t>
  </si>
  <si>
    <t>Table 6 Scientific procedures (non-toxicology) by species of animal and field of research, page 2 of 4</t>
  </si>
  <si>
    <t>Table 6 Scientific procedures (non-toxicology) by species of animal and field of research, page 3 of 4</t>
  </si>
  <si>
    <t>Table 6 Scientific procedures (non-toxicology) by species of animal and field of research, page 4 of 4</t>
  </si>
  <si>
    <r>
      <t xml:space="preserve">Table 6.1 </t>
    </r>
    <r>
      <rPr>
        <i/>
        <sz val="16"/>
        <rFont val="Arial"/>
        <family val="2"/>
      </rPr>
      <t>(Continued)</t>
    </r>
  </si>
  <si>
    <r>
      <t xml:space="preserve">Other </t>
    </r>
    <r>
      <rPr>
        <vertAlign val="superscript"/>
        <sz val="14"/>
        <rFont val="Arial"/>
        <family val="2"/>
      </rPr>
      <t>(1)</t>
    </r>
  </si>
  <si>
    <t>Table 9 Scientific procedures (toxicology) by species of animal and toxicological purpose, page 2 of 4</t>
  </si>
  <si>
    <t>Normal animals within harmful mutant breeding colonies</t>
  </si>
  <si>
    <t xml:space="preserve"> Generation of founder genetically modified animals</t>
  </si>
  <si>
    <t>Table 3.3 Procedures using genetically modified animals in breeding procedures or research</t>
  </si>
  <si>
    <t>Table 3.2  Procedures using harmful mutant animals in breeding procedures or research</t>
  </si>
  <si>
    <t xml:space="preserve">        Macaque</t>
  </si>
  <si>
    <t xml:space="preserve">        Baboon</t>
  </si>
  <si>
    <t xml:space="preserve">        Other Old World monkey</t>
  </si>
  <si>
    <t xml:space="preserve">    Ape</t>
  </si>
  <si>
    <t xml:space="preserve">       Gibbon</t>
  </si>
  <si>
    <t xml:space="preserve">       Great ape</t>
  </si>
  <si>
    <t xml:space="preserve">       Macaque</t>
  </si>
  <si>
    <t xml:space="preserve">       Baboon</t>
  </si>
  <si>
    <t xml:space="preserve">       Other Old World monkey</t>
  </si>
  <si>
    <t xml:space="preserve">   Ape</t>
  </si>
  <si>
    <t>Other biological materials</t>
  </si>
  <si>
    <t>Production of</t>
  </si>
  <si>
    <t>biological materials</t>
  </si>
  <si>
    <t xml:space="preserve">Table 11 Scientific procedures (toxicology) by species of animal and type of toxicological test: all purposes, page 2 of 2 </t>
  </si>
  <si>
    <t>Table 15: Scientific procedures (toxicology) by species of animal and type of toxicological test: safety testing of pharmaceuticals,</t>
  </si>
  <si>
    <r>
      <t xml:space="preserve">Table 15: Scientific procedures (toxicology) by species of animal and type of toxicological test: safety testing of pharmaceuticals </t>
    </r>
    <r>
      <rPr>
        <i/>
        <sz val="16"/>
        <rFont val="Arial"/>
        <family val="2"/>
      </rPr>
      <t>(continued)</t>
    </r>
  </si>
  <si>
    <t xml:space="preserve">  Horse, donkey and cross-bred  equids</t>
  </si>
  <si>
    <t>N/A</t>
  </si>
  <si>
    <r>
      <t xml:space="preserve">  Domestic fowl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Gallus domesticus</t>
    </r>
    <r>
      <rPr>
        <sz val="12"/>
        <rFont val="Arial"/>
        <family val="2"/>
      </rPr>
      <t>)</t>
    </r>
  </si>
  <si>
    <r>
      <t xml:space="preserve">  Quail </t>
    </r>
    <r>
      <rPr>
        <sz val="12"/>
        <rFont val="Arial"/>
        <family val="2"/>
      </rPr>
      <t xml:space="preserve">(not </t>
    </r>
    <r>
      <rPr>
        <i/>
        <sz val="12"/>
        <rFont val="Arial"/>
        <family val="2"/>
      </rPr>
      <t>Coturnix coturnix</t>
    </r>
    <r>
      <rPr>
        <sz val="12"/>
        <rFont val="Arial"/>
        <family val="2"/>
      </rPr>
      <t>)</t>
    </r>
  </si>
  <si>
    <t xml:space="preserve">  Amphibian</t>
  </si>
  <si>
    <r>
      <t xml:space="preserve">Tobacco </t>
    </r>
    <r>
      <rPr>
        <vertAlign val="superscript"/>
        <sz val="12"/>
        <rFont val="Arial"/>
        <family val="2"/>
      </rPr>
      <t>(1)</t>
    </r>
  </si>
  <si>
    <t>Tobacco(1)</t>
  </si>
  <si>
    <t>(1)Following a decision in 1997, procedures using animals in research on tobacco have not been allowed.</t>
  </si>
  <si>
    <t>Tobacco safety(1)</t>
  </si>
  <si>
    <t>(2)Following a decision in 1998, procedures using animals in research on finished cosmetics and on cosmetic ingredients have not been allowed.</t>
  </si>
  <si>
    <t>Finished cosmetics(2)</t>
  </si>
  <si>
    <t>Cosmetics ingredients(2)</t>
  </si>
  <si>
    <t>Table 1a Animals used, by species of animal and primary purpose of the procedure, page 1 of 2</t>
  </si>
  <si>
    <t>Table 1a Animals used, by species of animal and primary purpose of the procedure, page 2 of 2</t>
  </si>
  <si>
    <t>Table 6a Animals used (non-toxicology), by species of animal and field of research, page 1 of 4</t>
  </si>
  <si>
    <t>Table 6a Animals used (non-toxicology), by species of animal and field of research, page 2 of 4</t>
  </si>
  <si>
    <t>Table 6a Animals used (non-toxicology), by species of animal and field of research, page 3 of 4</t>
  </si>
  <si>
    <t>Table 5 Scientific procedures by species of animal and level of anaesthesia</t>
  </si>
  <si>
    <t>Table 6.1 Scientific procedures (non-toxicology) by species of animal and field of research</t>
  </si>
  <si>
    <t>Table 6.2 Scientific procedures (non-toxicology) by species of animal and field of research</t>
  </si>
  <si>
    <r>
      <t xml:space="preserve">Table 6.2 </t>
    </r>
    <r>
      <rPr>
        <i/>
        <sz val="20"/>
        <rFont val="Arial"/>
        <family val="0"/>
      </rPr>
      <t>(Continued)</t>
    </r>
  </si>
  <si>
    <t>Table 8 Scientific procedures (non-toxicology) by species of animal and techniques of particular interest</t>
  </si>
  <si>
    <t>Enzyme induction for in vitro tests</t>
  </si>
  <si>
    <t>HM, GM</t>
  </si>
  <si>
    <r>
      <t xml:space="preserve">  Domestic fowl (</t>
    </r>
    <r>
      <rPr>
        <i/>
        <sz val="14"/>
        <rFont val="Arial"/>
        <family val="2"/>
      </rPr>
      <t>Gallus domesticus</t>
    </r>
    <r>
      <rPr>
        <sz val="14"/>
        <rFont val="Arial"/>
        <family val="2"/>
      </rPr>
      <t>)</t>
    </r>
  </si>
  <si>
    <r>
      <t xml:space="preserve">  Quail (</t>
    </r>
    <r>
      <rPr>
        <i/>
        <sz val="14"/>
        <rFont val="Arial"/>
        <family val="2"/>
      </rPr>
      <t>Coturnix coturnix</t>
    </r>
    <r>
      <rPr>
        <sz val="14"/>
        <rFont val="Arial"/>
        <family val="2"/>
      </rPr>
      <t>)</t>
    </r>
  </si>
  <si>
    <r>
      <t xml:space="preserve">  Quail (spp,other than </t>
    </r>
    <r>
      <rPr>
        <i/>
        <sz val="14"/>
        <rFont val="Arial"/>
        <family val="2"/>
      </rPr>
      <t>Coturnix coturnix</t>
    </r>
    <r>
      <rPr>
        <sz val="14"/>
        <rFont val="Arial"/>
        <family val="2"/>
      </rPr>
      <t>)</t>
    </r>
  </si>
  <si>
    <r>
      <t xml:space="preserve">  Domestic fowl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</t>
    </r>
    <r>
      <rPr>
        <i/>
        <sz val="14"/>
        <rFont val="Arial"/>
        <family val="2"/>
      </rPr>
      <t>Gallus domesticus</t>
    </r>
    <r>
      <rPr>
        <sz val="14"/>
        <rFont val="Arial"/>
        <family val="2"/>
      </rPr>
      <t>)</t>
    </r>
  </si>
  <si>
    <t>Tobacco safety (1)</t>
  </si>
  <si>
    <t>N/A = Not applicable</t>
  </si>
  <si>
    <t>(1) Following a decision in 1997, procedures using animals in research on tobacco have not been allowed.</t>
  </si>
  <si>
    <t>(2) Following a decision in 1998, procedures using animals in research on finished cosmetics and on cosmetic ingredients have not been allowed.</t>
  </si>
  <si>
    <t xml:space="preserve">  Animals not listed in Schedule 2</t>
  </si>
  <si>
    <t>Animals not listed in Schedule 2</t>
  </si>
  <si>
    <t>Note. Species not listed had no procedures</t>
  </si>
  <si>
    <r>
      <t xml:space="preserve">  Pig </t>
    </r>
    <r>
      <rPr>
        <sz val="14"/>
        <rFont val="Arial"/>
        <family val="2"/>
      </rPr>
      <t>(genetically modified)</t>
    </r>
  </si>
  <si>
    <r>
      <t xml:space="preserve">  Sheep </t>
    </r>
    <r>
      <rPr>
        <sz val="14"/>
        <rFont val="Arial"/>
        <family val="2"/>
      </rPr>
      <t>(genetically modified)</t>
    </r>
  </si>
  <si>
    <t>Great Britain 2009</t>
  </si>
  <si>
    <t>Increase on 2008</t>
  </si>
  <si>
    <t>2008 Totals</t>
  </si>
  <si>
    <t>Percentage change from 2008</t>
  </si>
  <si>
    <t>Percentage of total for 2009</t>
  </si>
  <si>
    <t>Note. Neuromuscular blocking agents (NMBA) were used in 3,594 procedures in 2009.  All of these procedures involved the use of general anaesthesia.</t>
  </si>
  <si>
    <t>Table 10 Scientific procedures (toxicology) by species of animal and type of legislation</t>
  </si>
  <si>
    <t>Summary version</t>
  </si>
  <si>
    <t>Note. For numbers of procedures by purpose, see full table available on the website</t>
  </si>
  <si>
    <t>Great Britain 2008</t>
  </si>
  <si>
    <t>Any combination of legislative requirements</t>
  </si>
  <si>
    <t xml:space="preserve">Total </t>
  </si>
  <si>
    <t>Organisation Chart:  Relationship between the tables, 2009</t>
  </si>
  <si>
    <t xml:space="preserve">  Reptile </t>
  </si>
  <si>
    <t xml:space="preserve">  Fish </t>
  </si>
  <si>
    <t>(1)  The "animals not listed in Schedule 2" with genetic modification were 129 procedures using domestic fowl, 1,545 procedures using amphibia and 101,922 procedures using fish.</t>
  </si>
  <si>
    <t>Table 9 Scientific procedures (toxicology) by species of animal and toxicological purpose, page 3 of 4</t>
  </si>
  <si>
    <t>Table 9 Scientific procedures (toxicology) by species of animal and toxicological purpose, page 4 of 4</t>
  </si>
  <si>
    <t xml:space="preserve">Table 10 Scientific procedures (toxicology) by species of animal, type of legislation and   toxicological purpose </t>
  </si>
  <si>
    <t>Table 10 Scientific procedures (toxicology) by species of animal, type of legislation and toxicological purpose</t>
  </si>
  <si>
    <t>Table 11 Scientific procedures (toxicology) by species of animal and type of toxicological test: all purposes, page 1 of 2</t>
  </si>
  <si>
    <t>(1)  The "animals not listed in Schedule 2" with harmful genetic defects were 361 procedures using domestic fowl, 5,764 procedures using amphibia and 29,175 procedures using fish.</t>
  </si>
  <si>
    <r>
      <t xml:space="preserve"> 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Coturnix coturnix</t>
    </r>
    <r>
      <rPr>
        <b/>
        <sz val="14"/>
        <rFont val="Arial"/>
        <family val="2"/>
      </rPr>
      <t>)</t>
    </r>
  </si>
  <si>
    <t>Table 9 Scientific procedures (toxicology) by species of animal and toxicological purpose, page 1 of 4</t>
  </si>
  <si>
    <t>Table 19 Project licences and scientific procedures by type of designated establishment</t>
  </si>
  <si>
    <t>Type of designated establishment</t>
  </si>
  <si>
    <t>Licensees</t>
  </si>
  <si>
    <t>Number of</t>
  </si>
  <si>
    <t>Procedures</t>
  </si>
  <si>
    <t>Number of procedures reported</t>
  </si>
  <si>
    <t>Percentage</t>
  </si>
  <si>
    <t>1 to     50</t>
  </si>
  <si>
    <t>51 to 100</t>
  </si>
  <si>
    <t>101 to 200</t>
  </si>
  <si>
    <t>201 to 400</t>
  </si>
  <si>
    <t>401 to 600</t>
  </si>
  <si>
    <t>601 to 800</t>
  </si>
  <si>
    <t>801 to 1,000</t>
  </si>
  <si>
    <t>More than 1,000</t>
  </si>
  <si>
    <t>reporting no procedures</t>
  </si>
  <si>
    <t>licensees</t>
  </si>
  <si>
    <t>Public health laboratories</t>
  </si>
  <si>
    <t>Government departments</t>
  </si>
  <si>
    <t>Non-profit-making organisations</t>
  </si>
  <si>
    <t>Commercial organisations</t>
  </si>
  <si>
    <t xml:space="preserve">(2) Only procedures on adult or free-living animals (including neonatal and juvenile mammals, and newly-hatched birds) are counted. </t>
  </si>
  <si>
    <t xml:space="preserve">      Details of procedures on immature forms (e.g. larvae, embryos, fish fry) are collected but not counted.</t>
  </si>
  <si>
    <t xml:space="preserve">     Animals in the wild involved in rodenticide trials are also not counted.  Details (if applicable) are given in the Commentary.</t>
  </si>
  <si>
    <r>
      <t xml:space="preserve"> licence holders</t>
    </r>
    <r>
      <rPr>
        <vertAlign val="superscript"/>
        <sz val="14"/>
        <rFont val="Times New Roman"/>
        <family val="1"/>
      </rPr>
      <t>(1)</t>
    </r>
  </si>
  <si>
    <r>
      <t>countable</t>
    </r>
    <r>
      <rPr>
        <vertAlign val="superscript"/>
        <sz val="14"/>
        <rFont val="Times New Roman"/>
        <family val="1"/>
      </rPr>
      <t xml:space="preserve">(2) </t>
    </r>
    <r>
      <rPr>
        <sz val="14"/>
        <rFont val="Times New Roman"/>
        <family val="1"/>
      </rPr>
      <t>procedures only</t>
    </r>
  </si>
  <si>
    <r>
      <t xml:space="preserve">(1)  Some licence-holders hold more than one licence; these figures are compiled </t>
    </r>
    <r>
      <rPr>
        <b/>
        <sz val="14"/>
        <rFont val="Times New Roman"/>
        <family val="1"/>
      </rPr>
      <t>by numbers of project licences,</t>
    </r>
    <r>
      <rPr>
        <sz val="14"/>
        <rFont val="Times New Roman"/>
        <family val="1"/>
      </rPr>
      <t xml:space="preserve"> not by numbers of actual licence-holders.</t>
    </r>
  </si>
  <si>
    <t>Table 6a Animals used (non-toxicology), by species of animal and field of research, page 4 of 4</t>
  </si>
  <si>
    <t xml:space="preserve">Table 9a Animals used (toxicology), by species of animal and toxicological purpose, page 1 of 4 </t>
  </si>
  <si>
    <t xml:space="preserve">Table 9a Animals used (toxicology), by species of animal and toxicological purpose, page 2 of 4 </t>
  </si>
  <si>
    <t xml:space="preserve">Table 9a Animals used (toxicology), by species of animal and toxicological purpose, page 3 of 4 </t>
  </si>
  <si>
    <t xml:space="preserve">Table 9a Animals used (toxicology), by species of animal and toxicological purpose, page 4 of 4 </t>
  </si>
  <si>
    <t>page 1 of 4</t>
  </si>
  <si>
    <t>page 2 of 4</t>
  </si>
  <si>
    <t>page 3 of 4</t>
  </si>
  <si>
    <t>page 4 of 4</t>
  </si>
  <si>
    <r>
      <t>Number of licence holders</t>
    </r>
    <r>
      <rPr>
        <vertAlign val="superscript"/>
        <sz val="14"/>
        <rFont val="Times New Roman"/>
        <family val="1"/>
      </rPr>
      <t>(1)</t>
    </r>
    <r>
      <rPr>
        <sz val="14"/>
        <rFont val="Times New Roman"/>
        <family val="1"/>
      </rPr>
      <t xml:space="preserve"> reporting countable</t>
    </r>
    <r>
      <rPr>
        <vertAlign val="superscript"/>
        <sz val="14"/>
        <rFont val="Times New Roman"/>
        <family val="1"/>
      </rPr>
      <t>(2)</t>
    </r>
    <r>
      <rPr>
        <sz val="14"/>
        <rFont val="Times New Roman"/>
        <family val="1"/>
      </rPr>
      <t xml:space="preserve"> procedures,                                                                   by number of procedures reported</t>
    </r>
  </si>
  <si>
    <t>reporting non-</t>
  </si>
  <si>
    <t>number of animals used</t>
  </si>
  <si>
    <t>procedures by genetic status</t>
  </si>
  <si>
    <t>w</t>
  </si>
  <si>
    <t>e</t>
  </si>
  <si>
    <t>w website only</t>
  </si>
  <si>
    <t>e extended version on website</t>
  </si>
  <si>
    <t>other than pharmaceut</t>
  </si>
  <si>
    <t>Type of test -other saftey</t>
  </si>
  <si>
    <t>or toxicology testing</t>
  </si>
  <si>
    <t>Breeding of GM or HM</t>
  </si>
  <si>
    <t>Breeding of GM or HM animals</t>
  </si>
  <si>
    <r>
      <t xml:space="preserve">Reptile </t>
    </r>
    <r>
      <rPr>
        <sz val="14"/>
        <color indexed="8"/>
        <rFont val="Arial"/>
        <family val="2"/>
      </rPr>
      <t>- any reptilian species</t>
    </r>
  </si>
  <si>
    <r>
      <t>Amphibian</t>
    </r>
    <r>
      <rPr>
        <sz val="14"/>
        <rFont val="Arial"/>
        <family val="2"/>
      </rPr>
      <t xml:space="preserve"> - any amphibian species</t>
    </r>
  </si>
  <si>
    <r>
      <t>Cephalopod</t>
    </r>
    <r>
      <rPr>
        <sz val="14"/>
        <rFont val="Arial"/>
        <family val="2"/>
      </rPr>
      <t xml:space="preserve"> - </t>
    </r>
    <r>
      <rPr>
        <i/>
        <sz val="14"/>
        <rFont val="Arial"/>
        <family val="2"/>
      </rPr>
      <t>Octopus vulgaris</t>
    </r>
  </si>
  <si>
    <r>
      <t>Fish</t>
    </r>
    <r>
      <rPr>
        <sz val="14"/>
        <rFont val="Arial"/>
        <family val="2"/>
      </rPr>
      <t xml:space="preserve"> - any fish species</t>
    </r>
  </si>
  <si>
    <r>
      <t>Cephalopod</t>
    </r>
    <r>
      <rPr>
        <sz val="14"/>
        <rFont val="Arial"/>
        <family val="2"/>
      </rPr>
      <t xml:space="preserve"> - Octopus vulgaris</t>
    </r>
  </si>
  <si>
    <r>
      <t>Fish</t>
    </r>
    <r>
      <rPr>
        <sz val="14"/>
        <rFont val="Arial"/>
        <family val="2"/>
      </rPr>
      <t xml:space="preserve"> -any fish species</t>
    </r>
  </si>
  <si>
    <r>
      <t>Reptile</t>
    </r>
    <r>
      <rPr>
        <sz val="14"/>
        <rFont val="Arial"/>
        <family val="2"/>
      </rPr>
      <t xml:space="preserve"> - any reptilian species</t>
    </r>
  </si>
  <si>
    <t xml:space="preserve">  All other ungulates</t>
  </si>
  <si>
    <t xml:space="preserve">  Pigs, sheep &amp; all other ungulate</t>
  </si>
  <si>
    <t xml:space="preserve">  Pigs, sheep &amp; all other ungulates</t>
  </si>
  <si>
    <t xml:space="preserve">    Pigs, sheep &amp; all other ungulates</t>
  </si>
  <si>
    <t>Table 3 Scientific procedures by species of animal, and genetic status</t>
  </si>
  <si>
    <t>Summary Version</t>
  </si>
  <si>
    <t xml:space="preserve">     Other inc cross-breds </t>
  </si>
  <si>
    <t xml:space="preserve">     Other New World monkey</t>
  </si>
  <si>
    <r>
      <t xml:space="preserve">  Domestic fowl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Gallus domesticus</t>
    </r>
    <r>
      <rPr>
        <sz val="10"/>
        <color indexed="8"/>
        <rFont val="Arial"/>
        <family val="2"/>
      </rPr>
      <t>)</t>
    </r>
  </si>
  <si>
    <r>
      <t xml:space="preserve">  Quail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</si>
  <si>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r>
      <t xml:space="preserve">  Quail </t>
    </r>
    <r>
      <rPr>
        <sz val="10"/>
        <rFont val="Arial"/>
        <family val="2"/>
      </rPr>
      <t xml:space="preserve">(not 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</si>
  <si>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t xml:space="preserve">  All other rodents</t>
  </si>
  <si>
    <t xml:space="preserve">  All other mammals</t>
  </si>
  <si>
    <t>Note. The total number of procedures using animals listed in schedule 2 was 3,013,819</t>
  </si>
  <si>
    <t xml:space="preserve">  primates and other mammals</t>
  </si>
  <si>
    <t xml:space="preserve">  Ferrets, other carnivores, ungulates, </t>
  </si>
  <si>
    <t>-</t>
  </si>
  <si>
    <t>(1)   See Annex B of Appendix B</t>
  </si>
  <si>
    <r>
      <t>Table 16 Scientific procedures (toxicology) by species of animal and type of toxicological test: other safety or toxicology testing</t>
    </r>
    <r>
      <rPr>
        <b/>
        <i/>
        <sz val="16"/>
        <rFont val="Arial"/>
        <family val="2"/>
      </rPr>
      <t xml:space="preserve"> </t>
    </r>
    <r>
      <rPr>
        <sz val="16"/>
        <rFont val="Arial"/>
        <family val="2"/>
      </rPr>
      <t>(Continued)</t>
    </r>
  </si>
  <si>
    <r>
      <t xml:space="preserve">Table 12: Scientific procedures (toxicology) by species of animal and type of toxicological test: safety testing of substances other than pharmaceuticals </t>
    </r>
    <r>
      <rPr>
        <i/>
        <sz val="16"/>
        <rFont val="Arial"/>
        <family val="2"/>
      </rPr>
      <t>(Continued)</t>
    </r>
  </si>
  <si>
    <t>Table 12: Scientific procedures (toxicology) by species of animal and type of toxicological test: safety testing of substances other than pharmaceuticals</t>
  </si>
  <si>
    <t>2nd edition</t>
  </si>
  <si>
    <t>Amendments:</t>
  </si>
  <si>
    <t>Page 16, Table 3.3 species ‘Reptile’ and ‘Amphibian’ had been transposed.</t>
  </si>
  <si>
    <t>Amended 20th September 2011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</si>
</sst>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0.0"/>
    <numFmt numFmtId="180" formatCode="#,##0.000"/>
    <numFmt numFmtId="181" formatCode="\(0000.0\)"/>
    <numFmt numFmtId="182" formatCode="\(0\)"/>
    <numFmt numFmtId="183" formatCode="\(\5\)"/>
    <numFmt numFmtId="184" formatCode="_-* #,##0.0_-;\-* #,##0.0_-;_-* &quot;-&quot;??_-;_-@_-"/>
    <numFmt numFmtId="185" formatCode="_-* #,##0_-;\-* #,##0_-;_-* &quot;-&quot;??_-;_-@_-"/>
    <numFmt numFmtId="186" formatCode="0,&quot;-&quot;"/>
    <numFmt numFmtId="187" formatCode="0;&quot;-&quot;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.00000000%"/>
    <numFmt numFmtId="195" formatCode="_-* #,##0.0_-;\-* #,##0.0_-;_-* &quot;-&quot;_-;_-@_-"/>
    <numFmt numFmtId="196" formatCode="_-* #,##0.00_-;\-* #,##0.00_-;_-* &quot;-&quot;_-;_-@_-"/>
    <numFmt numFmtId="197" formatCode="#,##0.0\ \ "/>
    <numFmt numFmtId="198" formatCode="0.0000"/>
    <numFmt numFmtId="199" formatCode="0.00000"/>
    <numFmt numFmtId="200" formatCode="0.000"/>
    <numFmt numFmtId="201" formatCode="#,##0.0\ "/>
    <numFmt numFmtId="202" formatCode="#,##0.0_ "/>
    <numFmt numFmtId="203" formatCode="_-* #,##0.000_-;\-* #,##0.000_-;_-* &quot;-&quot;_-;_-@_-"/>
    <numFmt numFmtId="204" formatCode="_-* #,##0.0000_-;\-* #,##0.0000_-;_-* &quot;-&quot;_-;_-@_-"/>
    <numFmt numFmtId="205" formatCode="_-* #,##0.00000_-;\-* #,##0.00000_-;_-* &quot;-&quot;_-;_-@_-"/>
    <numFmt numFmtId="206" formatCode="_-* #,##0.000000_-;\-* #,##0.000000_-;_-* &quot;-&quot;_-;_-@_-"/>
    <numFmt numFmtId="207" formatCode="_-* #,##0.0000000_-;\-* #,##0.0000000_-;_-* &quot;-&quot;_-;_-@_-"/>
    <numFmt numFmtId="208" formatCode="0_ ;\-0\ "/>
    <numFmt numFmtId="209" formatCode="_-* #,##0.0_-;\-* #,##0.0_-;_-* &quot;-&quot;?_-;_-@_-"/>
    <numFmt numFmtId="210" formatCode="#,##0_ ;\-#,##0\ "/>
    <numFmt numFmtId="211" formatCode="[$-809]dd\ mmmm\ yyyy"/>
    <numFmt numFmtId="212" formatCode="[$-409]h:mm:ss\ AM/PM"/>
    <numFmt numFmtId="213" formatCode="#,##0_ ;[Red]\-#,##0\ "/>
    <numFmt numFmtId="214" formatCode="#,##0.0_ ;[Red]\-#,##0.0\ "/>
    <numFmt numFmtId="215" formatCode="#,##0.000_ ;[Red]\-#,##0.000\ "/>
    <numFmt numFmtId="216" formatCode="#,##0.00_ ;[Red]\-#,##0.00\ "/>
    <numFmt numFmtId="217" formatCode="#,##0.0_ ;\-#,##0.0\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%;[Red]\-0%"/>
    <numFmt numFmtId="223" formatCode="0.0%;[Red]\-0.0%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i/>
      <sz val="20"/>
      <name val="Arial"/>
      <family val="0"/>
    </font>
    <font>
      <i/>
      <sz val="16"/>
      <name val="Arial"/>
      <family val="2"/>
    </font>
    <font>
      <i/>
      <sz val="12"/>
      <name val="Arial"/>
      <family val="2"/>
    </font>
    <font>
      <vertAlign val="superscript"/>
      <sz val="10"/>
      <name val="Arial"/>
      <family val="2"/>
    </font>
    <font>
      <i/>
      <sz val="2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17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8"/>
      <name val="Arial"/>
      <family val="2"/>
    </font>
    <font>
      <b/>
      <sz val="14"/>
      <color indexed="50"/>
      <name val="Arial"/>
      <family val="2"/>
    </font>
    <font>
      <vertAlign val="superscript"/>
      <sz val="14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51"/>
      <name val="Arial"/>
      <family val="2"/>
    </font>
    <font>
      <sz val="14"/>
      <color indexed="51"/>
      <name val="Arial"/>
      <family val="2"/>
    </font>
    <font>
      <b/>
      <i/>
      <sz val="16"/>
      <name val="Arial"/>
      <family val="2"/>
    </font>
    <font>
      <sz val="10"/>
      <name val="Helv"/>
      <family val="0"/>
    </font>
    <font>
      <b/>
      <sz val="18"/>
      <name val="Times New Roman"/>
      <family val="1"/>
    </font>
    <font>
      <sz val="10"/>
      <name val="Times New Roman"/>
      <family val="1"/>
    </font>
    <font>
      <vertAlign val="superscript"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i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ck"/>
      <right style="thick"/>
      <top style="thick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41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top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41" fontId="9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2" xfId="0" applyFont="1" applyBorder="1" applyAlignment="1">
      <alignment/>
    </xf>
    <xf numFmtId="0" fontId="0" fillId="0" borderId="0" xfId="23" applyFill="1">
      <alignment/>
      <protection/>
    </xf>
    <xf numFmtId="41" fontId="0" fillId="0" borderId="0" xfId="0" applyNumberFormat="1" applyFill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1" fontId="0" fillId="0" borderId="0" xfId="0" applyNumberFormat="1" applyFill="1" applyBorder="1" applyAlignment="1">
      <alignment/>
    </xf>
    <xf numFmtId="0" fontId="6" fillId="0" borderId="0" xfId="0" applyFont="1" applyFill="1" applyAlignment="1">
      <alignment/>
    </xf>
    <xf numFmtId="41" fontId="9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41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19" fillId="0" borderId="0" xfId="0" applyFont="1" applyFill="1" applyAlignment="1">
      <alignment vertical="top"/>
    </xf>
    <xf numFmtId="41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8" fillId="0" borderId="0" xfId="0" applyFont="1" applyFill="1" applyAlignment="1">
      <alignment vertical="top"/>
    </xf>
    <xf numFmtId="0" fontId="8" fillId="0" borderId="0" xfId="23" applyFont="1" applyFill="1">
      <alignment/>
      <protection/>
    </xf>
    <xf numFmtId="9" fontId="0" fillId="0" borderId="0" xfId="24" applyFill="1" applyAlignment="1">
      <alignment/>
    </xf>
    <xf numFmtId="41" fontId="11" fillId="0" borderId="0" xfId="0" applyNumberFormat="1" applyFont="1" applyAlignment="1">
      <alignment/>
    </xf>
    <xf numFmtId="41" fontId="0" fillId="0" borderId="0" xfId="23" applyNumberFormat="1" applyFill="1">
      <alignment/>
      <protection/>
    </xf>
    <xf numFmtId="9" fontId="5" fillId="0" borderId="0" xfId="24" applyFont="1" applyBorder="1" applyAlignment="1">
      <alignment vertical="center"/>
    </xf>
    <xf numFmtId="9" fontId="5" fillId="0" borderId="0" xfId="24" applyFont="1" applyAlignment="1">
      <alignment/>
    </xf>
    <xf numFmtId="43" fontId="0" fillId="0" borderId="0" xfId="23" applyNumberFormat="1" applyFill="1">
      <alignment/>
      <protection/>
    </xf>
    <xf numFmtId="10" fontId="0" fillId="0" borderId="0" xfId="24" applyNumberFormat="1" applyFill="1" applyAlignment="1">
      <alignment/>
    </xf>
    <xf numFmtId="9" fontId="12" fillId="0" borderId="0" xfId="24" applyFont="1" applyFill="1" applyAlignment="1">
      <alignment/>
    </xf>
    <xf numFmtId="41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Alignment="1">
      <alignment/>
    </xf>
    <xf numFmtId="9" fontId="5" fillId="0" borderId="0" xfId="24" applyFont="1" applyFill="1" applyBorder="1" applyAlignment="1">
      <alignment vertical="center"/>
    </xf>
    <xf numFmtId="4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9" fontId="11" fillId="0" borderId="0" xfId="24" applyFont="1" applyFill="1" applyAlignment="1">
      <alignment/>
    </xf>
    <xf numFmtId="9" fontId="0" fillId="0" borderId="0" xfId="24" applyFill="1" applyAlignment="1">
      <alignment/>
    </xf>
    <xf numFmtId="41" fontId="0" fillId="0" borderId="0" xfId="24" applyNumberFormat="1" applyFill="1" applyAlignment="1">
      <alignment/>
    </xf>
    <xf numFmtId="0" fontId="4" fillId="0" borderId="0" xfId="23" applyFont="1" applyFill="1">
      <alignment/>
      <protection/>
    </xf>
    <xf numFmtId="0" fontId="5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vertical="top"/>
    </xf>
    <xf numFmtId="41" fontId="0" fillId="2" borderId="4" xfId="0" applyNumberForma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4" borderId="3" xfId="0" applyFont="1" applyFill="1" applyBorder="1" applyAlignment="1">
      <alignment horizontal="centerContinuous"/>
    </xf>
    <xf numFmtId="0" fontId="5" fillId="4" borderId="4" xfId="0" applyFont="1" applyFill="1" applyBorder="1" applyAlignment="1">
      <alignment vertical="top"/>
    </xf>
    <xf numFmtId="41" fontId="0" fillId="4" borderId="4" xfId="0" applyNumberFormat="1" applyFill="1" applyBorder="1" applyAlignment="1">
      <alignment/>
    </xf>
    <xf numFmtId="41" fontId="5" fillId="4" borderId="4" xfId="0" applyNumberFormat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Continuous"/>
    </xf>
    <xf numFmtId="41" fontId="1" fillId="2" borderId="4" xfId="0" applyNumberFormat="1" applyFont="1" applyFill="1" applyBorder="1" applyAlignment="1">
      <alignment/>
    </xf>
    <xf numFmtId="0" fontId="24" fillId="2" borderId="5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6" xfId="0" applyFont="1" applyFill="1" applyBorder="1" applyAlignment="1">
      <alignment/>
    </xf>
    <xf numFmtId="0" fontId="24" fillId="2" borderId="7" xfId="0" applyFont="1" applyFill="1" applyBorder="1" applyAlignment="1">
      <alignment horizontal="centerContinuous"/>
    </xf>
    <xf numFmtId="0" fontId="24" fillId="2" borderId="8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right"/>
    </xf>
    <xf numFmtId="0" fontId="24" fillId="0" borderId="0" xfId="23" applyFont="1" applyFill="1">
      <alignment/>
      <protection/>
    </xf>
    <xf numFmtId="0" fontId="10" fillId="2" borderId="7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12" fillId="2" borderId="6" xfId="0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4" fillId="2" borderId="7" xfId="0" applyFont="1" applyFill="1" applyBorder="1" applyAlignment="1">
      <alignment vertical="center"/>
    </xf>
    <xf numFmtId="0" fontId="24" fillId="0" borderId="0" xfId="0" applyFont="1" applyAlignment="1">
      <alignment horizontal="right"/>
    </xf>
    <xf numFmtId="0" fontId="10" fillId="2" borderId="4" xfId="0" applyFont="1" applyFill="1" applyBorder="1" applyAlignment="1">
      <alignment vertical="top"/>
    </xf>
    <xf numFmtId="0" fontId="10" fillId="2" borderId="4" xfId="0" applyFont="1" applyFill="1" applyBorder="1" applyAlignment="1">
      <alignment/>
    </xf>
    <xf numFmtId="41" fontId="24" fillId="0" borderId="0" xfId="0" applyNumberFormat="1" applyFont="1" applyFill="1" applyBorder="1" applyAlignment="1">
      <alignment horizontal="right"/>
    </xf>
    <xf numFmtId="41" fontId="10" fillId="4" borderId="3" xfId="0" applyNumberFormat="1" applyFont="1" applyFill="1" applyBorder="1" applyAlignment="1">
      <alignment horizontal="centerContinuous"/>
    </xf>
    <xf numFmtId="41" fontId="10" fillId="4" borderId="9" xfId="0" applyNumberFormat="1" applyFont="1" applyFill="1" applyBorder="1" applyAlignment="1">
      <alignment horizontal="centerContinuous"/>
    </xf>
    <xf numFmtId="0" fontId="10" fillId="4" borderId="4" xfId="0" applyFont="1" applyFill="1" applyBorder="1" applyAlignment="1">
      <alignment vertical="top"/>
    </xf>
    <xf numFmtId="0" fontId="10" fillId="4" borderId="4" xfId="0" applyFont="1" applyFill="1" applyBorder="1" applyAlignment="1">
      <alignment/>
    </xf>
    <xf numFmtId="41" fontId="10" fillId="4" borderId="4" xfId="0" applyNumberFormat="1" applyFont="1" applyFill="1" applyBorder="1" applyAlignment="1">
      <alignment horizontal="center" vertical="top" wrapText="1"/>
    </xf>
    <xf numFmtId="41" fontId="10" fillId="4" borderId="10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/>
    </xf>
    <xf numFmtId="0" fontId="10" fillId="4" borderId="10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/>
    </xf>
    <xf numFmtId="0" fontId="4" fillId="0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24" fillId="2" borderId="4" xfId="0" applyFont="1" applyFill="1" applyBorder="1" applyAlignment="1">
      <alignment vertical="center"/>
    </xf>
    <xf numFmtId="41" fontId="24" fillId="2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 vertical="center"/>
    </xf>
    <xf numFmtId="213" fontId="11" fillId="0" borderId="7" xfId="0" applyNumberFormat="1" applyFont="1" applyFill="1" applyBorder="1" applyAlignment="1">
      <alignment horizontal="right" vertical="center"/>
    </xf>
    <xf numFmtId="0" fontId="26" fillId="0" borderId="1" xfId="0" applyFont="1" applyBorder="1" applyAlignment="1">
      <alignment/>
    </xf>
    <xf numFmtId="0" fontId="24" fillId="3" borderId="1" xfId="0" applyFont="1" applyFill="1" applyBorder="1" applyAlignment="1">
      <alignment/>
    </xf>
    <xf numFmtId="41" fontId="24" fillId="3" borderId="11" xfId="0" applyNumberFormat="1" applyFont="1" applyFill="1" applyBorder="1" applyAlignment="1">
      <alignment/>
    </xf>
    <xf numFmtId="0" fontId="24" fillId="0" borderId="1" xfId="0" applyFont="1" applyBorder="1" applyAlignment="1">
      <alignment/>
    </xf>
    <xf numFmtId="41" fontId="24" fillId="0" borderId="1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3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24" fillId="3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24" fillId="0" borderId="1" xfId="0" applyFont="1" applyBorder="1" applyAlignment="1">
      <alignment/>
    </xf>
    <xf numFmtId="0" fontId="11" fillId="3" borderId="1" xfId="0" applyFont="1" applyFill="1" applyBorder="1" applyAlignment="1">
      <alignment vertical="top"/>
    </xf>
    <xf numFmtId="0" fontId="24" fillId="4" borderId="4" xfId="0" applyFont="1" applyFill="1" applyBorder="1" applyAlignment="1">
      <alignment vertical="center"/>
    </xf>
    <xf numFmtId="0" fontId="11" fillId="0" borderId="1" xfId="0" applyFont="1" applyFill="1" applyBorder="1" applyAlignment="1">
      <alignment/>
    </xf>
    <xf numFmtId="0" fontId="24" fillId="2" borderId="7" xfId="0" applyFont="1" applyFill="1" applyBorder="1" applyAlignment="1">
      <alignment vertical="center"/>
    </xf>
    <xf numFmtId="0" fontId="24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23" applyFont="1" applyFill="1">
      <alignment/>
      <protection/>
    </xf>
    <xf numFmtId="0" fontId="11" fillId="2" borderId="4" xfId="23" applyFont="1" applyFill="1" applyBorder="1" applyAlignment="1">
      <alignment vertical="top"/>
      <protection/>
    </xf>
    <xf numFmtId="0" fontId="24" fillId="2" borderId="12" xfId="23" applyFont="1" applyFill="1" applyBorder="1" applyAlignment="1">
      <alignment/>
      <protection/>
    </xf>
    <xf numFmtId="0" fontId="24" fillId="2" borderId="7" xfId="23" applyFont="1" applyFill="1" applyBorder="1" applyAlignment="1">
      <alignment vertical="center"/>
      <protection/>
    </xf>
    <xf numFmtId="0" fontId="24" fillId="2" borderId="8" xfId="23" applyFont="1" applyFill="1" applyBorder="1" applyAlignment="1">
      <alignment/>
      <protection/>
    </xf>
    <xf numFmtId="0" fontId="24" fillId="2" borderId="13" xfId="23" applyFont="1" applyFill="1" applyBorder="1" applyAlignment="1">
      <alignment horizontal="left"/>
      <protection/>
    </xf>
    <xf numFmtId="0" fontId="11" fillId="2" borderId="13" xfId="23" applyFont="1" applyFill="1" applyBorder="1" applyAlignment="1">
      <alignment/>
      <protection/>
    </xf>
    <xf numFmtId="0" fontId="11" fillId="2" borderId="6" xfId="23" applyFont="1" applyFill="1" applyBorder="1" applyAlignment="1">
      <alignment/>
      <protection/>
    </xf>
    <xf numFmtId="0" fontId="11" fillId="2" borderId="13" xfId="23" applyFont="1" applyFill="1" applyBorder="1" applyAlignment="1">
      <alignment horizontal="left"/>
      <protection/>
    </xf>
    <xf numFmtId="0" fontId="11" fillId="2" borderId="13" xfId="0" applyFont="1" applyFill="1" applyBorder="1" applyAlignment="1">
      <alignment/>
    </xf>
    <xf numFmtId="0" fontId="24" fillId="2" borderId="13" xfId="23" applyFont="1" applyFill="1" applyBorder="1" applyAlignment="1">
      <alignment/>
      <protection/>
    </xf>
    <xf numFmtId="0" fontId="24" fillId="2" borderId="14" xfId="23" applyFont="1" applyFill="1" applyBorder="1" applyAlignment="1">
      <alignment vertical="center"/>
      <protection/>
    </xf>
    <xf numFmtId="0" fontId="29" fillId="0" borderId="0" xfId="23" applyFont="1" applyFill="1">
      <alignment/>
      <protection/>
    </xf>
    <xf numFmtId="0" fontId="5" fillId="0" borderId="13" xfId="23" applyFont="1" applyFill="1" applyBorder="1" applyAlignment="1">
      <alignment/>
      <protection/>
    </xf>
    <xf numFmtId="0" fontId="5" fillId="3" borderId="13" xfId="23" applyFont="1" applyFill="1" applyBorder="1" applyAlignment="1">
      <alignment/>
      <protection/>
    </xf>
    <xf numFmtId="0" fontId="2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/>
    </xf>
    <xf numFmtId="0" fontId="24" fillId="2" borderId="8" xfId="0" applyFont="1" applyFill="1" applyBorder="1" applyAlignment="1">
      <alignment/>
    </xf>
    <xf numFmtId="0" fontId="24" fillId="2" borderId="9" xfId="0" applyFont="1" applyFill="1" applyBorder="1" applyAlignment="1">
      <alignment horizontal="centerContinuous"/>
    </xf>
    <xf numFmtId="0" fontId="11" fillId="2" borderId="4" xfId="0" applyFont="1" applyFill="1" applyBorder="1" applyAlignment="1">
      <alignment vertical="top"/>
    </xf>
    <xf numFmtId="0" fontId="24" fillId="0" borderId="13" xfId="0" applyFont="1" applyBorder="1" applyAlignment="1">
      <alignment/>
    </xf>
    <xf numFmtId="0" fontId="30" fillId="0" borderId="13" xfId="0" applyFont="1" applyBorder="1" applyAlignment="1">
      <alignment/>
    </xf>
    <xf numFmtId="0" fontId="30" fillId="3" borderId="1" xfId="0" applyFont="1" applyFill="1" applyBorder="1" applyAlignment="1">
      <alignment/>
    </xf>
    <xf numFmtId="0" fontId="30" fillId="0" borderId="1" xfId="0" applyFont="1" applyBorder="1" applyAlignment="1">
      <alignment/>
    </xf>
    <xf numFmtId="0" fontId="30" fillId="3" borderId="4" xfId="0" applyFont="1" applyFill="1" applyBorder="1" applyAlignment="1">
      <alignment/>
    </xf>
    <xf numFmtId="0" fontId="30" fillId="0" borderId="8" xfId="0" applyFont="1" applyBorder="1" applyAlignment="1">
      <alignment/>
    </xf>
    <xf numFmtId="0" fontId="26" fillId="0" borderId="13" xfId="0" applyFont="1" applyBorder="1" applyAlignment="1">
      <alignment/>
    </xf>
    <xf numFmtId="0" fontId="24" fillId="3" borderId="13" xfId="0" applyFont="1" applyFill="1" applyBorder="1" applyAlignment="1">
      <alignment/>
    </xf>
    <xf numFmtId="0" fontId="24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1" fillId="3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24" fillId="3" borderId="13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24" fillId="2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24" fillId="4" borderId="12" xfId="0" applyFont="1" applyFill="1" applyBorder="1" applyAlignment="1">
      <alignment vertical="center"/>
    </xf>
    <xf numFmtId="0" fontId="24" fillId="0" borderId="8" xfId="0" applyFont="1" applyBorder="1" applyAlignment="1">
      <alignment/>
    </xf>
    <xf numFmtId="0" fontId="11" fillId="0" borderId="0" xfId="0" applyFont="1" applyAlignment="1">
      <alignment/>
    </xf>
    <xf numFmtId="0" fontId="24" fillId="2" borderId="3" xfId="0" applyFont="1" applyFill="1" applyBorder="1" applyAlignment="1">
      <alignment horizontal="centerContinuous"/>
    </xf>
    <xf numFmtId="0" fontId="24" fillId="2" borderId="8" xfId="0" applyFont="1" applyFill="1" applyBorder="1" applyAlignment="1">
      <alignment horizontal="center"/>
    </xf>
    <xf numFmtId="0" fontId="24" fillId="2" borderId="6" xfId="0" applyFont="1" applyFill="1" applyBorder="1" applyAlignment="1">
      <alignment/>
    </xf>
    <xf numFmtId="0" fontId="24" fillId="2" borderId="6" xfId="0" applyFont="1" applyFill="1" applyBorder="1" applyAlignment="1">
      <alignment horizontal="center" vertical="top" wrapText="1"/>
    </xf>
    <xf numFmtId="0" fontId="24" fillId="2" borderId="4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/>
    </xf>
    <xf numFmtId="9" fontId="11" fillId="0" borderId="7" xfId="24" applyNumberFormat="1" applyFont="1" applyBorder="1" applyAlignment="1">
      <alignment horizontal="right" vertical="center"/>
    </xf>
    <xf numFmtId="0" fontId="24" fillId="2" borderId="9" xfId="0" applyFont="1" applyFill="1" applyBorder="1" applyAlignment="1">
      <alignment vertical="center"/>
    </xf>
    <xf numFmtId="0" fontId="24" fillId="0" borderId="1" xfId="0" applyFont="1" applyFill="1" applyBorder="1" applyAlignment="1">
      <alignment/>
    </xf>
    <xf numFmtId="0" fontId="24" fillId="4" borderId="7" xfId="0" applyFont="1" applyFill="1" applyBorder="1" applyAlignment="1">
      <alignment vertical="center"/>
    </xf>
    <xf numFmtId="0" fontId="24" fillId="5" borderId="5" xfId="0" applyFont="1" applyFill="1" applyBorder="1" applyAlignment="1">
      <alignment/>
    </xf>
    <xf numFmtId="0" fontId="24" fillId="5" borderId="7" xfId="0" applyFont="1" applyFill="1" applyBorder="1" applyAlignment="1">
      <alignment horizontal="centerContinuous"/>
    </xf>
    <xf numFmtId="0" fontId="0" fillId="5" borderId="3" xfId="0" applyFill="1" applyBorder="1" applyAlignment="1">
      <alignment horizontal="centerContinuous"/>
    </xf>
    <xf numFmtId="0" fontId="24" fillId="5" borderId="8" xfId="0" applyFont="1" applyFill="1" applyBorder="1" applyAlignment="1">
      <alignment horizontal="center" wrapText="1"/>
    </xf>
    <xf numFmtId="0" fontId="0" fillId="5" borderId="6" xfId="0" applyFill="1" applyBorder="1" applyAlignment="1">
      <alignment/>
    </xf>
    <xf numFmtId="0" fontId="24" fillId="5" borderId="12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24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vertical="top"/>
    </xf>
    <xf numFmtId="0" fontId="24" fillId="5" borderId="7" xfId="0" applyFont="1" applyFill="1" applyBorder="1" applyAlignment="1">
      <alignment horizontal="center" vertical="top" wrapText="1"/>
    </xf>
    <xf numFmtId="49" fontId="24" fillId="5" borderId="12" xfId="21" applyNumberFormat="1" applyFont="1" applyFill="1" applyBorder="1" applyAlignment="1">
      <alignment horizontal="center" vertical="top" wrapText="1"/>
      <protection/>
    </xf>
    <xf numFmtId="0" fontId="10" fillId="5" borderId="3" xfId="0" applyFont="1" applyFill="1" applyBorder="1" applyAlignment="1">
      <alignment horizontal="centerContinuous"/>
    </xf>
    <xf numFmtId="0" fontId="10" fillId="5" borderId="9" xfId="0" applyFont="1" applyFill="1" applyBorder="1" applyAlignment="1">
      <alignment horizontal="centerContinuous"/>
    </xf>
    <xf numFmtId="0" fontId="5" fillId="5" borderId="4" xfId="0" applyFont="1" applyFill="1" applyBorder="1" applyAlignment="1">
      <alignment vertical="top"/>
    </xf>
    <xf numFmtId="41" fontId="10" fillId="5" borderId="3" xfId="0" applyNumberFormat="1" applyFont="1" applyFill="1" applyBorder="1" applyAlignment="1">
      <alignment horizontal="centerContinuous"/>
    </xf>
    <xf numFmtId="41" fontId="10" fillId="5" borderId="10" xfId="0" applyNumberFormat="1" applyFont="1" applyFill="1" applyBorder="1" applyAlignment="1">
      <alignment horizontal="center" vertical="top" wrapText="1"/>
    </xf>
    <xf numFmtId="0" fontId="24" fillId="5" borderId="12" xfId="0" applyFont="1" applyFill="1" applyBorder="1" applyAlignment="1">
      <alignment vertical="center"/>
    </xf>
    <xf numFmtId="41" fontId="24" fillId="5" borderId="7" xfId="0" applyNumberFormat="1" applyFont="1" applyFill="1" applyBorder="1" applyAlignment="1">
      <alignment vertical="center"/>
    </xf>
    <xf numFmtId="0" fontId="10" fillId="5" borderId="4" xfId="0" applyFont="1" applyFill="1" applyBorder="1" applyAlignment="1">
      <alignment/>
    </xf>
    <xf numFmtId="41" fontId="24" fillId="0" borderId="0" xfId="0" applyNumberFormat="1" applyFont="1" applyBorder="1" applyAlignment="1">
      <alignment horizontal="right"/>
    </xf>
    <xf numFmtId="0" fontId="24" fillId="2" borderId="8" xfId="0" applyFont="1" applyFill="1" applyBorder="1" applyAlignment="1">
      <alignment/>
    </xf>
    <xf numFmtId="41" fontId="24" fillId="2" borderId="8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top" wrapText="1"/>
    </xf>
    <xf numFmtId="41" fontId="11" fillId="0" borderId="0" xfId="0" applyNumberFormat="1" applyFont="1" applyAlignment="1">
      <alignment/>
    </xf>
    <xf numFmtId="0" fontId="24" fillId="4" borderId="8" xfId="0" applyFont="1" applyFill="1" applyBorder="1" applyAlignment="1">
      <alignment/>
    </xf>
    <xf numFmtId="0" fontId="24" fillId="4" borderId="3" xfId="0" applyFont="1" applyFill="1" applyBorder="1" applyAlignment="1">
      <alignment horizontal="centerContinuous"/>
    </xf>
    <xf numFmtId="0" fontId="5" fillId="4" borderId="7" xfId="0" applyFont="1" applyFill="1" applyBorder="1" applyAlignment="1">
      <alignment horizontal="center" vertical="top" wrapText="1"/>
    </xf>
    <xf numFmtId="41" fontId="24" fillId="4" borderId="8" xfId="0" applyNumberFormat="1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right"/>
    </xf>
    <xf numFmtId="0" fontId="10" fillId="0" borderId="0" xfId="23" applyFont="1" applyFill="1">
      <alignment/>
      <protection/>
    </xf>
    <xf numFmtId="0" fontId="5" fillId="0" borderId="0" xfId="23" applyFont="1" applyFill="1">
      <alignment/>
      <protection/>
    </xf>
    <xf numFmtId="0" fontId="10" fillId="0" borderId="0" xfId="23" applyFont="1" applyFill="1" applyBorder="1" applyAlignment="1">
      <alignment horizontal="right"/>
      <protection/>
    </xf>
    <xf numFmtId="0" fontId="24" fillId="0" borderId="0" xfId="0" applyFont="1" applyAlignment="1">
      <alignment/>
    </xf>
    <xf numFmtId="0" fontId="24" fillId="2" borderId="12" xfId="0" applyFont="1" applyFill="1" applyBorder="1" applyAlignment="1">
      <alignment horizontal="centerContinuous"/>
    </xf>
    <xf numFmtId="0" fontId="24" fillId="2" borderId="4" xfId="0" applyFont="1" applyFill="1" applyBorder="1" applyAlignment="1">
      <alignment/>
    </xf>
    <xf numFmtId="0" fontId="12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4" borderId="8" xfId="0" applyFont="1" applyFill="1" applyBorder="1" applyAlignment="1">
      <alignment/>
    </xf>
    <xf numFmtId="41" fontId="24" fillId="4" borderId="3" xfId="0" applyNumberFormat="1" applyFont="1" applyFill="1" applyBorder="1" applyAlignment="1">
      <alignment horizontal="centerContinuous"/>
    </xf>
    <xf numFmtId="41" fontId="5" fillId="4" borderId="7" xfId="0" applyNumberFormat="1" applyFont="1" applyFill="1" applyBorder="1" applyAlignment="1">
      <alignment horizontal="center" vertical="top" wrapText="1"/>
    </xf>
    <xf numFmtId="41" fontId="24" fillId="0" borderId="0" xfId="0" applyNumberFormat="1" applyFont="1" applyFill="1" applyAlignment="1">
      <alignment horizontal="right"/>
    </xf>
    <xf numFmtId="41" fontId="5" fillId="4" borderId="9" xfId="0" applyNumberFormat="1" applyFont="1" applyFill="1" applyBorder="1" applyAlignment="1">
      <alignment horizontal="center" vertical="top" wrapText="1"/>
    </xf>
    <xf numFmtId="0" fontId="24" fillId="5" borderId="8" xfId="0" applyFont="1" applyFill="1" applyBorder="1" applyAlignment="1">
      <alignment/>
    </xf>
    <xf numFmtId="0" fontId="24" fillId="5" borderId="3" xfId="0" applyFont="1" applyFill="1" applyBorder="1" applyAlignment="1">
      <alignment horizontal="centerContinuous"/>
    </xf>
    <xf numFmtId="0" fontId="5" fillId="5" borderId="7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41" fontId="24" fillId="5" borderId="3" xfId="0" applyNumberFormat="1" applyFont="1" applyFill="1" applyBorder="1" applyAlignment="1">
      <alignment horizontal="centerContinuous"/>
    </xf>
    <xf numFmtId="41" fontId="5" fillId="5" borderId="7" xfId="0" applyNumberFormat="1" applyFont="1" applyFill="1" applyBorder="1" applyAlignment="1">
      <alignment horizontal="center" vertical="top" wrapText="1"/>
    </xf>
    <xf numFmtId="41" fontId="24" fillId="5" borderId="8" xfId="0" applyNumberFormat="1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Continuous"/>
    </xf>
    <xf numFmtId="0" fontId="11" fillId="5" borderId="9" xfId="0" applyFont="1" applyFill="1" applyBorder="1" applyAlignment="1">
      <alignment horizontal="centerContinuous"/>
    </xf>
    <xf numFmtId="0" fontId="24" fillId="5" borderId="8" xfId="0" applyFont="1" applyFill="1" applyBorder="1" applyAlignment="1">
      <alignment/>
    </xf>
    <xf numFmtId="0" fontId="24" fillId="0" borderId="0" xfId="0" applyFont="1" applyFill="1" applyBorder="1" applyAlignment="1">
      <alignment vertical="top"/>
    </xf>
    <xf numFmtId="0" fontId="11" fillId="2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Continuous" wrapText="1"/>
    </xf>
    <xf numFmtId="0" fontId="11" fillId="2" borderId="4" xfId="0" applyFont="1" applyFill="1" applyBorder="1" applyAlignment="1">
      <alignment horizontal="centerContinuous" vertical="top" wrapText="1"/>
    </xf>
    <xf numFmtId="0" fontId="11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2" borderId="8" xfId="0" applyFont="1" applyFill="1" applyBorder="1" applyAlignment="1">
      <alignment/>
    </xf>
    <xf numFmtId="0" fontId="24" fillId="2" borderId="3" xfId="0" applyFont="1" applyFill="1" applyBorder="1" applyAlignment="1">
      <alignment horizontal="centerContinuous"/>
    </xf>
    <xf numFmtId="0" fontId="24" fillId="2" borderId="9" xfId="0" applyFont="1" applyFill="1" applyBorder="1" applyAlignment="1">
      <alignment horizontal="centerContinuous"/>
    </xf>
    <xf numFmtId="0" fontId="24" fillId="2" borderId="8" xfId="0" applyFont="1" applyFill="1" applyBorder="1" applyAlignment="1">
      <alignment horizontal="center"/>
    </xf>
    <xf numFmtId="0" fontId="24" fillId="2" borderId="1" xfId="0" applyFont="1" applyFill="1" applyBorder="1" applyAlignment="1">
      <alignment/>
    </xf>
    <xf numFmtId="0" fontId="24" fillId="2" borderId="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4" fillId="2" borderId="8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vertical="top" wrapText="1"/>
    </xf>
    <xf numFmtId="0" fontId="24" fillId="4" borderId="8" xfId="0" applyFont="1" applyFill="1" applyBorder="1" applyAlignment="1">
      <alignment/>
    </xf>
    <xf numFmtId="0" fontId="24" fillId="4" borderId="3" xfId="0" applyFont="1" applyFill="1" applyBorder="1" applyAlignment="1">
      <alignment horizontal="centerContinuous"/>
    </xf>
    <xf numFmtId="0" fontId="24" fillId="4" borderId="9" xfId="0" applyFont="1" applyFill="1" applyBorder="1" applyAlignment="1">
      <alignment horizontal="centerContinuous"/>
    </xf>
    <xf numFmtId="0" fontId="24" fillId="4" borderId="8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/>
    </xf>
    <xf numFmtId="0" fontId="24" fillId="4" borderId="11" xfId="0" applyFont="1" applyFill="1" applyBorder="1" applyAlignment="1">
      <alignment horizontal="center" vertical="top" wrapText="1"/>
    </xf>
    <xf numFmtId="0" fontId="24" fillId="4" borderId="8" xfId="0" applyFont="1" applyFill="1" applyBorder="1" applyAlignment="1">
      <alignment/>
    </xf>
    <xf numFmtId="0" fontId="24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24" fillId="2" borderId="8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/>
    </xf>
    <xf numFmtId="0" fontId="24" fillId="2" borderId="4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24" fillId="2" borderId="13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24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top" wrapText="1"/>
    </xf>
    <xf numFmtId="41" fontId="0" fillId="0" borderId="0" xfId="0" applyNumberFormat="1" applyFont="1" applyAlignment="1">
      <alignment/>
    </xf>
    <xf numFmtId="0" fontId="24" fillId="2" borderId="9" xfId="0" applyFont="1" applyFill="1" applyBorder="1" applyAlignment="1">
      <alignment horizontal="centerContinuous" vertical="center"/>
    </xf>
    <xf numFmtId="0" fontId="24" fillId="2" borderId="3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" vertical="top" wrapText="1"/>
    </xf>
    <xf numFmtId="0" fontId="24" fillId="2" borderId="7" xfId="0" applyFont="1" applyFill="1" applyBorder="1" applyAlignment="1">
      <alignment horizontal="centerContinuous" vertical="center"/>
    </xf>
    <xf numFmtId="0" fontId="24" fillId="2" borderId="12" xfId="0" applyFont="1" applyFill="1" applyBorder="1" applyAlignment="1">
      <alignment horizontal="centerContinuous" vertical="center"/>
    </xf>
    <xf numFmtId="0" fontId="24" fillId="2" borderId="2" xfId="0" applyFont="1" applyFill="1" applyBorder="1" applyAlignment="1">
      <alignment vertical="center"/>
    </xf>
    <xf numFmtId="0" fontId="24" fillId="0" borderId="14" xfId="0" applyFont="1" applyBorder="1" applyAlignment="1">
      <alignment horizontal="right"/>
    </xf>
    <xf numFmtId="0" fontId="1" fillId="0" borderId="0" xfId="0" applyFont="1" applyAlignment="1">
      <alignment/>
    </xf>
    <xf numFmtId="0" fontId="24" fillId="0" borderId="8" xfId="0" applyFont="1" applyFill="1" applyBorder="1" applyAlignment="1">
      <alignment/>
    </xf>
    <xf numFmtId="0" fontId="11" fillId="2" borderId="1" xfId="0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wrapText="1"/>
    </xf>
    <xf numFmtId="9" fontId="11" fillId="0" borderId="7" xfId="0" applyNumberFormat="1" applyFont="1" applyFill="1" applyBorder="1" applyAlignment="1">
      <alignment horizontal="right" vertical="center"/>
    </xf>
    <xf numFmtId="0" fontId="30" fillId="0" borderId="1" xfId="0" applyFont="1" applyFill="1" applyBorder="1" applyAlignment="1">
      <alignment/>
    </xf>
    <xf numFmtId="43" fontId="0" fillId="0" borderId="0" xfId="0" applyNumberFormat="1" applyAlignment="1">
      <alignment/>
    </xf>
    <xf numFmtId="9" fontId="0" fillId="0" borderId="0" xfId="23" applyNumberFormat="1" applyFill="1">
      <alignment/>
      <protection/>
    </xf>
    <xf numFmtId="0" fontId="0" fillId="0" borderId="0" xfId="23" applyFont="1" applyFill="1">
      <alignment/>
      <protection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11" fillId="3" borderId="1" xfId="0" applyFont="1" applyFill="1" applyBorder="1" applyAlignment="1">
      <alignment wrapText="1"/>
    </xf>
    <xf numFmtId="0" fontId="33" fillId="0" borderId="0" xfId="0" applyFont="1" applyFill="1" applyBorder="1" applyAlignment="1">
      <alignment vertical="center"/>
    </xf>
    <xf numFmtId="0" fontId="32" fillId="0" borderId="0" xfId="0" applyFont="1" applyAlignment="1">
      <alignment/>
    </xf>
    <xf numFmtId="41" fontId="32" fillId="0" borderId="0" xfId="0" applyNumberFormat="1" applyFont="1" applyAlignment="1">
      <alignment/>
    </xf>
    <xf numFmtId="0" fontId="34" fillId="0" borderId="7" xfId="0" applyFont="1" applyFill="1" applyBorder="1" applyAlignment="1">
      <alignment vertical="center"/>
    </xf>
    <xf numFmtId="213" fontId="34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" fontId="0" fillId="0" borderId="0" xfId="23" applyNumberFormat="1" applyFill="1">
      <alignment/>
      <protection/>
    </xf>
    <xf numFmtId="9" fontId="5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0" fontId="34" fillId="0" borderId="0" xfId="23" applyFont="1" applyFill="1">
      <alignment/>
      <protection/>
    </xf>
    <xf numFmtId="0" fontId="32" fillId="0" borderId="0" xfId="0" applyFont="1" applyFill="1" applyAlignment="1">
      <alignment/>
    </xf>
    <xf numFmtId="41" fontId="11" fillId="0" borderId="1" xfId="0" applyNumberFormat="1" applyFont="1" applyFill="1" applyBorder="1" applyAlignment="1">
      <alignment horizontal="right"/>
    </xf>
    <xf numFmtId="41" fontId="11" fillId="3" borderId="1" xfId="0" applyNumberFormat="1" applyFont="1" applyFill="1" applyBorder="1" applyAlignment="1">
      <alignment horizontal="right"/>
    </xf>
    <xf numFmtId="41" fontId="24" fillId="0" borderId="8" xfId="0" applyNumberFormat="1" applyFont="1" applyFill="1" applyBorder="1" applyAlignment="1">
      <alignment horizontal="right"/>
    </xf>
    <xf numFmtId="41" fontId="24" fillId="3" borderId="1" xfId="0" applyNumberFormat="1" applyFont="1" applyFill="1" applyBorder="1" applyAlignment="1">
      <alignment horizontal="right"/>
    </xf>
    <xf numFmtId="41" fontId="24" fillId="0" borderId="1" xfId="0" applyNumberFormat="1" applyFont="1" applyFill="1" applyBorder="1" applyAlignment="1">
      <alignment horizontal="right"/>
    </xf>
    <xf numFmtId="41" fontId="24" fillId="3" borderId="4" xfId="0" applyNumberFormat="1" applyFont="1" applyFill="1" applyBorder="1" applyAlignment="1">
      <alignment horizontal="right"/>
    </xf>
    <xf numFmtId="41" fontId="11" fillId="0" borderId="8" xfId="0" applyNumberFormat="1" applyFont="1" applyBorder="1" applyAlignment="1">
      <alignment horizontal="right"/>
    </xf>
    <xf numFmtId="41" fontId="11" fillId="0" borderId="5" xfId="0" applyNumberFormat="1" applyFont="1" applyBorder="1" applyAlignment="1">
      <alignment horizontal="right"/>
    </xf>
    <xf numFmtId="41" fontId="24" fillId="0" borderId="8" xfId="0" applyNumberFormat="1" applyFont="1" applyBorder="1" applyAlignment="1">
      <alignment horizontal="right"/>
    </xf>
    <xf numFmtId="41" fontId="11" fillId="3" borderId="13" xfId="0" applyNumberFormat="1" applyFont="1" applyFill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41" fontId="11" fillId="0" borderId="13" xfId="0" applyNumberFormat="1" applyFont="1" applyBorder="1" applyAlignment="1">
      <alignment horizontal="right"/>
    </xf>
    <xf numFmtId="41" fontId="24" fillId="0" borderId="1" xfId="0" applyNumberFormat="1" applyFont="1" applyBorder="1" applyAlignment="1">
      <alignment horizontal="right"/>
    </xf>
    <xf numFmtId="41" fontId="11" fillId="3" borderId="11" xfId="0" applyNumberFormat="1" applyFont="1" applyFill="1" applyBorder="1" applyAlignment="1">
      <alignment horizontal="right"/>
    </xf>
    <xf numFmtId="41" fontId="11" fillId="0" borderId="11" xfId="0" applyNumberFormat="1" applyFont="1" applyFill="1" applyBorder="1" applyAlignment="1">
      <alignment horizontal="right"/>
    </xf>
    <xf numFmtId="41" fontId="11" fillId="0" borderId="4" xfId="0" applyNumberFormat="1" applyFont="1" applyFill="1" applyBorder="1" applyAlignment="1">
      <alignment horizontal="right"/>
    </xf>
    <xf numFmtId="41" fontId="11" fillId="0" borderId="10" xfId="0" applyNumberFormat="1" applyFont="1" applyFill="1" applyBorder="1" applyAlignment="1">
      <alignment horizontal="right"/>
    </xf>
    <xf numFmtId="41" fontId="24" fillId="0" borderId="4" xfId="0" applyNumberFormat="1" applyFont="1" applyFill="1" applyBorder="1" applyAlignment="1">
      <alignment horizontal="right"/>
    </xf>
    <xf numFmtId="41" fontId="24" fillId="3" borderId="11" xfId="0" applyNumberFormat="1" applyFont="1" applyFill="1" applyBorder="1" applyAlignment="1">
      <alignment horizontal="right"/>
    </xf>
    <xf numFmtId="41" fontId="24" fillId="0" borderId="1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41" fontId="11" fillId="3" borderId="8" xfId="0" applyNumberFormat="1" applyFont="1" applyFill="1" applyBorder="1" applyAlignment="1">
      <alignment horizontal="right"/>
    </xf>
    <xf numFmtId="41" fontId="11" fillId="3" borderId="15" xfId="0" applyNumberFormat="1" applyFont="1" applyFill="1" applyBorder="1" applyAlignment="1">
      <alignment horizontal="right"/>
    </xf>
    <xf numFmtId="41" fontId="11" fillId="3" borderId="2" xfId="0" applyNumberFormat="1" applyFont="1" applyFill="1" applyBorder="1" applyAlignment="1">
      <alignment horizontal="right"/>
    </xf>
    <xf numFmtId="41" fontId="24" fillId="3" borderId="8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41" fontId="11" fillId="3" borderId="0" xfId="0" applyNumberFormat="1" applyFont="1" applyFill="1" applyBorder="1" applyAlignment="1">
      <alignment horizontal="right"/>
    </xf>
    <xf numFmtId="0" fontId="29" fillId="0" borderId="0" xfId="23" applyFont="1" applyFill="1" applyAlignment="1">
      <alignment horizontal="right"/>
      <protection/>
    </xf>
    <xf numFmtId="0" fontId="29" fillId="0" borderId="0" xfId="23" applyFont="1" applyFill="1" applyBorder="1" applyAlignment="1">
      <alignment horizontal="right"/>
      <protection/>
    </xf>
    <xf numFmtId="0" fontId="11" fillId="0" borderId="0" xfId="23" applyFont="1" applyFill="1" applyAlignment="1">
      <alignment horizontal="right"/>
      <protection/>
    </xf>
    <xf numFmtId="0" fontId="11" fillId="0" borderId="0" xfId="23" applyFont="1" applyFill="1" applyBorder="1" applyAlignment="1">
      <alignment horizontal="right"/>
      <protection/>
    </xf>
    <xf numFmtId="0" fontId="5" fillId="0" borderId="0" xfId="23" applyFont="1" applyFill="1" applyAlignment="1">
      <alignment horizontal="right"/>
      <protection/>
    </xf>
    <xf numFmtId="0" fontId="10" fillId="0" borderId="0" xfId="23" applyFont="1" applyFill="1" applyAlignment="1">
      <alignment horizontal="right"/>
      <protection/>
    </xf>
    <xf numFmtId="0" fontId="24" fillId="2" borderId="8" xfId="23" applyFont="1" applyFill="1" applyBorder="1" applyAlignment="1">
      <alignment horizontal="right"/>
      <protection/>
    </xf>
    <xf numFmtId="0" fontId="11" fillId="2" borderId="7" xfId="23" applyFont="1" applyFill="1" applyBorder="1" applyAlignment="1">
      <alignment horizontal="right" vertical="top" wrapText="1"/>
      <protection/>
    </xf>
    <xf numFmtId="0" fontId="11" fillId="2" borderId="4" xfId="23" applyFont="1" applyFill="1" applyBorder="1" applyAlignment="1">
      <alignment horizontal="right" vertical="top" wrapText="1"/>
      <protection/>
    </xf>
    <xf numFmtId="41" fontId="11" fillId="0" borderId="1" xfId="23" applyNumberFormat="1" applyFont="1" applyFill="1" applyBorder="1" applyAlignment="1">
      <alignment horizontal="right"/>
      <protection/>
    </xf>
    <xf numFmtId="41" fontId="24" fillId="0" borderId="1" xfId="23" applyNumberFormat="1" applyFont="1" applyFill="1" applyBorder="1" applyAlignment="1">
      <alignment horizontal="right"/>
      <protection/>
    </xf>
    <xf numFmtId="41" fontId="11" fillId="3" borderId="1" xfId="23" applyNumberFormat="1" applyFont="1" applyFill="1" applyBorder="1" applyAlignment="1">
      <alignment horizontal="right"/>
      <protection/>
    </xf>
    <xf numFmtId="41" fontId="24" fillId="3" borderId="1" xfId="23" applyNumberFormat="1" applyFont="1" applyFill="1" applyBorder="1" applyAlignment="1">
      <alignment horizontal="right"/>
      <protection/>
    </xf>
    <xf numFmtId="41" fontId="24" fillId="2" borderId="7" xfId="23" applyNumberFormat="1" applyFont="1" applyFill="1" applyBorder="1" applyAlignment="1">
      <alignment horizontal="right"/>
      <protection/>
    </xf>
    <xf numFmtId="41" fontId="11" fillId="0" borderId="0" xfId="23" applyNumberFormat="1" applyFont="1" applyFill="1" applyAlignment="1">
      <alignment horizontal="right"/>
      <protection/>
    </xf>
    <xf numFmtId="41" fontId="11" fillId="0" borderId="0" xfId="23" applyNumberFormat="1" applyFont="1" applyFill="1" applyBorder="1" applyAlignment="1">
      <alignment horizontal="right"/>
      <protection/>
    </xf>
    <xf numFmtId="9" fontId="34" fillId="0" borderId="0" xfId="24" applyFont="1" applyFill="1" applyAlignment="1">
      <alignment horizontal="right"/>
    </xf>
    <xf numFmtId="41" fontId="34" fillId="0" borderId="0" xfId="23" applyNumberFormat="1" applyFont="1" applyFill="1" applyBorder="1" applyAlignment="1">
      <alignment horizontal="right"/>
      <protection/>
    </xf>
    <xf numFmtId="9" fontId="11" fillId="0" borderId="0" xfId="24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24" fillId="5" borderId="12" xfId="0" applyFont="1" applyFill="1" applyBorder="1" applyAlignment="1">
      <alignment horizontal="right" vertical="top" wrapText="1"/>
    </xf>
    <xf numFmtId="0" fontId="24" fillId="5" borderId="8" xfId="0" applyFont="1" applyFill="1" applyBorder="1" applyAlignment="1">
      <alignment horizontal="right" vertical="top" wrapText="1"/>
    </xf>
    <xf numFmtId="0" fontId="32" fillId="0" borderId="0" xfId="0" applyFont="1" applyFill="1" applyAlignment="1">
      <alignment horizontal="right"/>
    </xf>
    <xf numFmtId="9" fontId="32" fillId="0" borderId="0" xfId="24" applyFont="1" applyFill="1" applyAlignment="1">
      <alignment horizontal="right"/>
    </xf>
    <xf numFmtId="0" fontId="0" fillId="0" borderId="0" xfId="0" applyFill="1" applyAlignment="1">
      <alignment horizontal="right"/>
    </xf>
    <xf numFmtId="49" fontId="24" fillId="5" borderId="12" xfId="21" applyNumberFormat="1" applyFont="1" applyFill="1" applyBorder="1" applyAlignment="1">
      <alignment horizontal="right" vertical="top" wrapText="1"/>
      <protection/>
    </xf>
    <xf numFmtId="0" fontId="24" fillId="5" borderId="7" xfId="0" applyFont="1" applyFill="1" applyBorder="1" applyAlignment="1">
      <alignment horizontal="right" vertical="top" wrapText="1"/>
    </xf>
    <xf numFmtId="41" fontId="11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41" fontId="11" fillId="0" borderId="8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41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41" fontId="0" fillId="0" borderId="0" xfId="0" applyNumberFormat="1" applyBorder="1" applyAlignment="1">
      <alignment horizontal="right"/>
    </xf>
    <xf numFmtId="41" fontId="24" fillId="2" borderId="7" xfId="0" applyNumberFormat="1" applyFont="1" applyFill="1" applyBorder="1" applyAlignment="1">
      <alignment horizontal="right"/>
    </xf>
    <xf numFmtId="41" fontId="0" fillId="0" borderId="0" xfId="0" applyNumberFormat="1" applyFill="1" applyAlignment="1">
      <alignment horizontal="right"/>
    </xf>
    <xf numFmtId="9" fontId="0" fillId="0" borderId="0" xfId="24" applyFill="1" applyAlignment="1">
      <alignment horizontal="right"/>
    </xf>
    <xf numFmtId="0" fontId="0" fillId="0" borderId="0" xfId="0" applyBorder="1" applyAlignment="1">
      <alignment horizontal="right"/>
    </xf>
    <xf numFmtId="0" fontId="11" fillId="2" borderId="7" xfId="0" applyFont="1" applyFill="1" applyBorder="1" applyAlignment="1">
      <alignment horizontal="right" vertical="top" wrapText="1"/>
    </xf>
    <xf numFmtId="41" fontId="11" fillId="2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wrapText="1"/>
    </xf>
    <xf numFmtId="41" fontId="11" fillId="0" borderId="11" xfId="0" applyNumberFormat="1" applyFont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9" fontId="0" fillId="0" borderId="0" xfId="24" applyAlignment="1">
      <alignment horizontal="right"/>
    </xf>
    <xf numFmtId="0" fontId="12" fillId="0" borderId="0" xfId="0" applyFont="1" applyFill="1" applyAlignment="1">
      <alignment horizontal="right"/>
    </xf>
    <xf numFmtId="0" fontId="11" fillId="0" borderId="1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41" fontId="1" fillId="0" borderId="1" xfId="0" applyNumberFormat="1" applyFont="1" applyFill="1" applyBorder="1" applyAlignment="1">
      <alignment horizontal="right"/>
    </xf>
    <xf numFmtId="41" fontId="12" fillId="3" borderId="1" xfId="0" applyNumberFormat="1" applyFont="1" applyFill="1" applyBorder="1" applyAlignment="1">
      <alignment horizontal="right"/>
    </xf>
    <xf numFmtId="41" fontId="4" fillId="3" borderId="1" xfId="0" applyNumberFormat="1" applyFont="1" applyFill="1" applyBorder="1" applyAlignment="1">
      <alignment horizontal="right"/>
    </xf>
    <xf numFmtId="41" fontId="12" fillId="0" borderId="1" xfId="0" applyNumberFormat="1" applyFont="1" applyFill="1" applyBorder="1" applyAlignment="1">
      <alignment horizontal="right"/>
    </xf>
    <xf numFmtId="41" fontId="4" fillId="0" borderId="1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 horizontal="right"/>
    </xf>
    <xf numFmtId="9" fontId="5" fillId="0" borderId="0" xfId="24" applyFont="1" applyFill="1" applyAlignment="1">
      <alignment horizontal="right"/>
    </xf>
    <xf numFmtId="0" fontId="5" fillId="0" borderId="0" xfId="0" applyFont="1" applyAlignment="1">
      <alignment/>
    </xf>
    <xf numFmtId="3" fontId="11" fillId="0" borderId="8" xfId="0" applyNumberFormat="1" applyFont="1" applyBorder="1" applyAlignment="1">
      <alignment/>
    </xf>
    <xf numFmtId="41" fontId="11" fillId="0" borderId="8" xfId="0" applyNumberFormat="1" applyFont="1" applyBorder="1" applyAlignment="1">
      <alignment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41" fontId="5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11" fillId="0" borderId="1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9" fontId="5" fillId="0" borderId="0" xfId="24" applyFont="1" applyBorder="1" applyAlignment="1">
      <alignment/>
    </xf>
    <xf numFmtId="41" fontId="10" fillId="2" borderId="10" xfId="0" applyNumberFormat="1" applyFont="1" applyFill="1" applyBorder="1" applyAlignment="1">
      <alignment vertical="top" wrapText="1"/>
    </xf>
    <xf numFmtId="41" fontId="7" fillId="0" borderId="0" xfId="0" applyNumberFormat="1" applyFont="1" applyAlignment="1">
      <alignment/>
    </xf>
    <xf numFmtId="41" fontId="5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9" fillId="0" borderId="0" xfId="0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9" fontId="0" fillId="0" borderId="0" xfId="24" applyFill="1" applyAlignment="1">
      <alignment/>
    </xf>
    <xf numFmtId="41" fontId="0" fillId="0" borderId="0" xfId="0" applyNumberFormat="1" applyFont="1" applyAlignment="1">
      <alignment/>
    </xf>
    <xf numFmtId="41" fontId="11" fillId="3" borderId="4" xfId="0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41" fontId="24" fillId="0" borderId="11" xfId="0" applyNumberFormat="1" applyFont="1" applyBorder="1" applyAlignment="1">
      <alignment horizontal="right"/>
    </xf>
    <xf numFmtId="41" fontId="11" fillId="0" borderId="15" xfId="0" applyNumberFormat="1" applyFont="1" applyBorder="1" applyAlignment="1">
      <alignment horizontal="right"/>
    </xf>
    <xf numFmtId="0" fontId="10" fillId="0" borderId="1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 vertical="center"/>
    </xf>
    <xf numFmtId="0" fontId="24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/>
    </xf>
    <xf numFmtId="0" fontId="26" fillId="0" borderId="11" xfId="0" applyFont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9" fontId="12" fillId="0" borderId="0" xfId="24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vertical="top" wrapText="1"/>
    </xf>
    <xf numFmtId="0" fontId="24" fillId="0" borderId="8" xfId="0" applyFont="1" applyFill="1" applyBorder="1" applyAlignment="1">
      <alignment horizontal="right" vertical="top" wrapText="1"/>
    </xf>
    <xf numFmtId="41" fontId="11" fillId="0" borderId="0" xfId="0" applyNumberFormat="1" applyFont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213" fontId="35" fillId="0" borderId="0" xfId="0" applyNumberFormat="1" applyFont="1" applyFill="1" applyBorder="1" applyAlignment="1">
      <alignment horizontal="right" vertical="center"/>
    </xf>
    <xf numFmtId="0" fontId="35" fillId="0" borderId="0" xfId="0" applyNumberFormat="1" applyFont="1" applyFill="1" applyBorder="1" applyAlignment="1">
      <alignment horizontal="right" vertical="center"/>
    </xf>
    <xf numFmtId="9" fontId="35" fillId="0" borderId="0" xfId="0" applyNumberFormat="1" applyFont="1" applyFill="1" applyBorder="1" applyAlignment="1">
      <alignment horizontal="right" vertical="center"/>
    </xf>
    <xf numFmtId="1" fontId="35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horizontal="center"/>
    </xf>
    <xf numFmtId="3" fontId="35" fillId="0" borderId="0" xfId="0" applyNumberFormat="1" applyFont="1" applyFill="1" applyBorder="1" applyAlignment="1">
      <alignment horizontal="right" vertical="center"/>
    </xf>
    <xf numFmtId="41" fontId="36" fillId="0" borderId="0" xfId="0" applyNumberFormat="1" applyFont="1" applyAlignment="1">
      <alignment/>
    </xf>
    <xf numFmtId="41" fontId="37" fillId="0" borderId="0" xfId="0" applyNumberFormat="1" applyFont="1" applyAlignment="1">
      <alignment/>
    </xf>
    <xf numFmtId="41" fontId="37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213" fontId="11" fillId="0" borderId="7" xfId="0" applyNumberFormat="1" applyFont="1" applyBorder="1" applyAlignment="1">
      <alignment/>
    </xf>
    <xf numFmtId="3" fontId="34" fillId="0" borderId="7" xfId="0" applyNumberFormat="1" applyFont="1" applyBorder="1" applyAlignment="1">
      <alignment/>
    </xf>
    <xf numFmtId="41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8" fillId="0" borderId="0" xfId="0" applyFont="1" applyFill="1" applyBorder="1" applyAlignment="1">
      <alignment vertical="center"/>
    </xf>
    <xf numFmtId="0" fontId="39" fillId="0" borderId="0" xfId="23" applyFont="1" applyFill="1">
      <alignment/>
      <protection/>
    </xf>
    <xf numFmtId="0" fontId="39" fillId="0" borderId="0" xfId="0" applyFont="1" applyFill="1" applyBorder="1" applyAlignment="1">
      <alignment vertical="center"/>
    </xf>
    <xf numFmtId="1" fontId="39" fillId="0" borderId="0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41" fontId="11" fillId="0" borderId="11" xfId="0" applyNumberFormat="1" applyFont="1" applyBorder="1" applyAlignment="1">
      <alignment/>
    </xf>
    <xf numFmtId="196" fontId="0" fillId="0" borderId="0" xfId="0" applyNumberFormat="1" applyAlignment="1">
      <alignment horizontal="right"/>
    </xf>
    <xf numFmtId="9" fontId="5" fillId="0" borderId="0" xfId="24" applyFont="1" applyBorder="1" applyAlignment="1">
      <alignment horizontal="right"/>
    </xf>
    <xf numFmtId="41" fontId="11" fillId="0" borderId="13" xfId="0" applyNumberFormat="1" applyFont="1" applyFill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11" fillId="0" borderId="6" xfId="0" applyNumberFormat="1" applyFont="1" applyFill="1" applyBorder="1" applyAlignment="1">
      <alignment horizontal="right"/>
    </xf>
    <xf numFmtId="41" fontId="7" fillId="0" borderId="0" xfId="0" applyNumberFormat="1" applyFont="1" applyAlignment="1">
      <alignment horizontal="right"/>
    </xf>
    <xf numFmtId="9" fontId="5" fillId="0" borderId="0" xfId="24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41" fontId="11" fillId="0" borderId="7" xfId="0" applyNumberFormat="1" applyFont="1" applyFill="1" applyBorder="1" applyAlignment="1">
      <alignment vertical="center"/>
    </xf>
    <xf numFmtId="3" fontId="11" fillId="0" borderId="7" xfId="0" applyNumberFormat="1" applyFont="1" applyBorder="1" applyAlignment="1">
      <alignment/>
    </xf>
    <xf numFmtId="0" fontId="11" fillId="0" borderId="7" xfId="0" applyFont="1" applyBorder="1" applyAlignment="1">
      <alignment horizontal="left"/>
    </xf>
    <xf numFmtId="222" fontId="34" fillId="0" borderId="7" xfId="0" applyNumberFormat="1" applyFont="1" applyFill="1" applyBorder="1" applyAlignment="1">
      <alignment horizontal="right" vertical="center"/>
    </xf>
    <xf numFmtId="0" fontId="34" fillId="0" borderId="7" xfId="0" applyFont="1" applyBorder="1" applyAlignment="1">
      <alignment horizontal="left"/>
    </xf>
    <xf numFmtId="0" fontId="24" fillId="2" borderId="7" xfId="0" applyFont="1" applyFill="1" applyBorder="1" applyAlignment="1">
      <alignment/>
    </xf>
    <xf numFmtId="0" fontId="24" fillId="2" borderId="7" xfId="0" applyFont="1" applyFill="1" applyBorder="1" applyAlignment="1">
      <alignment/>
    </xf>
    <xf numFmtId="222" fontId="11" fillId="0" borderId="7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/>
    </xf>
    <xf numFmtId="41" fontId="24" fillId="2" borderId="7" xfId="0" applyNumberFormat="1" applyFont="1" applyFill="1" applyBorder="1" applyAlignment="1">
      <alignment vertical="center"/>
    </xf>
    <xf numFmtId="41" fontId="24" fillId="4" borderId="7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24" fillId="0" borderId="11" xfId="0" applyFont="1" applyFill="1" applyBorder="1" applyAlignment="1">
      <alignment horizontal="right" vertical="top" wrapText="1"/>
    </xf>
    <xf numFmtId="41" fontId="11" fillId="2" borderId="7" xfId="0" applyNumberFormat="1" applyFont="1" applyFill="1" applyBorder="1" applyAlignment="1">
      <alignment vertical="center"/>
    </xf>
    <xf numFmtId="41" fontId="0" fillId="0" borderId="0" xfId="0" applyNumberFormat="1" applyBorder="1" applyAlignment="1">
      <alignment vertical="center"/>
    </xf>
    <xf numFmtId="9" fontId="11" fillId="0" borderId="0" xfId="24" applyFont="1" applyAlignment="1">
      <alignment vertical="center"/>
    </xf>
    <xf numFmtId="9" fontId="5" fillId="0" borderId="0" xfId="24" applyFont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41" fontId="4" fillId="2" borderId="7" xfId="0" applyNumberFormat="1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24" fillId="2" borderId="4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4" fillId="0" borderId="1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left"/>
    </xf>
    <xf numFmtId="3" fontId="26" fillId="0" borderId="1" xfId="0" applyNumberFormat="1" applyFont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 wrapText="1"/>
    </xf>
    <xf numFmtId="0" fontId="30" fillId="0" borderId="4" xfId="0" applyFont="1" applyFill="1" applyBorder="1" applyAlignment="1">
      <alignment/>
    </xf>
    <xf numFmtId="0" fontId="24" fillId="2" borderId="15" xfId="0" applyFont="1" applyFill="1" applyBorder="1" applyAlignment="1">
      <alignment horizontal="center"/>
    </xf>
    <xf numFmtId="0" fontId="11" fillId="0" borderId="0" xfId="23" applyFont="1">
      <alignment/>
      <protection/>
    </xf>
    <xf numFmtId="0" fontId="24" fillId="2" borderId="12" xfId="0" applyFont="1" applyFill="1" applyBorder="1" applyAlignment="1">
      <alignment vertical="top"/>
    </xf>
    <xf numFmtId="0" fontId="11" fillId="2" borderId="7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vertical="top" wrapText="1"/>
    </xf>
    <xf numFmtId="0" fontId="24" fillId="2" borderId="7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/>
    </xf>
    <xf numFmtId="41" fontId="11" fillId="3" borderId="1" xfId="0" applyNumberFormat="1" applyFont="1" applyFill="1" applyBorder="1" applyAlignment="1">
      <alignment horizontal="right"/>
    </xf>
    <xf numFmtId="41" fontId="24" fillId="3" borderId="1" xfId="0" applyNumberFormat="1" applyFont="1" applyFill="1" applyBorder="1" applyAlignment="1">
      <alignment horizontal="right"/>
    </xf>
    <xf numFmtId="41" fontId="11" fillId="0" borderId="1" xfId="0" applyNumberFormat="1" applyFont="1" applyFill="1" applyBorder="1" applyAlignment="1">
      <alignment horizontal="right"/>
    </xf>
    <xf numFmtId="41" fontId="24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0" fontId="24" fillId="2" borderId="12" xfId="0" applyFont="1" applyFill="1" applyBorder="1" applyAlignment="1">
      <alignment/>
    </xf>
    <xf numFmtId="41" fontId="24" fillId="2" borderId="4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1" fontId="24" fillId="0" borderId="13" xfId="0" applyNumberFormat="1" applyFont="1" applyFill="1" applyBorder="1" applyAlignment="1">
      <alignment horizontal="right"/>
    </xf>
    <xf numFmtId="41" fontId="24" fillId="0" borderId="13" xfId="0" applyNumberFormat="1" applyFont="1" applyFill="1" applyBorder="1" applyAlignment="1">
      <alignment vertical="center"/>
    </xf>
    <xf numFmtId="41" fontId="24" fillId="0" borderId="0" xfId="0" applyNumberFormat="1" applyFont="1" applyFill="1" applyBorder="1" applyAlignment="1">
      <alignment vertical="center"/>
    </xf>
    <xf numFmtId="3" fontId="24" fillId="0" borderId="1" xfId="0" applyNumberFormat="1" applyFont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0" fillId="2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1" fontId="1" fillId="0" borderId="0" xfId="0" applyNumberFormat="1" applyFont="1" applyAlignment="1">
      <alignment/>
    </xf>
    <xf numFmtId="0" fontId="24" fillId="0" borderId="8" xfId="0" applyFont="1" applyFill="1" applyBorder="1" applyAlignment="1">
      <alignment/>
    </xf>
    <xf numFmtId="0" fontId="1" fillId="0" borderId="0" xfId="0" applyFont="1" applyAlignment="1">
      <alignment horizontal="right"/>
    </xf>
    <xf numFmtId="41" fontId="24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41" fontId="24" fillId="0" borderId="0" xfId="0" applyNumberFormat="1" applyFont="1" applyFill="1" applyAlignment="1">
      <alignment/>
    </xf>
    <xf numFmtId="0" fontId="1" fillId="0" borderId="0" xfId="23" applyFont="1" applyFill="1">
      <alignment/>
      <protection/>
    </xf>
    <xf numFmtId="0" fontId="1" fillId="0" borderId="0" xfId="0" applyFont="1" applyAlignment="1">
      <alignment/>
    </xf>
    <xf numFmtId="41" fontId="24" fillId="3" borderId="11" xfId="0" applyNumberFormat="1" applyFont="1" applyFill="1" applyBorder="1" applyAlignment="1">
      <alignment/>
    </xf>
    <xf numFmtId="3" fontId="24" fillId="0" borderId="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23" applyFont="1" applyFill="1" applyAlignment="1">
      <alignment/>
      <protection/>
    </xf>
    <xf numFmtId="0" fontId="24" fillId="3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right"/>
    </xf>
    <xf numFmtId="41" fontId="5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41" fontId="11" fillId="3" borderId="1" xfId="0" applyNumberFormat="1" applyFont="1" applyFill="1" applyBorder="1" applyAlignment="1">
      <alignment/>
    </xf>
    <xf numFmtId="0" fontId="24" fillId="2" borderId="4" xfId="0" applyFont="1" applyFill="1" applyBorder="1" applyAlignment="1">
      <alignment horizontal="center"/>
    </xf>
    <xf numFmtId="41" fontId="11" fillId="3" borderId="11" xfId="0" applyNumberFormat="1" applyFont="1" applyFill="1" applyBorder="1" applyAlignment="1">
      <alignment/>
    </xf>
    <xf numFmtId="3" fontId="11" fillId="0" borderId="4" xfId="0" applyNumberFormat="1" applyFont="1" applyBorder="1" applyAlignment="1">
      <alignment horizontal="right"/>
    </xf>
    <xf numFmtId="0" fontId="24" fillId="2" borderId="5" xfId="23" applyFont="1" applyFill="1" applyBorder="1" applyAlignment="1">
      <alignment horizontal="left"/>
      <protection/>
    </xf>
    <xf numFmtId="0" fontId="5" fillId="0" borderId="5" xfId="23" applyFont="1" applyFill="1" applyBorder="1" applyAlignment="1">
      <alignment/>
      <protection/>
    </xf>
    <xf numFmtId="41" fontId="11" fillId="0" borderId="8" xfId="23" applyNumberFormat="1" applyFont="1" applyFill="1" applyBorder="1" applyAlignment="1">
      <alignment horizontal="right"/>
      <protection/>
    </xf>
    <xf numFmtId="41" fontId="24" fillId="0" borderId="8" xfId="23" applyNumberFormat="1" applyFont="1" applyFill="1" applyBorder="1" applyAlignment="1">
      <alignment horizontal="right"/>
      <protection/>
    </xf>
    <xf numFmtId="0" fontId="10" fillId="2" borderId="1" xfId="23" applyFont="1" applyFill="1" applyBorder="1" applyAlignment="1">
      <alignment horizontal="left"/>
      <protection/>
    </xf>
    <xf numFmtId="0" fontId="11" fillId="2" borderId="1" xfId="23" applyFont="1" applyFill="1" applyBorder="1" applyAlignment="1">
      <alignment horizontal="left"/>
      <protection/>
    </xf>
    <xf numFmtId="0" fontId="11" fillId="2" borderId="1" xfId="23" applyFont="1" applyFill="1" applyBorder="1" applyAlignment="1">
      <alignment/>
      <protection/>
    </xf>
    <xf numFmtId="0" fontId="11" fillId="2" borderId="4" xfId="23" applyFont="1" applyFill="1" applyBorder="1" applyAlignment="1">
      <alignment/>
      <protection/>
    </xf>
    <xf numFmtId="41" fontId="5" fillId="2" borderId="7" xfId="0" applyNumberFormat="1" applyFont="1" applyFill="1" applyBorder="1" applyAlignment="1">
      <alignment horizontal="center" vertical="top" wrapText="1"/>
    </xf>
    <xf numFmtId="41" fontId="5" fillId="2" borderId="9" xfId="0" applyNumberFormat="1" applyFont="1" applyFill="1" applyBorder="1" applyAlignment="1">
      <alignment horizontal="center" vertical="top" wrapText="1"/>
    </xf>
    <xf numFmtId="0" fontId="24" fillId="2" borderId="8" xfId="0" applyFont="1" applyFill="1" applyBorder="1" applyAlignment="1">
      <alignment/>
    </xf>
    <xf numFmtId="0" fontId="8" fillId="0" borderId="0" xfId="21" applyFont="1" applyAlignment="1">
      <alignment vertical="top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>
      <alignment/>
      <protection/>
    </xf>
    <xf numFmtId="0" fontId="42" fillId="0" borderId="0" xfId="21" applyFont="1" applyAlignment="1">
      <alignment vertical="top"/>
      <protection/>
    </xf>
    <xf numFmtId="0" fontId="22" fillId="0" borderId="0" xfId="21" applyFont="1">
      <alignment/>
      <protection/>
    </xf>
    <xf numFmtId="0" fontId="22" fillId="0" borderId="14" xfId="21" applyFont="1" applyBorder="1" applyAlignment="1">
      <alignment horizontal="right"/>
      <protection/>
    </xf>
    <xf numFmtId="0" fontId="43" fillId="0" borderId="0" xfId="21" applyFont="1">
      <alignment/>
      <protection/>
    </xf>
    <xf numFmtId="0" fontId="22" fillId="0" borderId="8" xfId="21" applyFont="1" applyBorder="1" applyAlignment="1">
      <alignment/>
      <protection/>
    </xf>
    <xf numFmtId="0" fontId="22" fillId="0" borderId="12" xfId="21" applyFont="1" applyBorder="1" applyAlignment="1">
      <alignment horizontal="centerContinuous" vertical="center" wrapText="1"/>
      <protection/>
    </xf>
    <xf numFmtId="0" fontId="22" fillId="0" borderId="3" xfId="21" applyFont="1" applyBorder="1" applyAlignment="1">
      <alignment horizontal="centerContinuous" vertical="center" wrapText="1"/>
      <protection/>
    </xf>
    <xf numFmtId="0" fontId="22" fillId="0" borderId="8" xfId="21" applyFont="1" applyBorder="1" applyAlignment="1">
      <alignment horizontal="center"/>
      <protection/>
    </xf>
    <xf numFmtId="0" fontId="22" fillId="0" borderId="15" xfId="21" applyFont="1" applyBorder="1" applyAlignment="1">
      <alignment horizontal="center" wrapText="1"/>
      <protection/>
    </xf>
    <xf numFmtId="0" fontId="22" fillId="0" borderId="7" xfId="21" applyFont="1" applyBorder="1" applyAlignment="1">
      <alignment horizontal="centerContinuous"/>
      <protection/>
    </xf>
    <xf numFmtId="0" fontId="45" fillId="0" borderId="7" xfId="21" applyFont="1" applyBorder="1" applyAlignment="1">
      <alignment horizontal="centerContinuous"/>
      <protection/>
    </xf>
    <xf numFmtId="0" fontId="22" fillId="0" borderId="1" xfId="21" applyFont="1" applyBorder="1" applyAlignment="1">
      <alignment/>
      <protection/>
    </xf>
    <xf numFmtId="0" fontId="22" fillId="0" borderId="12" xfId="21" applyFont="1" applyBorder="1" applyAlignment="1">
      <alignment horizontal="centerContinuous" vertical="center"/>
      <protection/>
    </xf>
    <xf numFmtId="0" fontId="22" fillId="0" borderId="3" xfId="21" applyFont="1" applyBorder="1" applyAlignment="1">
      <alignment horizontal="centerContinuous" vertical="center"/>
      <protection/>
    </xf>
    <xf numFmtId="0" fontId="22" fillId="0" borderId="5" xfId="21" applyFont="1" applyBorder="1" applyAlignment="1">
      <alignment horizontal="center"/>
      <protection/>
    </xf>
    <xf numFmtId="0" fontId="22" fillId="0" borderId="1" xfId="21" applyFont="1" applyBorder="1" applyAlignment="1">
      <alignment horizontal="center" vertical="top" wrapText="1"/>
      <protection/>
    </xf>
    <xf numFmtId="0" fontId="22" fillId="0" borderId="11" xfId="21" applyFont="1" applyBorder="1" applyAlignment="1">
      <alignment horizontal="center" wrapText="1"/>
      <protection/>
    </xf>
    <xf numFmtId="0" fontId="22" fillId="0" borderId="0" xfId="21" applyFont="1" applyBorder="1" applyAlignment="1">
      <alignment horizontal="center" wrapText="1"/>
      <protection/>
    </xf>
    <xf numFmtId="49" fontId="22" fillId="0" borderId="8" xfId="21" applyNumberFormat="1" applyFont="1" applyBorder="1" applyAlignment="1">
      <alignment horizontal="center" wrapText="1"/>
      <protection/>
    </xf>
    <xf numFmtId="49" fontId="46" fillId="0" borderId="1" xfId="21" applyNumberFormat="1" applyFont="1" applyBorder="1" applyAlignment="1">
      <alignment horizontal="center" wrapText="1"/>
      <protection/>
    </xf>
    <xf numFmtId="0" fontId="11" fillId="0" borderId="0" xfId="21" applyFont="1" applyAlignment="1">
      <alignment horizontal="center" wrapText="1"/>
      <protection/>
    </xf>
    <xf numFmtId="0" fontId="22" fillId="0" borderId="4" xfId="21" applyFont="1" applyBorder="1">
      <alignment/>
      <protection/>
    </xf>
    <xf numFmtId="49" fontId="22" fillId="0" borderId="12" xfId="21" applyNumberFormat="1" applyFont="1" applyBorder="1" applyAlignment="1">
      <alignment horizontal="center" vertical="top" wrapText="1"/>
      <protection/>
    </xf>
    <xf numFmtId="49" fontId="22" fillId="0" borderId="4" xfId="21" applyNumberFormat="1" applyFont="1" applyBorder="1" applyAlignment="1">
      <alignment horizontal="center" vertical="top" wrapText="1"/>
      <protection/>
    </xf>
    <xf numFmtId="0" fontId="22" fillId="0" borderId="10" xfId="21" applyFont="1" applyBorder="1" applyAlignment="1">
      <alignment horizontal="center" vertical="top" wrapText="1"/>
      <protection/>
    </xf>
    <xf numFmtId="0" fontId="22" fillId="0" borderId="14" xfId="21" applyFont="1" applyBorder="1" applyAlignment="1">
      <alignment horizontal="center" vertical="top" wrapText="1"/>
      <protection/>
    </xf>
    <xf numFmtId="0" fontId="43" fillId="0" borderId="4" xfId="22" applyFont="1" applyBorder="1">
      <alignment/>
      <protection/>
    </xf>
    <xf numFmtId="0" fontId="47" fillId="0" borderId="4" xfId="21" applyFont="1" applyBorder="1">
      <alignment/>
      <protection/>
    </xf>
    <xf numFmtId="0" fontId="11" fillId="0" borderId="0" xfId="21" applyFont="1" applyAlignment="1">
      <alignment wrapText="1"/>
      <protection/>
    </xf>
    <xf numFmtId="0" fontId="11" fillId="0" borderId="0" xfId="21" applyFont="1" applyAlignment="1">
      <alignment vertical="top" wrapText="1"/>
      <protection/>
    </xf>
    <xf numFmtId="0" fontId="0" fillId="0" borderId="0" xfId="21" applyAlignment="1">
      <alignment wrapText="1"/>
      <protection/>
    </xf>
    <xf numFmtId="41" fontId="22" fillId="0" borderId="1" xfId="21" applyNumberFormat="1" applyFont="1" applyBorder="1">
      <alignment/>
      <protection/>
    </xf>
    <xf numFmtId="41" fontId="22" fillId="0" borderId="13" xfId="21" applyNumberFormat="1" applyFont="1" applyBorder="1">
      <alignment/>
      <protection/>
    </xf>
    <xf numFmtId="179" fontId="46" fillId="0" borderId="1" xfId="24" applyNumberFormat="1" applyFont="1" applyBorder="1" applyAlignment="1">
      <alignment/>
    </xf>
    <xf numFmtId="3" fontId="22" fillId="0" borderId="1" xfId="21" applyNumberFormat="1" applyFont="1" applyFill="1" applyBorder="1">
      <alignment/>
      <protection/>
    </xf>
    <xf numFmtId="41" fontId="22" fillId="0" borderId="1" xfId="21" applyNumberFormat="1" applyFont="1" applyFill="1" applyBorder="1" applyAlignment="1">
      <alignment vertical="center"/>
      <protection/>
    </xf>
    <xf numFmtId="41" fontId="22" fillId="0" borderId="1" xfId="21" applyNumberFormat="1" applyFont="1" applyFill="1" applyBorder="1">
      <alignment/>
      <protection/>
    </xf>
    <xf numFmtId="9" fontId="46" fillId="0" borderId="1" xfId="24" applyFont="1" applyBorder="1" applyAlignment="1">
      <alignment/>
    </xf>
    <xf numFmtId="0" fontId="11" fillId="0" borderId="0" xfId="21" applyFont="1" applyBorder="1">
      <alignment/>
      <protection/>
    </xf>
    <xf numFmtId="41" fontId="11" fillId="0" borderId="0" xfId="21" applyNumberFormat="1" applyFont="1" applyBorder="1">
      <alignment/>
      <protection/>
    </xf>
    <xf numFmtId="0" fontId="24" fillId="0" borderId="0" xfId="21" applyFont="1" applyBorder="1">
      <alignment/>
      <protection/>
    </xf>
    <xf numFmtId="210" fontId="22" fillId="0" borderId="1" xfId="21" applyNumberFormat="1" applyFont="1" applyFill="1" applyBorder="1">
      <alignment/>
      <protection/>
    </xf>
    <xf numFmtId="0" fontId="22" fillId="0" borderId="1" xfId="21" applyFont="1" applyBorder="1" applyAlignment="1">
      <alignment vertical="center"/>
      <protection/>
    </xf>
    <xf numFmtId="3" fontId="22" fillId="0" borderId="1" xfId="21" applyNumberFormat="1" applyFont="1" applyFill="1" applyBorder="1" applyAlignment="1">
      <alignment vertical="center"/>
      <protection/>
    </xf>
    <xf numFmtId="41" fontId="48" fillId="0" borderId="1" xfId="21" applyNumberFormat="1" applyFont="1" applyFill="1" applyBorder="1">
      <alignment/>
      <protection/>
    </xf>
    <xf numFmtId="41" fontId="22" fillId="0" borderId="1" xfId="21" applyNumberFormat="1" applyFont="1" applyBorder="1" applyAlignment="1">
      <alignment vertical="center"/>
      <protection/>
    </xf>
    <xf numFmtId="41" fontId="22" fillId="0" borderId="13" xfId="21" applyNumberFormat="1" applyFont="1" applyBorder="1" applyAlignment="1">
      <alignment vertical="center"/>
      <protection/>
    </xf>
    <xf numFmtId="0" fontId="46" fillId="0" borderId="1" xfId="21" applyFont="1" applyBorder="1">
      <alignment/>
      <protection/>
    </xf>
    <xf numFmtId="0" fontId="22" fillId="0" borderId="7" xfId="21" applyFont="1" applyBorder="1" applyAlignment="1">
      <alignment vertical="center"/>
      <protection/>
    </xf>
    <xf numFmtId="3" fontId="22" fillId="0" borderId="7" xfId="21" applyNumberFormat="1" applyFont="1" applyFill="1" applyBorder="1" applyAlignment="1">
      <alignment vertical="center"/>
      <protection/>
    </xf>
    <xf numFmtId="41" fontId="22" fillId="0" borderId="7" xfId="21" applyNumberFormat="1" applyFont="1" applyFill="1" applyBorder="1" applyAlignment="1">
      <alignment vertical="center"/>
      <protection/>
    </xf>
    <xf numFmtId="41" fontId="22" fillId="0" borderId="12" xfId="21" applyNumberFormat="1" applyFont="1" applyBorder="1" applyAlignment="1">
      <alignment vertical="center"/>
      <protection/>
    </xf>
    <xf numFmtId="9" fontId="46" fillId="0" borderId="7" xfId="21" applyNumberFormat="1" applyFont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45" fillId="0" borderId="0" xfId="21" applyFont="1" applyBorder="1" applyAlignment="1">
      <alignment/>
      <protection/>
    </xf>
    <xf numFmtId="0" fontId="49" fillId="0" borderId="0" xfId="21" applyFont="1" applyBorder="1">
      <alignment/>
      <protection/>
    </xf>
    <xf numFmtId="41" fontId="49" fillId="0" borderId="0" xfId="21" applyNumberFormat="1" applyFont="1" applyBorder="1">
      <alignment/>
      <protection/>
    </xf>
    <xf numFmtId="41" fontId="22" fillId="0" borderId="0" xfId="21" applyNumberFormat="1" applyFont="1" applyBorder="1">
      <alignment/>
      <protection/>
    </xf>
    <xf numFmtId="0" fontId="22" fillId="0" borderId="0" xfId="21" applyFont="1" applyBorder="1" applyAlignment="1">
      <alignment/>
      <protection/>
    </xf>
    <xf numFmtId="0" fontId="22" fillId="0" borderId="0" xfId="21" applyFont="1" applyBorder="1">
      <alignment/>
      <protection/>
    </xf>
    <xf numFmtId="0" fontId="11" fillId="0" borderId="0" xfId="21" applyNumberFormat="1" applyFont="1">
      <alignment/>
      <protection/>
    </xf>
    <xf numFmtId="0" fontId="35" fillId="0" borderId="0" xfId="21" applyFont="1" applyAlignment="1">
      <alignment horizontal="center"/>
      <protection/>
    </xf>
    <xf numFmtId="0" fontId="4" fillId="0" borderId="0" xfId="21" applyFont="1">
      <alignment/>
      <protection/>
    </xf>
    <xf numFmtId="0" fontId="35" fillId="0" borderId="0" xfId="21" applyFont="1" applyAlignment="1">
      <alignment wrapText="1"/>
      <protection/>
    </xf>
    <xf numFmtId="0" fontId="35" fillId="0" borderId="0" xfId="21" applyNumberFormat="1" applyFont="1">
      <alignment/>
      <protection/>
    </xf>
    <xf numFmtId="0" fontId="35" fillId="0" borderId="0" xfId="21" applyFont="1">
      <alignment/>
      <protection/>
    </xf>
    <xf numFmtId="41" fontId="35" fillId="0" borderId="0" xfId="21" applyNumberFormat="1" applyFont="1" applyBorder="1">
      <alignment/>
      <protection/>
    </xf>
    <xf numFmtId="41" fontId="35" fillId="0" borderId="0" xfId="24" applyNumberFormat="1" applyFont="1" applyBorder="1" applyAlignment="1">
      <alignment/>
    </xf>
    <xf numFmtId="41" fontId="35" fillId="0" borderId="0" xfId="0" applyNumberFormat="1" applyFont="1" applyAlignment="1">
      <alignment/>
    </xf>
    <xf numFmtId="0" fontId="35" fillId="0" borderId="0" xfId="21" applyFont="1" applyBorder="1">
      <alignment/>
      <protection/>
    </xf>
    <xf numFmtId="41" fontId="24" fillId="6" borderId="11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1" fillId="4" borderId="16" xfId="0" applyFont="1" applyFill="1" applyBorder="1" applyAlignment="1">
      <alignment horizontal="centerContinuous"/>
    </xf>
    <xf numFmtId="0" fontId="0" fillId="4" borderId="17" xfId="0" applyFont="1" applyFill="1" applyBorder="1" applyAlignment="1">
      <alignment horizontal="centerContinuous"/>
    </xf>
    <xf numFmtId="0" fontId="0" fillId="4" borderId="18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19" xfId="0" applyFont="1" applyBorder="1" applyAlignment="1">
      <alignment/>
    </xf>
    <xf numFmtId="0" fontId="0" fillId="4" borderId="20" xfId="0" applyFont="1" applyFill="1" applyBorder="1" applyAlignment="1">
      <alignment horizontal="centerContinuous"/>
    </xf>
    <xf numFmtId="0" fontId="0" fillId="4" borderId="0" xfId="0" applyFont="1" applyFill="1" applyBorder="1" applyAlignment="1">
      <alignment horizontal="centerContinuous"/>
    </xf>
    <xf numFmtId="0" fontId="0" fillId="4" borderId="21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4" borderId="22" xfId="0" applyFont="1" applyFill="1" applyBorder="1" applyAlignment="1">
      <alignment horizontal="centerContinuous"/>
    </xf>
    <xf numFmtId="0" fontId="0" fillId="4" borderId="23" xfId="0" applyFont="1" applyFill="1" applyBorder="1" applyAlignment="1">
      <alignment horizontal="centerContinuous"/>
    </xf>
    <xf numFmtId="0" fontId="0" fillId="4" borderId="24" xfId="0" applyFont="1" applyFill="1" applyBorder="1" applyAlignment="1">
      <alignment horizontal="centerContinuous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" xfId="0" applyFont="1" applyFill="1" applyBorder="1" applyAlignment="1">
      <alignment horizontal="centerContinuous"/>
    </xf>
    <xf numFmtId="0" fontId="0" fillId="0" borderId="26" xfId="0" applyFont="1" applyBorder="1" applyAlignment="1">
      <alignment/>
    </xf>
    <xf numFmtId="0" fontId="1" fillId="5" borderId="0" xfId="0" applyFont="1" applyFill="1" applyBorder="1" applyAlignment="1">
      <alignment horizontal="centerContinuous"/>
    </xf>
    <xf numFmtId="0" fontId="0" fillId="5" borderId="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Continuous"/>
    </xf>
    <xf numFmtId="0" fontId="0" fillId="0" borderId="27" xfId="0" applyFont="1" applyBorder="1" applyAlignment="1">
      <alignment horizontal="centerContinuous"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Fill="1" applyBorder="1" applyAlignment="1">
      <alignment horizontal="centerContinuous"/>
    </xf>
    <xf numFmtId="0" fontId="0" fillId="4" borderId="17" xfId="0" applyFont="1" applyFill="1" applyBorder="1" applyAlignment="1">
      <alignment horizontal="centerContinuous"/>
    </xf>
    <xf numFmtId="0" fontId="0" fillId="4" borderId="18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9" xfId="0" applyFont="1" applyBorder="1" applyAlignment="1">
      <alignment/>
    </xf>
    <xf numFmtId="0" fontId="0" fillId="4" borderId="0" xfId="0" applyFont="1" applyFill="1" applyBorder="1" applyAlignment="1">
      <alignment horizontal="centerContinuous"/>
    </xf>
    <xf numFmtId="0" fontId="0" fillId="4" borderId="21" xfId="0" applyFont="1" applyFill="1" applyBorder="1" applyAlignment="1">
      <alignment horizontal="centerContinuous"/>
    </xf>
    <xf numFmtId="0" fontId="0" fillId="4" borderId="23" xfId="0" applyFont="1" applyFill="1" applyBorder="1" applyAlignment="1">
      <alignment horizontal="centerContinuous"/>
    </xf>
    <xf numFmtId="0" fontId="0" fillId="4" borderId="24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Continuous"/>
    </xf>
    <xf numFmtId="0" fontId="0" fillId="0" borderId="31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0" xfId="0" applyFont="1" applyBorder="1" applyAlignment="1">
      <alignment/>
    </xf>
    <xf numFmtId="0" fontId="5" fillId="4" borderId="35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4" xfId="0" applyFont="1" applyBorder="1" applyAlignment="1">
      <alignment/>
    </xf>
    <xf numFmtId="0" fontId="13" fillId="0" borderId="6" xfId="0" applyFont="1" applyBorder="1" applyAlignment="1">
      <alignment/>
    </xf>
    <xf numFmtId="0" fontId="0" fillId="0" borderId="27" xfId="0" applyFont="1" applyBorder="1" applyAlignment="1">
      <alignment/>
    </xf>
    <xf numFmtId="0" fontId="0" fillId="5" borderId="11" xfId="0" applyFont="1" applyFill="1" applyBorder="1" applyAlignment="1">
      <alignment horizontal="centerContinuous"/>
    </xf>
    <xf numFmtId="0" fontId="0" fillId="5" borderId="0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2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3" fillId="0" borderId="5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24" fillId="0" borderId="4" xfId="0" applyFont="1" applyBorder="1" applyAlignment="1">
      <alignment/>
    </xf>
    <xf numFmtId="41" fontId="24" fillId="0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41" fontId="24" fillId="0" borderId="14" xfId="0" applyNumberFormat="1" applyFont="1" applyBorder="1" applyAlignment="1">
      <alignment horizontal="right"/>
    </xf>
    <xf numFmtId="0" fontId="26" fillId="3" borderId="1" xfId="0" applyFont="1" applyFill="1" applyBorder="1" applyAlignment="1">
      <alignment/>
    </xf>
    <xf numFmtId="0" fontId="26" fillId="3" borderId="4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/>
    </xf>
    <xf numFmtId="41" fontId="24" fillId="6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1" fontId="24" fillId="6" borderId="10" xfId="0" applyNumberFormat="1" applyFont="1" applyFill="1" applyBorder="1" applyAlignment="1">
      <alignment horizontal="right"/>
    </xf>
    <xf numFmtId="41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26" fillId="3" borderId="6" xfId="0" applyFont="1" applyFill="1" applyBorder="1" applyAlignment="1">
      <alignment/>
    </xf>
    <xf numFmtId="0" fontId="26" fillId="3" borderId="13" xfId="0" applyFont="1" applyFill="1" applyBorder="1" applyAlignment="1">
      <alignment/>
    </xf>
    <xf numFmtId="41" fontId="0" fillId="0" borderId="0" xfId="0" applyNumberFormat="1" applyFill="1" applyBorder="1" applyAlignment="1">
      <alignment horizontal="right"/>
    </xf>
    <xf numFmtId="0" fontId="24" fillId="0" borderId="6" xfId="0" applyFont="1" applyBorder="1" applyAlignment="1">
      <alignment/>
    </xf>
    <xf numFmtId="0" fontId="11" fillId="3" borderId="1" xfId="0" applyFont="1" applyFill="1" applyBorder="1" applyAlignment="1">
      <alignment vertical="center"/>
    </xf>
    <xf numFmtId="41" fontId="11" fillId="0" borderId="1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right" vertical="center"/>
    </xf>
    <xf numFmtId="41" fontId="24" fillId="3" borderId="11" xfId="0" applyNumberFormat="1" applyFont="1" applyFill="1" applyBorder="1" applyAlignment="1">
      <alignment horizontal="right" vertical="center"/>
    </xf>
    <xf numFmtId="41" fontId="24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 horizontal="right"/>
    </xf>
    <xf numFmtId="0" fontId="24" fillId="0" borderId="6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0" xfId="0" applyFont="1" applyBorder="1" applyAlignment="1">
      <alignment horizontal="right"/>
    </xf>
    <xf numFmtId="9" fontId="12" fillId="0" borderId="0" xfId="24" applyFont="1" applyFill="1" applyBorder="1" applyAlignment="1">
      <alignment horizontal="right"/>
    </xf>
    <xf numFmtId="9" fontId="0" fillId="0" borderId="0" xfId="24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/>
    </xf>
    <xf numFmtId="0" fontId="24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0" xfId="23" applyFont="1">
      <alignment/>
      <protection/>
    </xf>
    <xf numFmtId="0" fontId="12" fillId="0" borderId="0" xfId="23" applyFont="1" applyBorder="1">
      <alignment/>
      <protection/>
    </xf>
    <xf numFmtId="0" fontId="11" fillId="0" borderId="0" xfId="23" applyFont="1" applyBorder="1">
      <alignment/>
      <protection/>
    </xf>
    <xf numFmtId="0" fontId="10" fillId="0" borderId="0" xfId="23" applyFont="1">
      <alignment/>
      <protection/>
    </xf>
    <xf numFmtId="0" fontId="5" fillId="0" borderId="0" xfId="23" applyFont="1">
      <alignment/>
      <protection/>
    </xf>
    <xf numFmtId="0" fontId="5" fillId="0" borderId="0" xfId="23" applyFont="1" applyBorder="1">
      <alignment/>
      <protection/>
    </xf>
    <xf numFmtId="0" fontId="24" fillId="0" borderId="0" xfId="23" applyFont="1">
      <alignment/>
      <protection/>
    </xf>
    <xf numFmtId="0" fontId="24" fillId="0" borderId="0" xfId="23" applyFont="1" applyBorder="1" applyAlignment="1">
      <alignment horizontal="right"/>
      <protection/>
    </xf>
    <xf numFmtId="0" fontId="24" fillId="2" borderId="2" xfId="23" applyFont="1" applyFill="1" applyBorder="1" applyAlignment="1">
      <alignment horizontal="centerContinuous"/>
      <protection/>
    </xf>
    <xf numFmtId="0" fontId="11" fillId="2" borderId="3" xfId="23" applyFont="1" applyFill="1" applyBorder="1" applyAlignment="1">
      <alignment horizontal="centerContinuous"/>
      <protection/>
    </xf>
    <xf numFmtId="0" fontId="24" fillId="2" borderId="8" xfId="23" applyFont="1" applyFill="1" applyBorder="1" applyAlignment="1">
      <alignment horizontal="centerContinuous"/>
      <protection/>
    </xf>
    <xf numFmtId="0" fontId="11" fillId="2" borderId="7" xfId="23" applyFont="1" applyFill="1" applyBorder="1" applyAlignment="1">
      <alignment horizontal="center" vertical="top" wrapText="1"/>
      <protection/>
    </xf>
    <xf numFmtId="0" fontId="11" fillId="2" borderId="4" xfId="23" applyFont="1" applyFill="1" applyBorder="1" applyAlignment="1">
      <alignment horizontal="center" vertical="top" wrapText="1"/>
      <protection/>
    </xf>
    <xf numFmtId="41" fontId="11" fillId="0" borderId="1" xfId="23" applyNumberFormat="1" applyFont="1" applyFill="1" applyBorder="1">
      <alignment/>
      <protection/>
    </xf>
    <xf numFmtId="0" fontId="24" fillId="3" borderId="13" xfId="0" applyFont="1" applyFill="1" applyBorder="1" applyAlignment="1">
      <alignment vertical="center"/>
    </xf>
    <xf numFmtId="0" fontId="24" fillId="3" borderId="1" xfId="0" applyFont="1" applyFill="1" applyBorder="1" applyAlignment="1">
      <alignment vertical="top"/>
    </xf>
    <xf numFmtId="0" fontId="34" fillId="0" borderId="1" xfId="0" applyFont="1" applyBorder="1" applyAlignment="1">
      <alignment/>
    </xf>
    <xf numFmtId="0" fontId="24" fillId="2" borderId="8" xfId="23" applyFont="1" applyFill="1" applyBorder="1" applyAlignment="1">
      <alignment vertical="center"/>
      <protection/>
    </xf>
    <xf numFmtId="41" fontId="24" fillId="2" borderId="9" xfId="23" applyNumberFormat="1" applyFont="1" applyFill="1" applyBorder="1" applyAlignment="1">
      <alignment vertical="center"/>
      <protection/>
    </xf>
    <xf numFmtId="41" fontId="5" fillId="0" borderId="0" xfId="23" applyNumberFormat="1" applyFont="1" applyFill="1">
      <alignment/>
      <protection/>
    </xf>
    <xf numFmtId="41" fontId="5" fillId="0" borderId="0" xfId="23" applyNumberFormat="1" applyFont="1" applyFill="1" applyBorder="1">
      <alignment/>
      <protection/>
    </xf>
    <xf numFmtId="9" fontId="5" fillId="0" borderId="0" xfId="24" applyNumberFormat="1" applyFont="1" applyFill="1" applyAlignment="1">
      <alignment/>
    </xf>
    <xf numFmtId="41" fontId="5" fillId="0" borderId="0" xfId="23" applyNumberFormat="1" applyFont="1">
      <alignment/>
      <protection/>
    </xf>
    <xf numFmtId="41" fontId="5" fillId="0" borderId="0" xfId="23" applyNumberFormat="1" applyFont="1" applyBorder="1">
      <alignment/>
      <protection/>
    </xf>
    <xf numFmtId="41" fontId="34" fillId="0" borderId="0" xfId="0" applyNumberFormat="1" applyFont="1" applyFill="1" applyBorder="1" applyAlignment="1">
      <alignment horizontal="right" vertical="center"/>
    </xf>
    <xf numFmtId="0" fontId="24" fillId="0" borderId="13" xfId="0" applyFont="1" applyBorder="1" applyAlignment="1">
      <alignment wrapText="1"/>
    </xf>
    <xf numFmtId="223" fontId="34" fillId="0" borderId="7" xfId="0" applyNumberFormat="1" applyFont="1" applyFill="1" applyBorder="1" applyAlignment="1">
      <alignment horizontal="right" vertical="center"/>
    </xf>
    <xf numFmtId="223" fontId="11" fillId="0" borderId="7" xfId="0" applyNumberFormat="1" applyFont="1" applyFill="1" applyBorder="1" applyAlignment="1">
      <alignment horizontal="right" vertical="center"/>
    </xf>
    <xf numFmtId="188" fontId="11" fillId="0" borderId="7" xfId="0" applyNumberFormat="1" applyFont="1" applyFill="1" applyBorder="1" applyAlignment="1">
      <alignment horizontal="right" vertical="center"/>
    </xf>
    <xf numFmtId="0" fontId="11" fillId="5" borderId="8" xfId="0" applyFont="1" applyFill="1" applyBorder="1" applyAlignment="1">
      <alignment/>
    </xf>
    <xf numFmtId="41" fontId="10" fillId="5" borderId="4" xfId="0" applyNumberFormat="1" applyFont="1" applyFill="1" applyBorder="1" applyAlignment="1">
      <alignment horizontal="center" vertical="top" wrapText="1"/>
    </xf>
    <xf numFmtId="3" fontId="0" fillId="0" borderId="1" xfId="0" applyNumberFormat="1" applyBorder="1" applyAlignment="1">
      <alignment horizontal="right"/>
    </xf>
    <xf numFmtId="0" fontId="24" fillId="3" borderId="4" xfId="0" applyFont="1" applyFill="1" applyBorder="1" applyAlignment="1">
      <alignment/>
    </xf>
    <xf numFmtId="41" fontId="11" fillId="3" borderId="4" xfId="0" applyNumberFormat="1" applyFont="1" applyFill="1" applyBorder="1" applyAlignment="1">
      <alignment horizontal="right"/>
    </xf>
    <xf numFmtId="41" fontId="24" fillId="3" borderId="4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left"/>
    </xf>
    <xf numFmtId="213" fontId="11" fillId="0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top"/>
    </xf>
    <xf numFmtId="41" fontId="11" fillId="0" borderId="0" xfId="0" applyNumberFormat="1" applyFont="1" applyAlignment="1">
      <alignment horizontal="right"/>
    </xf>
    <xf numFmtId="188" fontId="11" fillId="0" borderId="7" xfId="24" applyNumberFormat="1" applyFont="1" applyBorder="1" applyAlignment="1">
      <alignment horizontal="right" vertical="center"/>
    </xf>
    <xf numFmtId="41" fontId="11" fillId="0" borderId="9" xfId="23" applyNumberFormat="1" applyFont="1" applyFill="1" applyBorder="1" applyAlignment="1">
      <alignment vertical="center"/>
      <protection/>
    </xf>
    <xf numFmtId="41" fontId="11" fillId="0" borderId="7" xfId="23" applyNumberFormat="1" applyFont="1" applyFill="1" applyBorder="1" applyAlignment="1">
      <alignment vertical="center"/>
      <protection/>
    </xf>
    <xf numFmtId="41" fontId="11" fillId="0" borderId="9" xfId="0" applyNumberFormat="1" applyFont="1" applyFill="1" applyBorder="1" applyAlignment="1">
      <alignment vertical="center"/>
    </xf>
    <xf numFmtId="0" fontId="11" fillId="0" borderId="7" xfId="23" applyFont="1" applyFill="1" applyBorder="1" applyAlignment="1">
      <alignment vertical="center"/>
      <protection/>
    </xf>
    <xf numFmtId="9" fontId="11" fillId="0" borderId="9" xfId="24" applyFont="1" applyFill="1" applyBorder="1" applyAlignment="1">
      <alignment vertical="center"/>
    </xf>
    <xf numFmtId="9" fontId="11" fillId="0" borderId="7" xfId="24" applyFont="1" applyFill="1" applyBorder="1" applyAlignment="1">
      <alignment vertical="center"/>
    </xf>
    <xf numFmtId="1" fontId="22" fillId="0" borderId="1" xfId="21" applyNumberFormat="1" applyFont="1" applyFill="1" applyBorder="1" applyAlignment="1">
      <alignment horizontal="right" vertical="center" indent="1"/>
      <protection/>
    </xf>
    <xf numFmtId="1" fontId="22" fillId="0" borderId="7" xfId="21" applyNumberFormat="1" applyFont="1" applyFill="1" applyBorder="1" applyAlignment="1">
      <alignment horizontal="right" vertical="center" indent="1"/>
      <protection/>
    </xf>
    <xf numFmtId="0" fontId="0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4" fillId="2" borderId="8" xfId="23" applyFont="1" applyFill="1" applyBorder="1" applyAlignment="1">
      <alignment vertical="top" wrapText="1"/>
      <protection/>
    </xf>
    <xf numFmtId="0" fontId="0" fillId="0" borderId="4" xfId="0" applyBorder="1" applyAlignment="1">
      <alignment vertical="top" wrapText="1"/>
    </xf>
    <xf numFmtId="0" fontId="24" fillId="2" borderId="8" xfId="23" applyFont="1" applyFill="1" applyBorder="1" applyAlignment="1">
      <alignment horizontal="left" wrapText="1"/>
      <protection/>
    </xf>
    <xf numFmtId="0" fontId="0" fillId="0" borderId="1" xfId="0" applyBorder="1" applyAlignment="1">
      <alignment/>
    </xf>
    <xf numFmtId="0" fontId="24" fillId="2" borderId="12" xfId="23" applyFont="1" applyFill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24" fillId="2" borderId="12" xfId="0" applyFont="1" applyFill="1" applyBorder="1" applyAlignment="1">
      <alignment horizontal="center"/>
    </xf>
    <xf numFmtId="41" fontId="24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24" fillId="2" borderId="8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11" fillId="0" borderId="3" xfId="0" applyFont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4" fillId="2" borderId="12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29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tab19" xfId="21"/>
    <cellStyle name="Normal_newtab19_1" xfId="22"/>
    <cellStyle name="Normal_newtab3 (4)_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tabSelected="1" workbookViewId="0" topLeftCell="A1">
      <selection activeCell="A1" sqref="A1"/>
    </sheetView>
  </sheetViews>
  <sheetFormatPr defaultColWidth="9.140625" defaultRowHeight="12.75"/>
  <sheetData>
    <row r="3" spans="1:2" ht="23.25">
      <c r="A3" s="853" t="s">
        <v>482</v>
      </c>
      <c r="B3" s="853"/>
    </row>
    <row r="5" ht="12.75">
      <c r="A5" t="s">
        <v>483</v>
      </c>
    </row>
    <row r="7" ht="12.75">
      <c r="A7" t="s">
        <v>484</v>
      </c>
    </row>
    <row r="9" ht="12.75">
      <c r="A9" t="s">
        <v>485</v>
      </c>
    </row>
  </sheetData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K33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7.140625" style="30" customWidth="1"/>
    <col min="2" max="2" width="26.7109375" style="366" customWidth="1"/>
    <col min="3" max="3" width="27.28125" style="366" customWidth="1"/>
    <col min="4" max="4" width="27.421875" style="366" customWidth="1"/>
    <col min="5" max="5" width="25.7109375" style="366" customWidth="1"/>
    <col min="6" max="16384" width="9.140625" style="30" customWidth="1"/>
  </cols>
  <sheetData>
    <row r="1" spans="1:5" ht="52.5" customHeight="1">
      <c r="A1" s="840" t="s">
        <v>238</v>
      </c>
      <c r="B1" s="841"/>
      <c r="C1" s="841"/>
      <c r="D1" s="841"/>
      <c r="E1" s="841"/>
    </row>
    <row r="2" spans="1:5" s="56" customFormat="1" ht="18" customHeight="1">
      <c r="A2" s="154" t="s">
        <v>381</v>
      </c>
      <c r="B2" s="361"/>
      <c r="C2" s="361"/>
      <c r="D2" s="361"/>
      <c r="E2" s="99" t="s">
        <v>135</v>
      </c>
    </row>
    <row r="3" spans="1:5" ht="75" customHeight="1">
      <c r="A3" s="202" t="s">
        <v>136</v>
      </c>
      <c r="B3" s="362" t="s">
        <v>325</v>
      </c>
      <c r="C3" s="362" t="s">
        <v>200</v>
      </c>
      <c r="D3" s="362" t="s">
        <v>324</v>
      </c>
      <c r="E3" s="363" t="s">
        <v>182</v>
      </c>
    </row>
    <row r="4" spans="1:5" ht="24.75" customHeight="1">
      <c r="A4" s="123" t="s">
        <v>148</v>
      </c>
      <c r="B4" s="336">
        <v>101160</v>
      </c>
      <c r="C4" s="337">
        <v>141300</v>
      </c>
      <c r="D4" s="338">
        <v>8390</v>
      </c>
      <c r="E4" s="339">
        <f aca="true" t="shared" si="0" ref="E4:E22">SUM(B4:D4)</f>
        <v>250850</v>
      </c>
    </row>
    <row r="5" spans="1:5" ht="24.75" customHeight="1">
      <c r="A5" s="137" t="s">
        <v>149</v>
      </c>
      <c r="B5" s="315">
        <v>157</v>
      </c>
      <c r="C5" s="329">
        <v>1588</v>
      </c>
      <c r="D5" s="340" t="s">
        <v>477</v>
      </c>
      <c r="E5" s="319">
        <f t="shared" si="0"/>
        <v>1745</v>
      </c>
    </row>
    <row r="6" spans="1:5" ht="24.75" customHeight="1">
      <c r="A6" s="123" t="s">
        <v>472</v>
      </c>
      <c r="B6" s="316" t="s">
        <v>477</v>
      </c>
      <c r="C6" s="328" t="s">
        <v>477</v>
      </c>
      <c r="D6" s="341" t="s">
        <v>477</v>
      </c>
      <c r="E6" s="318">
        <f t="shared" si="0"/>
        <v>0</v>
      </c>
    </row>
    <row r="7" spans="1:11" ht="24.75" customHeight="1">
      <c r="A7" s="137" t="s">
        <v>153</v>
      </c>
      <c r="B7" s="315" t="s">
        <v>477</v>
      </c>
      <c r="C7" s="329" t="s">
        <v>477</v>
      </c>
      <c r="D7" s="340" t="s">
        <v>477</v>
      </c>
      <c r="E7" s="319">
        <f t="shared" si="0"/>
        <v>0</v>
      </c>
      <c r="K7" s="538"/>
    </row>
    <row r="8" spans="1:5" ht="24.75" customHeight="1">
      <c r="A8" s="123" t="s">
        <v>154</v>
      </c>
      <c r="B8" s="316" t="s">
        <v>477</v>
      </c>
      <c r="C8" s="328" t="s">
        <v>477</v>
      </c>
      <c r="D8" s="341" t="s">
        <v>477</v>
      </c>
      <c r="E8" s="318">
        <f t="shared" si="0"/>
        <v>0</v>
      </c>
    </row>
    <row r="9" spans="1:5" ht="24.75" customHeight="1">
      <c r="A9" s="137" t="s">
        <v>155</v>
      </c>
      <c r="B9" s="315" t="s">
        <v>477</v>
      </c>
      <c r="C9" s="329" t="s">
        <v>477</v>
      </c>
      <c r="D9" s="340" t="s">
        <v>477</v>
      </c>
      <c r="E9" s="319">
        <f t="shared" si="0"/>
        <v>0</v>
      </c>
    </row>
    <row r="10" spans="1:5" ht="24.75" customHeight="1">
      <c r="A10" s="123" t="s">
        <v>158</v>
      </c>
      <c r="B10" s="316" t="s">
        <v>477</v>
      </c>
      <c r="C10" s="328" t="s">
        <v>477</v>
      </c>
      <c r="D10" s="341" t="s">
        <v>477</v>
      </c>
      <c r="E10" s="318">
        <f t="shared" si="0"/>
        <v>0</v>
      </c>
    </row>
    <row r="11" spans="1:5" ht="24.75" customHeight="1">
      <c r="A11" s="137" t="s">
        <v>159</v>
      </c>
      <c r="B11" s="315" t="s">
        <v>477</v>
      </c>
      <c r="C11" s="329" t="s">
        <v>477</v>
      </c>
      <c r="D11" s="340" t="s">
        <v>477</v>
      </c>
      <c r="E11" s="319">
        <f t="shared" si="0"/>
        <v>0</v>
      </c>
    </row>
    <row r="12" spans="1:5" ht="24.75" customHeight="1">
      <c r="A12" s="123" t="s">
        <v>89</v>
      </c>
      <c r="B12" s="316" t="s">
        <v>477</v>
      </c>
      <c r="C12" s="328" t="s">
        <v>477</v>
      </c>
      <c r="D12" s="341" t="s">
        <v>477</v>
      </c>
      <c r="E12" s="318">
        <f t="shared" si="0"/>
        <v>0</v>
      </c>
    </row>
    <row r="13" spans="1:5" ht="24.75" customHeight="1">
      <c r="A13" s="137" t="s">
        <v>160</v>
      </c>
      <c r="B13" s="315">
        <v>24</v>
      </c>
      <c r="C13" s="329" t="s">
        <v>477</v>
      </c>
      <c r="D13" s="340" t="s">
        <v>477</v>
      </c>
      <c r="E13" s="319">
        <f t="shared" si="0"/>
        <v>24</v>
      </c>
    </row>
    <row r="14" spans="1:5" ht="24.75" customHeight="1">
      <c r="A14" s="123" t="s">
        <v>0</v>
      </c>
      <c r="B14" s="316">
        <v>108</v>
      </c>
      <c r="C14" s="328" t="s">
        <v>477</v>
      </c>
      <c r="D14" s="341" t="s">
        <v>477</v>
      </c>
      <c r="E14" s="318">
        <f t="shared" si="0"/>
        <v>108</v>
      </c>
    </row>
    <row r="15" spans="1:5" ht="24.75" customHeight="1">
      <c r="A15" s="137" t="s">
        <v>461</v>
      </c>
      <c r="B15" s="315" t="s">
        <v>477</v>
      </c>
      <c r="C15" s="329" t="s">
        <v>477</v>
      </c>
      <c r="D15" s="340" t="s">
        <v>477</v>
      </c>
      <c r="E15" s="319">
        <f t="shared" si="0"/>
        <v>0</v>
      </c>
    </row>
    <row r="16" spans="1:5" ht="24.75" customHeight="1">
      <c r="A16" s="123" t="s">
        <v>174</v>
      </c>
      <c r="B16" s="316" t="s">
        <v>477</v>
      </c>
      <c r="C16" s="328" t="s">
        <v>477</v>
      </c>
      <c r="D16" s="341" t="s">
        <v>477</v>
      </c>
      <c r="E16" s="318">
        <f t="shared" si="0"/>
        <v>0</v>
      </c>
    </row>
    <row r="17" spans="1:5" ht="24.75" customHeight="1">
      <c r="A17" s="137" t="s">
        <v>175</v>
      </c>
      <c r="B17" s="315" t="s">
        <v>477</v>
      </c>
      <c r="C17" s="329" t="s">
        <v>477</v>
      </c>
      <c r="D17" s="340" t="s">
        <v>477</v>
      </c>
      <c r="E17" s="319">
        <f t="shared" si="0"/>
        <v>0</v>
      </c>
    </row>
    <row r="18" spans="1:5" ht="24.75" customHeight="1">
      <c r="A18" s="123" t="s">
        <v>473</v>
      </c>
      <c r="B18" s="316" t="s">
        <v>477</v>
      </c>
      <c r="C18" s="328" t="s">
        <v>477</v>
      </c>
      <c r="D18" s="341" t="s">
        <v>477</v>
      </c>
      <c r="E18" s="318">
        <f t="shared" si="0"/>
        <v>0</v>
      </c>
    </row>
    <row r="19" spans="1:5" ht="24.75" customHeight="1">
      <c r="A19" s="137" t="s">
        <v>227</v>
      </c>
      <c r="B19" s="315">
        <v>188</v>
      </c>
      <c r="C19" s="329">
        <v>2</v>
      </c>
      <c r="D19" s="340" t="s">
        <v>477</v>
      </c>
      <c r="E19" s="319">
        <f t="shared" si="0"/>
        <v>190</v>
      </c>
    </row>
    <row r="20" spans="1:5" ht="24.75" customHeight="1">
      <c r="A20" s="123" t="s">
        <v>394</v>
      </c>
      <c r="B20" s="316" t="s">
        <v>477</v>
      </c>
      <c r="C20" s="328" t="s">
        <v>477</v>
      </c>
      <c r="D20" s="341" t="s">
        <v>477</v>
      </c>
      <c r="E20" s="318">
        <f t="shared" si="0"/>
        <v>0</v>
      </c>
    </row>
    <row r="21" spans="1:5" ht="24.75" customHeight="1">
      <c r="A21" s="137" t="s">
        <v>348</v>
      </c>
      <c r="B21" s="315">
        <v>212</v>
      </c>
      <c r="C21" s="329" t="s">
        <v>477</v>
      </c>
      <c r="D21" s="340" t="s">
        <v>477</v>
      </c>
      <c r="E21" s="319">
        <f t="shared" si="0"/>
        <v>212</v>
      </c>
    </row>
    <row r="22" spans="1:5" ht="24.75" customHeight="1">
      <c r="A22" s="123" t="s">
        <v>395</v>
      </c>
      <c r="B22" s="328">
        <v>6653</v>
      </c>
      <c r="C22" s="328">
        <v>11</v>
      </c>
      <c r="D22" s="341" t="s">
        <v>477</v>
      </c>
      <c r="E22" s="320">
        <f t="shared" si="0"/>
        <v>6664</v>
      </c>
    </row>
    <row r="23" spans="1:5" ht="39.75" customHeight="1">
      <c r="A23" s="201" t="s">
        <v>29</v>
      </c>
      <c r="B23" s="211">
        <f>SUM(B4:B22)</f>
        <v>108502</v>
      </c>
      <c r="C23" s="211">
        <f>SUM(C4:C22)</f>
        <v>142901</v>
      </c>
      <c r="D23" s="211">
        <f>SUM(D4:D22)</f>
        <v>8390</v>
      </c>
      <c r="E23" s="211">
        <f>SUM(E4:E22)</f>
        <v>259793</v>
      </c>
    </row>
    <row r="24" spans="1:5" ht="12.75">
      <c r="A24" s="314"/>
      <c r="B24" s="364"/>
      <c r="C24" s="364"/>
      <c r="D24" s="364"/>
      <c r="E24" s="364"/>
    </row>
    <row r="25" spans="1:5" ht="12.75">
      <c r="A25" s="314"/>
      <c r="B25" s="364"/>
      <c r="C25" s="364"/>
      <c r="D25" s="364"/>
      <c r="E25" s="364"/>
    </row>
    <row r="26" spans="1:11" ht="12.75">
      <c r="A26" s="314"/>
      <c r="B26" s="364"/>
      <c r="C26" s="364"/>
      <c r="D26" s="364"/>
      <c r="E26" s="364"/>
      <c r="K26" s="525"/>
    </row>
    <row r="27" spans="1:11" ht="12.75">
      <c r="A27" s="314"/>
      <c r="B27" s="364"/>
      <c r="C27" s="364"/>
      <c r="D27" s="364"/>
      <c r="E27" s="364"/>
      <c r="K27" s="525"/>
    </row>
    <row r="28" spans="1:11" ht="12.75">
      <c r="A28" s="314"/>
      <c r="B28" s="364"/>
      <c r="C28" s="364"/>
      <c r="D28" s="364"/>
      <c r="E28" s="365"/>
      <c r="K28" s="525"/>
    </row>
    <row r="29" spans="1:11" ht="12.75">
      <c r="A29" s="314"/>
      <c r="B29" s="364"/>
      <c r="C29" s="364"/>
      <c r="D29" s="364"/>
      <c r="E29" s="364"/>
      <c r="K29" s="525"/>
    </row>
    <row r="30" spans="1:11" ht="12.75">
      <c r="A30" s="314"/>
      <c r="B30" s="364"/>
      <c r="C30" s="364"/>
      <c r="D30" s="364"/>
      <c r="E30" s="364"/>
      <c r="K30" s="525"/>
    </row>
    <row r="31" spans="1:11" ht="12.75">
      <c r="A31" s="314"/>
      <c r="B31" s="364"/>
      <c r="C31" s="364"/>
      <c r="D31" s="364"/>
      <c r="E31" s="364"/>
      <c r="K31" s="525"/>
    </row>
    <row r="32" ht="12.75">
      <c r="K32" s="525"/>
    </row>
    <row r="33" ht="12.75">
      <c r="K33" s="525"/>
    </row>
  </sheetData>
  <mergeCells count="1">
    <mergeCell ref="A1:E1"/>
  </mergeCells>
  <printOptions/>
  <pageMargins left="0.65" right="0.52" top="1" bottom="1" header="0.5" footer="0.5"/>
  <pageSetup fitToHeight="1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</sheetPr>
  <dimension ref="A1:K34"/>
  <sheetViews>
    <sheetView showGridLines="0" workbookViewId="0" topLeftCell="A1">
      <selection activeCell="A21" sqref="A21:A22"/>
    </sheetView>
  </sheetViews>
  <sheetFormatPr defaultColWidth="9.140625" defaultRowHeight="12.75"/>
  <cols>
    <col min="1" max="1" width="36.421875" style="30" customWidth="1"/>
    <col min="2" max="2" width="21.140625" style="366" customWidth="1"/>
    <col min="3" max="3" width="27.140625" style="366" customWidth="1"/>
    <col min="4" max="4" width="29.421875" style="366" customWidth="1"/>
    <col min="5" max="5" width="23.421875" style="366" customWidth="1"/>
    <col min="6" max="6" width="27.7109375" style="366" customWidth="1"/>
    <col min="7" max="7" width="20.421875" style="366" customWidth="1"/>
    <col min="8" max="8" width="19.421875" style="366" customWidth="1"/>
    <col min="9" max="16384" width="9.140625" style="30" customWidth="1"/>
  </cols>
  <sheetData>
    <row r="1" ht="20.25">
      <c r="A1" s="52" t="s">
        <v>327</v>
      </c>
    </row>
    <row r="2" ht="20.25">
      <c r="A2" s="52"/>
    </row>
    <row r="3" spans="1:8" s="56" customFormat="1" ht="18">
      <c r="A3" s="154" t="s">
        <v>381</v>
      </c>
      <c r="B3" s="361"/>
      <c r="C3" s="361"/>
      <c r="D3" s="361"/>
      <c r="E3" s="361"/>
      <c r="F3" s="361"/>
      <c r="H3" s="99" t="s">
        <v>135</v>
      </c>
    </row>
    <row r="4" spans="1:8" ht="69.75" customHeight="1">
      <c r="A4" s="202" t="s">
        <v>136</v>
      </c>
      <c r="B4" s="362" t="s">
        <v>183</v>
      </c>
      <c r="C4" s="362" t="s">
        <v>184</v>
      </c>
      <c r="D4" s="362" t="s">
        <v>308</v>
      </c>
      <c r="E4" s="362" t="s">
        <v>243</v>
      </c>
      <c r="F4" s="367" t="s">
        <v>309</v>
      </c>
      <c r="G4" s="362" t="s">
        <v>310</v>
      </c>
      <c r="H4" s="368" t="s">
        <v>182</v>
      </c>
    </row>
    <row r="5" spans="1:10" ht="25.5" customHeight="1">
      <c r="A5" s="123" t="s">
        <v>148</v>
      </c>
      <c r="B5" s="328" t="s">
        <v>477</v>
      </c>
      <c r="C5" s="328">
        <v>222022</v>
      </c>
      <c r="D5" s="328">
        <v>12754</v>
      </c>
      <c r="E5" s="328">
        <v>73036</v>
      </c>
      <c r="F5" s="328">
        <v>22138</v>
      </c>
      <c r="G5" s="328">
        <v>1558</v>
      </c>
      <c r="H5" s="333">
        <f aca="true" t="shared" si="0" ref="H5:H20">SUM(B5:G5)</f>
        <v>331508</v>
      </c>
      <c r="J5" s="60"/>
    </row>
    <row r="6" spans="1:10" ht="25.5" customHeight="1">
      <c r="A6" s="137" t="s">
        <v>149</v>
      </c>
      <c r="B6" s="329" t="s">
        <v>477</v>
      </c>
      <c r="C6" s="329">
        <v>11131</v>
      </c>
      <c r="D6" s="329">
        <v>394</v>
      </c>
      <c r="E6" s="329">
        <v>4010</v>
      </c>
      <c r="F6" s="329">
        <v>589</v>
      </c>
      <c r="G6" s="329">
        <v>7</v>
      </c>
      <c r="H6" s="334">
        <f t="shared" si="0"/>
        <v>16131</v>
      </c>
      <c r="J6" s="60"/>
    </row>
    <row r="7" spans="1:10" ht="25.5" customHeight="1">
      <c r="A7" s="123" t="s">
        <v>472</v>
      </c>
      <c r="B7" s="328" t="s">
        <v>477</v>
      </c>
      <c r="C7" s="328" t="s">
        <v>477</v>
      </c>
      <c r="D7" s="328" t="s">
        <v>477</v>
      </c>
      <c r="E7" s="328" t="s">
        <v>477</v>
      </c>
      <c r="F7" s="328" t="s">
        <v>477</v>
      </c>
      <c r="G7" s="328" t="s">
        <v>477</v>
      </c>
      <c r="H7" s="333">
        <f t="shared" si="0"/>
        <v>0</v>
      </c>
      <c r="J7" s="60"/>
    </row>
    <row r="8" spans="1:11" ht="25.5" customHeight="1">
      <c r="A8" s="137" t="s">
        <v>153</v>
      </c>
      <c r="B8" s="329" t="s">
        <v>477</v>
      </c>
      <c r="C8" s="329" t="s">
        <v>477</v>
      </c>
      <c r="D8" s="329" t="s">
        <v>477</v>
      </c>
      <c r="E8" s="329" t="s">
        <v>477</v>
      </c>
      <c r="F8" s="329" t="s">
        <v>477</v>
      </c>
      <c r="G8" s="329" t="s">
        <v>477</v>
      </c>
      <c r="H8" s="334">
        <f t="shared" si="0"/>
        <v>0</v>
      </c>
      <c r="J8" s="60"/>
      <c r="K8" s="538"/>
    </row>
    <row r="9" spans="1:10" ht="25.5" customHeight="1">
      <c r="A9" s="123" t="s">
        <v>154</v>
      </c>
      <c r="B9" s="328" t="s">
        <v>477</v>
      </c>
      <c r="C9" s="328" t="s">
        <v>477</v>
      </c>
      <c r="D9" s="328" t="s">
        <v>477</v>
      </c>
      <c r="E9" s="328" t="s">
        <v>477</v>
      </c>
      <c r="F9" s="328" t="s">
        <v>477</v>
      </c>
      <c r="G9" s="328" t="s">
        <v>477</v>
      </c>
      <c r="H9" s="333">
        <f t="shared" si="0"/>
        <v>0</v>
      </c>
      <c r="J9" s="60"/>
    </row>
    <row r="10" spans="1:10" ht="25.5" customHeight="1">
      <c r="A10" s="137" t="s">
        <v>155</v>
      </c>
      <c r="B10" s="329" t="s">
        <v>477</v>
      </c>
      <c r="C10" s="329" t="s">
        <v>477</v>
      </c>
      <c r="D10" s="329" t="s">
        <v>477</v>
      </c>
      <c r="E10" s="329" t="s">
        <v>477</v>
      </c>
      <c r="F10" s="329" t="s">
        <v>477</v>
      </c>
      <c r="G10" s="329" t="s">
        <v>477</v>
      </c>
      <c r="H10" s="334">
        <f t="shared" si="0"/>
        <v>0</v>
      </c>
      <c r="J10" s="60"/>
    </row>
    <row r="11" spans="1:10" ht="25.5" customHeight="1">
      <c r="A11" s="123" t="s">
        <v>158</v>
      </c>
      <c r="B11" s="328" t="s">
        <v>477</v>
      </c>
      <c r="C11" s="328" t="s">
        <v>477</v>
      </c>
      <c r="D11" s="328" t="s">
        <v>477</v>
      </c>
      <c r="E11" s="328" t="s">
        <v>477</v>
      </c>
      <c r="F11" s="328" t="s">
        <v>477</v>
      </c>
      <c r="G11" s="328" t="s">
        <v>477</v>
      </c>
      <c r="H11" s="333">
        <f t="shared" si="0"/>
        <v>0</v>
      </c>
      <c r="J11" s="60"/>
    </row>
    <row r="12" spans="1:10" ht="25.5" customHeight="1">
      <c r="A12" s="137" t="s">
        <v>159</v>
      </c>
      <c r="B12" s="329" t="s">
        <v>477</v>
      </c>
      <c r="C12" s="329" t="s">
        <v>477</v>
      </c>
      <c r="D12" s="329" t="s">
        <v>477</v>
      </c>
      <c r="E12" s="329" t="s">
        <v>477</v>
      </c>
      <c r="F12" s="329" t="s">
        <v>477</v>
      </c>
      <c r="G12" s="329" t="s">
        <v>477</v>
      </c>
      <c r="H12" s="334">
        <f t="shared" si="0"/>
        <v>0</v>
      </c>
      <c r="J12" s="60"/>
    </row>
    <row r="13" spans="1:10" ht="25.5" customHeight="1">
      <c r="A13" s="123" t="s">
        <v>89</v>
      </c>
      <c r="B13" s="328" t="s">
        <v>477</v>
      </c>
      <c r="C13" s="328" t="s">
        <v>477</v>
      </c>
      <c r="D13" s="328" t="s">
        <v>477</v>
      </c>
      <c r="E13" s="328" t="s">
        <v>477</v>
      </c>
      <c r="F13" s="328" t="s">
        <v>477</v>
      </c>
      <c r="G13" s="328" t="s">
        <v>477</v>
      </c>
      <c r="H13" s="333">
        <f t="shared" si="0"/>
        <v>0</v>
      </c>
      <c r="J13" s="60"/>
    </row>
    <row r="14" spans="1:10" ht="25.5" customHeight="1">
      <c r="A14" s="137" t="s">
        <v>160</v>
      </c>
      <c r="B14" s="329" t="s">
        <v>477</v>
      </c>
      <c r="C14" s="329" t="s">
        <v>477</v>
      </c>
      <c r="D14" s="329" t="s">
        <v>477</v>
      </c>
      <c r="E14" s="329" t="s">
        <v>477</v>
      </c>
      <c r="F14" s="329" t="s">
        <v>477</v>
      </c>
      <c r="G14" s="329" t="s">
        <v>477</v>
      </c>
      <c r="H14" s="334">
        <f t="shared" si="0"/>
        <v>0</v>
      </c>
      <c r="J14" s="60"/>
    </row>
    <row r="15" spans="1:10" ht="25.5" customHeight="1">
      <c r="A15" s="123" t="s">
        <v>0</v>
      </c>
      <c r="B15" s="328" t="s">
        <v>477</v>
      </c>
      <c r="C15" s="328" t="s">
        <v>477</v>
      </c>
      <c r="D15" s="328" t="s">
        <v>477</v>
      </c>
      <c r="E15" s="328" t="s">
        <v>477</v>
      </c>
      <c r="F15" s="328" t="s">
        <v>477</v>
      </c>
      <c r="G15" s="328" t="s">
        <v>477</v>
      </c>
      <c r="H15" s="333">
        <f t="shared" si="0"/>
        <v>0</v>
      </c>
      <c r="J15" s="60"/>
    </row>
    <row r="16" spans="1:10" ht="25.5" customHeight="1">
      <c r="A16" s="137" t="s">
        <v>461</v>
      </c>
      <c r="B16" s="329" t="s">
        <v>477</v>
      </c>
      <c r="C16" s="329" t="s">
        <v>477</v>
      </c>
      <c r="D16" s="329" t="s">
        <v>477</v>
      </c>
      <c r="E16" s="329" t="s">
        <v>477</v>
      </c>
      <c r="F16" s="329" t="s">
        <v>477</v>
      </c>
      <c r="G16" s="329" t="s">
        <v>477</v>
      </c>
      <c r="H16" s="334">
        <f t="shared" si="0"/>
        <v>0</v>
      </c>
      <c r="J16" s="60"/>
    </row>
    <row r="17" spans="1:10" ht="25.5" customHeight="1">
      <c r="A17" s="123" t="s">
        <v>174</v>
      </c>
      <c r="B17" s="328" t="s">
        <v>477</v>
      </c>
      <c r="C17" s="328" t="s">
        <v>477</v>
      </c>
      <c r="D17" s="328" t="s">
        <v>477</v>
      </c>
      <c r="E17" s="328" t="s">
        <v>477</v>
      </c>
      <c r="F17" s="328" t="s">
        <v>477</v>
      </c>
      <c r="G17" s="328" t="s">
        <v>477</v>
      </c>
      <c r="H17" s="333">
        <f t="shared" si="0"/>
        <v>0</v>
      </c>
      <c r="J17" s="60"/>
    </row>
    <row r="18" spans="1:10" ht="25.5" customHeight="1">
      <c r="A18" s="137" t="s">
        <v>175</v>
      </c>
      <c r="B18" s="329" t="s">
        <v>477</v>
      </c>
      <c r="C18" s="329" t="s">
        <v>477</v>
      </c>
      <c r="D18" s="329" t="s">
        <v>477</v>
      </c>
      <c r="E18" s="329" t="s">
        <v>477</v>
      </c>
      <c r="F18" s="329" t="s">
        <v>477</v>
      </c>
      <c r="G18" s="329" t="s">
        <v>477</v>
      </c>
      <c r="H18" s="334">
        <f t="shared" si="0"/>
        <v>0</v>
      </c>
      <c r="J18" s="60"/>
    </row>
    <row r="19" spans="1:10" ht="25.5" customHeight="1">
      <c r="A19" s="123" t="s">
        <v>473</v>
      </c>
      <c r="B19" s="328" t="s">
        <v>477</v>
      </c>
      <c r="C19" s="328" t="s">
        <v>477</v>
      </c>
      <c r="D19" s="328" t="s">
        <v>477</v>
      </c>
      <c r="E19" s="328" t="s">
        <v>477</v>
      </c>
      <c r="F19" s="328" t="s">
        <v>477</v>
      </c>
      <c r="G19" s="328" t="s">
        <v>477</v>
      </c>
      <c r="H19" s="333">
        <f t="shared" si="0"/>
        <v>0</v>
      </c>
      <c r="J19" s="60"/>
    </row>
    <row r="20" spans="1:10" ht="25.5" customHeight="1">
      <c r="A20" s="137" t="s">
        <v>227</v>
      </c>
      <c r="B20" s="329" t="s">
        <v>477</v>
      </c>
      <c r="C20" s="329" t="s">
        <v>477</v>
      </c>
      <c r="D20" s="329" t="s">
        <v>477</v>
      </c>
      <c r="E20" s="329" t="s">
        <v>477</v>
      </c>
      <c r="F20" s="329">
        <v>361</v>
      </c>
      <c r="G20" s="329" t="s">
        <v>477</v>
      </c>
      <c r="H20" s="334">
        <f t="shared" si="0"/>
        <v>361</v>
      </c>
      <c r="J20" s="60"/>
    </row>
    <row r="21" spans="1:10" ht="25.5" customHeight="1">
      <c r="A21" s="123" t="s">
        <v>301</v>
      </c>
      <c r="B21" s="328" t="s">
        <v>477</v>
      </c>
      <c r="C21" s="328" t="s">
        <v>477</v>
      </c>
      <c r="D21" s="328" t="s">
        <v>477</v>
      </c>
      <c r="E21" s="328" t="s">
        <v>477</v>
      </c>
      <c r="F21" s="328" t="s">
        <v>477</v>
      </c>
      <c r="G21" s="328" t="s">
        <v>477</v>
      </c>
      <c r="H21" s="333">
        <f>SUM(B21:G21)</f>
        <v>0</v>
      </c>
      <c r="J21" s="60"/>
    </row>
    <row r="22" spans="1:10" ht="25.5" customHeight="1">
      <c r="A22" s="137" t="s">
        <v>348</v>
      </c>
      <c r="B22" s="329" t="s">
        <v>477</v>
      </c>
      <c r="C22" s="329">
        <v>2811</v>
      </c>
      <c r="D22" s="329">
        <v>2953</v>
      </c>
      <c r="E22" s="329" t="s">
        <v>477</v>
      </c>
      <c r="F22" s="329" t="s">
        <v>477</v>
      </c>
      <c r="G22" s="329" t="s">
        <v>477</v>
      </c>
      <c r="H22" s="334">
        <f>SUM(B22:G22)</f>
        <v>5764</v>
      </c>
      <c r="J22" s="60"/>
    </row>
    <row r="23" spans="1:10" ht="25.5" customHeight="1">
      <c r="A23" s="123" t="s">
        <v>230</v>
      </c>
      <c r="B23" s="328" t="s">
        <v>477</v>
      </c>
      <c r="C23" s="328">
        <v>25607</v>
      </c>
      <c r="D23" s="328">
        <v>1715</v>
      </c>
      <c r="E23" s="328">
        <v>1853</v>
      </c>
      <c r="F23" s="328" t="s">
        <v>477</v>
      </c>
      <c r="G23" s="328" t="s">
        <v>477</v>
      </c>
      <c r="H23" s="333">
        <f>SUM(B23:G23)</f>
        <v>29175</v>
      </c>
      <c r="J23" s="60"/>
    </row>
    <row r="24" spans="1:9" ht="25.5" customHeight="1">
      <c r="A24" s="201" t="s">
        <v>29</v>
      </c>
      <c r="B24" s="211">
        <f aca="true" t="shared" si="1" ref="B24:H24">SUM(B5:B23)</f>
        <v>0</v>
      </c>
      <c r="C24" s="211">
        <f t="shared" si="1"/>
        <v>261571</v>
      </c>
      <c r="D24" s="211">
        <f t="shared" si="1"/>
        <v>17816</v>
      </c>
      <c r="E24" s="211">
        <f t="shared" si="1"/>
        <v>78899</v>
      </c>
      <c r="F24" s="211">
        <f t="shared" si="1"/>
        <v>23088</v>
      </c>
      <c r="G24" s="211">
        <f t="shared" si="1"/>
        <v>1565</v>
      </c>
      <c r="H24" s="211">
        <f t="shared" si="1"/>
        <v>382939</v>
      </c>
      <c r="I24" s="71"/>
    </row>
    <row r="25" spans="1:8" s="56" customFormat="1" ht="21.75" customHeight="1">
      <c r="A25" s="155" t="s">
        <v>478</v>
      </c>
      <c r="B25" s="369"/>
      <c r="C25" s="370"/>
      <c r="D25" s="361"/>
      <c r="E25" s="361"/>
      <c r="F25" s="361"/>
      <c r="G25" s="361"/>
      <c r="H25" s="361"/>
    </row>
    <row r="26" spans="1:8" s="56" customFormat="1" ht="21.75" customHeight="1">
      <c r="A26" s="156" t="s">
        <v>252</v>
      </c>
      <c r="B26" s="361"/>
      <c r="C26" s="361"/>
      <c r="D26" s="361"/>
      <c r="E26" s="361"/>
      <c r="F26" s="361"/>
      <c r="G26" s="361"/>
      <c r="H26" s="361"/>
    </row>
    <row r="27" spans="1:11" s="56" customFormat="1" ht="21.75" customHeight="1">
      <c r="A27" s="56" t="s">
        <v>251</v>
      </c>
      <c r="B27" s="361"/>
      <c r="C27" s="361"/>
      <c r="D27" s="361"/>
      <c r="E27" s="361"/>
      <c r="F27" s="361"/>
      <c r="G27" s="361"/>
      <c r="H27" s="361"/>
      <c r="J27" s="157"/>
      <c r="K27" s="533"/>
    </row>
    <row r="28" ht="12.75">
      <c r="K28" s="525"/>
    </row>
    <row r="29" ht="12.75">
      <c r="K29" s="525"/>
    </row>
    <row r="30" ht="12.75">
      <c r="K30" s="525"/>
    </row>
    <row r="31" ht="12.75">
      <c r="K31" s="525"/>
    </row>
    <row r="32" ht="12.75">
      <c r="K32" s="525"/>
    </row>
    <row r="33" ht="12.75">
      <c r="K33" s="525"/>
    </row>
    <row r="34" ht="12.75">
      <c r="K34" s="525"/>
    </row>
  </sheetData>
  <printOptions horizontalCentered="1"/>
  <pageMargins left="0.6692913385826772" right="0.5118110236220472" top="0.984251968503937" bottom="0.984251968503937" header="0.5118110236220472" footer="0.5118110236220472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</sheetPr>
  <dimension ref="A1:L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6.00390625" style="30" customWidth="1"/>
    <col min="2" max="3" width="21.421875" style="30" customWidth="1"/>
    <col min="4" max="4" width="29.421875" style="30" customWidth="1"/>
    <col min="5" max="5" width="22.28125" style="30" customWidth="1"/>
    <col min="6" max="6" width="26.7109375" style="30" customWidth="1"/>
    <col min="7" max="7" width="23.7109375" style="30" customWidth="1"/>
    <col min="8" max="8" width="20.8515625" style="30" customWidth="1"/>
    <col min="9" max="16384" width="9.140625" style="30" customWidth="1"/>
  </cols>
  <sheetData>
    <row r="1" ht="37.5" customHeight="1">
      <c r="A1" s="52" t="s">
        <v>326</v>
      </c>
    </row>
    <row r="2" spans="1:8" s="56" customFormat="1" ht="18" customHeight="1">
      <c r="A2" s="154" t="s">
        <v>381</v>
      </c>
      <c r="H2" s="99" t="s">
        <v>135</v>
      </c>
    </row>
    <row r="3" spans="1:8" ht="75" customHeight="1">
      <c r="A3" s="202" t="s">
        <v>136</v>
      </c>
      <c r="B3" s="199" t="s">
        <v>183</v>
      </c>
      <c r="C3" s="199" t="s">
        <v>184</v>
      </c>
      <c r="D3" s="199" t="s">
        <v>308</v>
      </c>
      <c r="E3" s="199" t="s">
        <v>243</v>
      </c>
      <c r="F3" s="204" t="s">
        <v>309</v>
      </c>
      <c r="G3" s="199" t="s">
        <v>310</v>
      </c>
      <c r="H3" s="203" t="s">
        <v>138</v>
      </c>
    </row>
    <row r="4" spans="1:12" ht="24.75" customHeight="1">
      <c r="A4" s="123" t="s">
        <v>148</v>
      </c>
      <c r="B4" s="328">
        <v>32082</v>
      </c>
      <c r="C4" s="328">
        <v>894386</v>
      </c>
      <c r="D4" s="328">
        <v>187527</v>
      </c>
      <c r="E4" s="328">
        <v>208482</v>
      </c>
      <c r="F4" s="328">
        <v>80853</v>
      </c>
      <c r="G4" s="328">
        <v>2285</v>
      </c>
      <c r="H4" s="124">
        <f>SUM(B4:G4)</f>
        <v>1405615</v>
      </c>
      <c r="L4" s="57"/>
    </row>
    <row r="5" spans="1:8" ht="24.75" customHeight="1">
      <c r="A5" s="137" t="s">
        <v>149</v>
      </c>
      <c r="B5" s="329">
        <v>473</v>
      </c>
      <c r="C5" s="329">
        <v>1934</v>
      </c>
      <c r="D5" s="329">
        <v>588</v>
      </c>
      <c r="E5" s="329">
        <v>849</v>
      </c>
      <c r="F5" s="329">
        <v>676</v>
      </c>
      <c r="G5" s="329">
        <v>46</v>
      </c>
      <c r="H5" s="126">
        <f aca="true" t="shared" si="0" ref="H5:H22">SUM(B5:G5)</f>
        <v>4566</v>
      </c>
    </row>
    <row r="6" spans="1:8" ht="24.75" customHeight="1">
      <c r="A6" s="123" t="s">
        <v>472</v>
      </c>
      <c r="B6" s="328" t="s">
        <v>477</v>
      </c>
      <c r="C6" s="328" t="s">
        <v>477</v>
      </c>
      <c r="D6" s="328" t="s">
        <v>477</v>
      </c>
      <c r="E6" s="328" t="s">
        <v>477</v>
      </c>
      <c r="F6" s="328" t="s">
        <v>477</v>
      </c>
      <c r="G6" s="328" t="s">
        <v>477</v>
      </c>
      <c r="H6" s="124">
        <f t="shared" si="0"/>
        <v>0</v>
      </c>
    </row>
    <row r="7" spans="1:8" ht="24.75" customHeight="1">
      <c r="A7" s="137" t="s">
        <v>153</v>
      </c>
      <c r="B7" s="329" t="s">
        <v>477</v>
      </c>
      <c r="C7" s="329" t="s">
        <v>477</v>
      </c>
      <c r="D7" s="329" t="s">
        <v>477</v>
      </c>
      <c r="E7" s="329" t="s">
        <v>477</v>
      </c>
      <c r="F7" s="329" t="s">
        <v>477</v>
      </c>
      <c r="G7" s="329" t="s">
        <v>477</v>
      </c>
      <c r="H7" s="126">
        <f t="shared" si="0"/>
        <v>0</v>
      </c>
    </row>
    <row r="8" spans="1:11" ht="24.75" customHeight="1">
      <c r="A8" s="123" t="s">
        <v>154</v>
      </c>
      <c r="B8" s="328" t="s">
        <v>477</v>
      </c>
      <c r="C8" s="328" t="s">
        <v>477</v>
      </c>
      <c r="D8" s="328" t="s">
        <v>477</v>
      </c>
      <c r="E8" s="328" t="s">
        <v>477</v>
      </c>
      <c r="F8" s="328" t="s">
        <v>477</v>
      </c>
      <c r="G8" s="328" t="s">
        <v>477</v>
      </c>
      <c r="H8" s="124">
        <f t="shared" si="0"/>
        <v>0</v>
      </c>
      <c r="K8" s="538"/>
    </row>
    <row r="9" spans="1:8" ht="24.75" customHeight="1">
      <c r="A9" s="137" t="s">
        <v>155</v>
      </c>
      <c r="B9" s="329" t="s">
        <v>477</v>
      </c>
      <c r="C9" s="329" t="s">
        <v>477</v>
      </c>
      <c r="D9" s="329" t="s">
        <v>477</v>
      </c>
      <c r="E9" s="329" t="s">
        <v>477</v>
      </c>
      <c r="F9" s="329" t="s">
        <v>477</v>
      </c>
      <c r="G9" s="329" t="s">
        <v>477</v>
      </c>
      <c r="H9" s="126">
        <f t="shared" si="0"/>
        <v>0</v>
      </c>
    </row>
    <row r="10" spans="1:8" ht="24.75" customHeight="1">
      <c r="A10" s="123" t="s">
        <v>158</v>
      </c>
      <c r="B10" s="328" t="s">
        <v>477</v>
      </c>
      <c r="C10" s="328" t="s">
        <v>477</v>
      </c>
      <c r="D10" s="328" t="s">
        <v>477</v>
      </c>
      <c r="E10" s="328" t="s">
        <v>477</v>
      </c>
      <c r="F10" s="328" t="s">
        <v>477</v>
      </c>
      <c r="G10" s="328" t="s">
        <v>477</v>
      </c>
      <c r="H10" s="124">
        <f t="shared" si="0"/>
        <v>0</v>
      </c>
    </row>
    <row r="11" spans="1:8" ht="24.75" customHeight="1">
      <c r="A11" s="137" t="s">
        <v>159</v>
      </c>
      <c r="B11" s="329" t="s">
        <v>477</v>
      </c>
      <c r="C11" s="329" t="s">
        <v>477</v>
      </c>
      <c r="D11" s="329" t="s">
        <v>477</v>
      </c>
      <c r="E11" s="329" t="s">
        <v>477</v>
      </c>
      <c r="F11" s="329" t="s">
        <v>477</v>
      </c>
      <c r="G11" s="329" t="s">
        <v>477</v>
      </c>
      <c r="H11" s="126">
        <f t="shared" si="0"/>
        <v>0</v>
      </c>
    </row>
    <row r="12" spans="1:8" ht="24.75" customHeight="1">
      <c r="A12" s="123" t="s">
        <v>89</v>
      </c>
      <c r="B12" s="328" t="s">
        <v>477</v>
      </c>
      <c r="C12" s="328" t="s">
        <v>477</v>
      </c>
      <c r="D12" s="328" t="s">
        <v>477</v>
      </c>
      <c r="E12" s="328" t="s">
        <v>477</v>
      </c>
      <c r="F12" s="328" t="s">
        <v>477</v>
      </c>
      <c r="G12" s="328" t="s">
        <v>477</v>
      </c>
      <c r="H12" s="124">
        <f t="shared" si="0"/>
        <v>0</v>
      </c>
    </row>
    <row r="13" spans="1:8" ht="24.75" customHeight="1">
      <c r="A13" s="137" t="s">
        <v>160</v>
      </c>
      <c r="B13" s="329" t="s">
        <v>477</v>
      </c>
      <c r="C13" s="329" t="s">
        <v>477</v>
      </c>
      <c r="D13" s="329" t="s">
        <v>477</v>
      </c>
      <c r="E13" s="329">
        <v>178</v>
      </c>
      <c r="F13" s="329" t="s">
        <v>477</v>
      </c>
      <c r="G13" s="329" t="s">
        <v>477</v>
      </c>
      <c r="H13" s="126">
        <f t="shared" si="0"/>
        <v>178</v>
      </c>
    </row>
    <row r="14" spans="1:8" ht="24.75" customHeight="1">
      <c r="A14" s="123" t="s">
        <v>0</v>
      </c>
      <c r="B14" s="328" t="s">
        <v>477</v>
      </c>
      <c r="C14" s="328">
        <v>9</v>
      </c>
      <c r="D14" s="328" t="s">
        <v>477</v>
      </c>
      <c r="E14" s="328">
        <v>34</v>
      </c>
      <c r="F14" s="328" t="s">
        <v>477</v>
      </c>
      <c r="G14" s="328" t="s">
        <v>477</v>
      </c>
      <c r="H14" s="124">
        <f t="shared" si="0"/>
        <v>43</v>
      </c>
    </row>
    <row r="15" spans="1:8" ht="24.75" customHeight="1">
      <c r="A15" s="137" t="s">
        <v>461</v>
      </c>
      <c r="B15" s="329" t="s">
        <v>477</v>
      </c>
      <c r="C15" s="329" t="s">
        <v>477</v>
      </c>
      <c r="D15" s="329" t="s">
        <v>477</v>
      </c>
      <c r="E15" s="329" t="s">
        <v>477</v>
      </c>
      <c r="F15" s="329" t="s">
        <v>477</v>
      </c>
      <c r="G15" s="329" t="s">
        <v>477</v>
      </c>
      <c r="H15" s="126">
        <f t="shared" si="0"/>
        <v>0</v>
      </c>
    </row>
    <row r="16" spans="1:8" ht="24.75" customHeight="1">
      <c r="A16" s="123" t="s">
        <v>174</v>
      </c>
      <c r="B16" s="328" t="s">
        <v>477</v>
      </c>
      <c r="C16" s="328" t="s">
        <v>477</v>
      </c>
      <c r="D16" s="328" t="s">
        <v>477</v>
      </c>
      <c r="E16" s="328" t="s">
        <v>477</v>
      </c>
      <c r="F16" s="328" t="s">
        <v>477</v>
      </c>
      <c r="G16" s="328" t="s">
        <v>477</v>
      </c>
      <c r="H16" s="124">
        <f t="shared" si="0"/>
        <v>0</v>
      </c>
    </row>
    <row r="17" spans="1:8" ht="24.75" customHeight="1">
      <c r="A17" s="137" t="s">
        <v>175</v>
      </c>
      <c r="B17" s="329" t="s">
        <v>477</v>
      </c>
      <c r="C17" s="329" t="s">
        <v>477</v>
      </c>
      <c r="D17" s="329" t="s">
        <v>477</v>
      </c>
      <c r="E17" s="329" t="s">
        <v>477</v>
      </c>
      <c r="F17" s="329" t="s">
        <v>477</v>
      </c>
      <c r="G17" s="329" t="s">
        <v>477</v>
      </c>
      <c r="H17" s="126">
        <f t="shared" si="0"/>
        <v>0</v>
      </c>
    </row>
    <row r="18" spans="1:8" ht="24.75" customHeight="1">
      <c r="A18" s="123" t="s">
        <v>473</v>
      </c>
      <c r="B18" s="328" t="s">
        <v>477</v>
      </c>
      <c r="C18" s="328" t="s">
        <v>477</v>
      </c>
      <c r="D18" s="328" t="s">
        <v>477</v>
      </c>
      <c r="E18" s="328" t="s">
        <v>477</v>
      </c>
      <c r="F18" s="328" t="s">
        <v>477</v>
      </c>
      <c r="G18" s="328" t="s">
        <v>477</v>
      </c>
      <c r="H18" s="124">
        <f t="shared" si="0"/>
        <v>0</v>
      </c>
    </row>
    <row r="19" spans="1:8" ht="24.75" customHeight="1">
      <c r="A19" s="137" t="s">
        <v>227</v>
      </c>
      <c r="B19" s="329">
        <v>44</v>
      </c>
      <c r="C19" s="329">
        <v>37</v>
      </c>
      <c r="D19" s="329">
        <v>48</v>
      </c>
      <c r="E19" s="329" t="s">
        <v>477</v>
      </c>
      <c r="F19" s="329" t="s">
        <v>477</v>
      </c>
      <c r="G19" s="329" t="s">
        <v>477</v>
      </c>
      <c r="H19" s="126">
        <f t="shared" si="0"/>
        <v>129</v>
      </c>
    </row>
    <row r="20" spans="1:8" ht="24.75" customHeight="1">
      <c r="A20" s="123" t="s">
        <v>301</v>
      </c>
      <c r="B20" s="328" t="s">
        <v>477</v>
      </c>
      <c r="C20" s="328" t="s">
        <v>477</v>
      </c>
      <c r="D20" s="328" t="s">
        <v>477</v>
      </c>
      <c r="E20" s="328" t="s">
        <v>477</v>
      </c>
      <c r="F20" s="328" t="s">
        <v>477</v>
      </c>
      <c r="G20" s="328" t="s">
        <v>477</v>
      </c>
      <c r="H20" s="124">
        <f t="shared" si="0"/>
        <v>0</v>
      </c>
    </row>
    <row r="21" spans="1:8" ht="24.75" customHeight="1">
      <c r="A21" s="137" t="s">
        <v>348</v>
      </c>
      <c r="B21" s="329">
        <v>170</v>
      </c>
      <c r="C21" s="329">
        <v>110</v>
      </c>
      <c r="D21" s="329">
        <v>945</v>
      </c>
      <c r="E21" s="329">
        <v>59</v>
      </c>
      <c r="F21" s="329">
        <v>261</v>
      </c>
      <c r="G21" s="329" t="s">
        <v>477</v>
      </c>
      <c r="H21" s="126">
        <f t="shared" si="0"/>
        <v>1545</v>
      </c>
    </row>
    <row r="22" spans="1:8" ht="24.75" customHeight="1">
      <c r="A22" s="123" t="s">
        <v>230</v>
      </c>
      <c r="B22" s="328">
        <v>5978</v>
      </c>
      <c r="C22" s="328">
        <v>77327</v>
      </c>
      <c r="D22" s="328">
        <v>10438</v>
      </c>
      <c r="E22" s="328">
        <v>6572</v>
      </c>
      <c r="F22" s="328">
        <v>1607</v>
      </c>
      <c r="G22" s="328" t="s">
        <v>477</v>
      </c>
      <c r="H22" s="124">
        <f t="shared" si="0"/>
        <v>101922</v>
      </c>
    </row>
    <row r="23" spans="1:10" ht="39.75" customHeight="1">
      <c r="A23" s="201" t="s">
        <v>29</v>
      </c>
      <c r="B23" s="211">
        <f>SUM(B4:B22)</f>
        <v>38747</v>
      </c>
      <c r="C23" s="211">
        <f aca="true" t="shared" si="1" ref="C23:H23">SUM(C4:C22)</f>
        <v>973803</v>
      </c>
      <c r="D23" s="211">
        <f t="shared" si="1"/>
        <v>199546</v>
      </c>
      <c r="E23" s="211">
        <f t="shared" si="1"/>
        <v>216174</v>
      </c>
      <c r="F23" s="211">
        <f t="shared" si="1"/>
        <v>83397</v>
      </c>
      <c r="G23" s="211">
        <f t="shared" si="1"/>
        <v>2331</v>
      </c>
      <c r="H23" s="211">
        <f t="shared" si="1"/>
        <v>1513998</v>
      </c>
      <c r="J23" s="60"/>
    </row>
    <row r="24" spans="1:10" ht="24" customHeight="1">
      <c r="A24" s="155" t="s">
        <v>478</v>
      </c>
      <c r="F24" s="33"/>
      <c r="J24" s="60"/>
    </row>
    <row r="25" spans="1:8" ht="22.5" customHeight="1">
      <c r="A25" s="156" t="s">
        <v>252</v>
      </c>
      <c r="H25" s="66"/>
    </row>
    <row r="26" spans="1:8" ht="22.5" customHeight="1">
      <c r="A26" s="56" t="s">
        <v>251</v>
      </c>
      <c r="H26" s="33"/>
    </row>
    <row r="27" spans="1:11" ht="18">
      <c r="A27" s="56"/>
      <c r="H27" s="76"/>
      <c r="K27" s="525"/>
    </row>
    <row r="28" spans="3:11" ht="14.25" customHeight="1">
      <c r="C28" s="33"/>
      <c r="D28" s="33"/>
      <c r="H28" s="33"/>
      <c r="K28" s="525"/>
    </row>
    <row r="29" spans="8:11" ht="12.75">
      <c r="H29" s="60"/>
      <c r="K29" s="525"/>
    </row>
    <row r="30" spans="3:11" ht="12.75">
      <c r="C30" s="60"/>
      <c r="D30" s="60"/>
      <c r="G30" s="66"/>
      <c r="H30" s="66"/>
      <c r="K30" s="525"/>
    </row>
    <row r="31" spans="3:11" ht="12.75">
      <c r="C31" s="60"/>
      <c r="K31" s="525"/>
    </row>
    <row r="32" ht="12.75">
      <c r="K32" s="525"/>
    </row>
    <row r="33" ht="12.75">
      <c r="K33" s="525"/>
    </row>
    <row r="34" ht="12.75">
      <c r="K34" s="525"/>
    </row>
  </sheetData>
  <printOptions horizontalCentered="1"/>
  <pageMargins left="0.6692913385826772" right="0.5118110236220472" top="0.984251968503937" bottom="0.984251968503937" header="0.5118110236220472" footer="0.5118110236220472"/>
  <pageSetup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BK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140625" style="0" customWidth="1"/>
    <col min="2" max="2" width="19.28125" style="372" customWidth="1"/>
    <col min="3" max="3" width="23.421875" style="372" customWidth="1"/>
    <col min="4" max="4" width="15.421875" style="372" customWidth="1"/>
    <col min="5" max="5" width="14.421875" style="372" customWidth="1"/>
    <col min="6" max="6" width="18.421875" style="372" customWidth="1"/>
    <col min="7" max="7" width="13.8515625" style="372" customWidth="1"/>
    <col min="8" max="8" width="18.140625" style="372" customWidth="1"/>
    <col min="9" max="9" width="21.28125" style="372" customWidth="1"/>
    <col min="10" max="10" width="18.421875" style="372" customWidth="1"/>
    <col min="11" max="11" width="15.421875" style="372" customWidth="1"/>
    <col min="12" max="13" width="15.00390625" style="372" customWidth="1"/>
    <col min="14" max="14" width="18.421875" style="372" customWidth="1"/>
    <col min="15" max="15" width="11.7109375" style="372" customWidth="1"/>
    <col min="16" max="16" width="14.421875" style="15" customWidth="1"/>
    <col min="17" max="17" width="9.140625" style="15" customWidth="1"/>
    <col min="18" max="18" width="9.140625" style="372" customWidth="1"/>
    <col min="19" max="16384" width="8.8515625" style="0" customWidth="1"/>
  </cols>
  <sheetData>
    <row r="1" ht="26.25">
      <c r="A1" s="38" t="s">
        <v>270</v>
      </c>
    </row>
    <row r="2" spans="1:14" ht="15">
      <c r="A2" s="1"/>
      <c r="N2" s="380"/>
    </row>
    <row r="3" spans="1:14" ht="18">
      <c r="A3" s="96" t="s">
        <v>381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93" t="s">
        <v>135</v>
      </c>
    </row>
    <row r="4" spans="1:14" ht="19.5" customHeight="1">
      <c r="A4" s="158" t="s">
        <v>136</v>
      </c>
      <c r="B4" s="842" t="s">
        <v>59</v>
      </c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9"/>
      <c r="N4" s="501" t="s">
        <v>138</v>
      </c>
    </row>
    <row r="5" spans="1:63" ht="54.75" customHeight="1">
      <c r="A5" s="160"/>
      <c r="B5" s="381" t="s">
        <v>60</v>
      </c>
      <c r="C5" s="381" t="s">
        <v>61</v>
      </c>
      <c r="D5" s="381" t="s">
        <v>62</v>
      </c>
      <c r="E5" s="381" t="s">
        <v>63</v>
      </c>
      <c r="F5" s="381" t="s">
        <v>64</v>
      </c>
      <c r="G5" s="381" t="s">
        <v>65</v>
      </c>
      <c r="H5" s="381" t="s">
        <v>66</v>
      </c>
      <c r="I5" s="381" t="s">
        <v>67</v>
      </c>
      <c r="J5" s="381" t="s">
        <v>68</v>
      </c>
      <c r="K5" s="381" t="s">
        <v>69</v>
      </c>
      <c r="L5" s="381" t="s">
        <v>70</v>
      </c>
      <c r="M5" s="381" t="s">
        <v>71</v>
      </c>
      <c r="N5" s="382"/>
      <c r="O5" s="373"/>
      <c r="P5" s="383"/>
      <c r="Q5" s="383"/>
      <c r="R5" s="37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15" ht="24.75" customHeight="1">
      <c r="A6" s="162" t="s">
        <v>147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59"/>
      <c r="O6" s="2"/>
    </row>
    <row r="7" spans="1:18" s="30" customFormat="1" ht="24.75" customHeight="1">
      <c r="A7" s="123" t="s">
        <v>148</v>
      </c>
      <c r="B7" s="328">
        <v>56183</v>
      </c>
      <c r="C7" s="328">
        <v>78663</v>
      </c>
      <c r="D7" s="328">
        <v>264009</v>
      </c>
      <c r="E7" s="328">
        <v>38499</v>
      </c>
      <c r="F7" s="328">
        <v>47337</v>
      </c>
      <c r="G7" s="328">
        <v>55358</v>
      </c>
      <c r="H7" s="328">
        <v>46407</v>
      </c>
      <c r="I7" s="328">
        <v>205105</v>
      </c>
      <c r="J7" s="328">
        <v>445556</v>
      </c>
      <c r="K7" s="546">
        <v>62030</v>
      </c>
      <c r="L7" s="328">
        <v>593396</v>
      </c>
      <c r="M7" s="328">
        <v>736013</v>
      </c>
      <c r="N7" s="333">
        <f>SUM(B7:M7)</f>
        <v>2628556</v>
      </c>
      <c r="O7" s="47"/>
      <c r="P7" s="417"/>
      <c r="Q7" s="47"/>
      <c r="R7" s="47"/>
    </row>
    <row r="8" spans="1:18" ht="24.75" customHeight="1">
      <c r="A8" s="125" t="s">
        <v>149</v>
      </c>
      <c r="B8" s="329">
        <v>25437</v>
      </c>
      <c r="C8" s="329">
        <v>22942</v>
      </c>
      <c r="D8" s="329">
        <v>88708</v>
      </c>
      <c r="E8" s="329">
        <v>3089</v>
      </c>
      <c r="F8" s="329">
        <v>11819</v>
      </c>
      <c r="G8" s="329">
        <v>1398</v>
      </c>
      <c r="H8" s="329">
        <v>3372</v>
      </c>
      <c r="I8" s="329">
        <v>37813</v>
      </c>
      <c r="J8" s="329">
        <v>6257</v>
      </c>
      <c r="K8" s="329">
        <v>14033</v>
      </c>
      <c r="L8" s="329">
        <v>69873</v>
      </c>
      <c r="M8" s="329">
        <v>49124</v>
      </c>
      <c r="N8" s="334">
        <f aca="true" t="shared" si="0" ref="N8:N25">SUM(B8:M8)</f>
        <v>333865</v>
      </c>
      <c r="O8" s="2"/>
      <c r="P8" s="411"/>
      <c r="Q8" s="2"/>
      <c r="R8" s="2"/>
    </row>
    <row r="9" spans="1:18" ht="24.75" customHeight="1">
      <c r="A9" s="123" t="s">
        <v>472</v>
      </c>
      <c r="B9" s="328">
        <v>9494</v>
      </c>
      <c r="C9" s="328">
        <v>782</v>
      </c>
      <c r="D9" s="328">
        <v>1078</v>
      </c>
      <c r="E9" s="328">
        <v>328</v>
      </c>
      <c r="F9" s="328">
        <v>978</v>
      </c>
      <c r="G9" s="328">
        <v>105</v>
      </c>
      <c r="H9" s="328">
        <v>3</v>
      </c>
      <c r="I9" s="328">
        <v>53</v>
      </c>
      <c r="J9" s="328">
        <v>4715</v>
      </c>
      <c r="K9" s="328">
        <v>405</v>
      </c>
      <c r="L9" s="328">
        <v>3842</v>
      </c>
      <c r="M9" s="328">
        <v>3965</v>
      </c>
      <c r="N9" s="333">
        <f t="shared" si="0"/>
        <v>25748</v>
      </c>
      <c r="O9" s="2"/>
      <c r="P9" s="2"/>
      <c r="Q9" s="2"/>
      <c r="R9" s="2"/>
    </row>
    <row r="10" spans="1:18" ht="24.75" customHeight="1">
      <c r="A10" s="125" t="s">
        <v>153</v>
      </c>
      <c r="B10" s="329">
        <v>94</v>
      </c>
      <c r="C10" s="329">
        <v>805</v>
      </c>
      <c r="D10" s="329">
        <v>143</v>
      </c>
      <c r="E10" s="329">
        <v>227</v>
      </c>
      <c r="F10" s="329">
        <v>132</v>
      </c>
      <c r="G10" s="329">
        <v>541</v>
      </c>
      <c r="H10" s="329">
        <v>178</v>
      </c>
      <c r="I10" s="329">
        <v>2957</v>
      </c>
      <c r="J10" s="329">
        <v>2892</v>
      </c>
      <c r="K10" s="329">
        <v>354</v>
      </c>
      <c r="L10" s="329">
        <v>6573</v>
      </c>
      <c r="M10" s="329">
        <v>1666</v>
      </c>
      <c r="N10" s="334">
        <f t="shared" si="0"/>
        <v>16562</v>
      </c>
      <c r="O10" s="2"/>
      <c r="P10" s="2"/>
      <c r="Q10" s="2"/>
      <c r="R10" s="2"/>
    </row>
    <row r="11" spans="1:18" ht="24.75" customHeight="1">
      <c r="A11" s="123" t="s">
        <v>154</v>
      </c>
      <c r="B11" s="328" t="s">
        <v>477</v>
      </c>
      <c r="C11" s="328">
        <v>9</v>
      </c>
      <c r="D11" s="328">
        <v>124</v>
      </c>
      <c r="E11" s="328">
        <v>31</v>
      </c>
      <c r="F11" s="328">
        <v>9</v>
      </c>
      <c r="G11" s="328" t="s">
        <v>477</v>
      </c>
      <c r="H11" s="328" t="s">
        <v>477</v>
      </c>
      <c r="I11" s="328" t="s">
        <v>477</v>
      </c>
      <c r="J11" s="328">
        <v>30</v>
      </c>
      <c r="K11" s="328" t="s">
        <v>477</v>
      </c>
      <c r="L11" s="328">
        <v>30</v>
      </c>
      <c r="M11" s="328">
        <v>42</v>
      </c>
      <c r="N11" s="333">
        <f t="shared" si="0"/>
        <v>275</v>
      </c>
      <c r="O11" s="2"/>
      <c r="P11" s="2"/>
      <c r="Q11" s="2"/>
      <c r="R11" s="2"/>
    </row>
    <row r="12" spans="1:18" ht="24.75" customHeight="1">
      <c r="A12" s="125" t="s">
        <v>155</v>
      </c>
      <c r="B12" s="329">
        <v>93</v>
      </c>
      <c r="C12" s="329">
        <v>426</v>
      </c>
      <c r="D12" s="329">
        <v>8</v>
      </c>
      <c r="E12" s="329" t="s">
        <v>477</v>
      </c>
      <c r="F12" s="329">
        <v>54</v>
      </c>
      <c r="G12" s="329" t="s">
        <v>477</v>
      </c>
      <c r="H12" s="329" t="s">
        <v>477</v>
      </c>
      <c r="I12" s="329">
        <v>20</v>
      </c>
      <c r="J12" s="329" t="s">
        <v>477</v>
      </c>
      <c r="K12" s="329">
        <v>34</v>
      </c>
      <c r="L12" s="329">
        <v>3289</v>
      </c>
      <c r="M12" s="329">
        <v>1999</v>
      </c>
      <c r="N12" s="334">
        <f t="shared" si="0"/>
        <v>5923</v>
      </c>
      <c r="O12" s="2"/>
      <c r="P12" s="2"/>
      <c r="Q12" s="2"/>
      <c r="R12" s="2"/>
    </row>
    <row r="13" spans="1:18" ht="24.75" customHeight="1">
      <c r="A13" s="123" t="s">
        <v>158</v>
      </c>
      <c r="B13" s="328">
        <v>155</v>
      </c>
      <c r="C13" s="328">
        <v>35</v>
      </c>
      <c r="D13" s="328">
        <v>26</v>
      </c>
      <c r="E13" s="328">
        <v>74</v>
      </c>
      <c r="F13" s="328" t="s">
        <v>477</v>
      </c>
      <c r="G13" s="328" t="s">
        <v>477</v>
      </c>
      <c r="H13" s="328" t="s">
        <v>477</v>
      </c>
      <c r="I13" s="328" t="s">
        <v>477</v>
      </c>
      <c r="J13" s="328">
        <v>95</v>
      </c>
      <c r="K13" s="328" t="s">
        <v>477</v>
      </c>
      <c r="L13" s="328">
        <v>354</v>
      </c>
      <c r="M13" s="328">
        <v>151</v>
      </c>
      <c r="N13" s="333">
        <f t="shared" si="0"/>
        <v>890</v>
      </c>
      <c r="O13" s="2"/>
      <c r="P13" s="2"/>
      <c r="Q13" s="2"/>
      <c r="R13" s="2"/>
    </row>
    <row r="14" spans="1:18" ht="24.75" customHeight="1">
      <c r="A14" s="125" t="s">
        <v>159</v>
      </c>
      <c r="B14" s="329" t="s">
        <v>477</v>
      </c>
      <c r="C14" s="329">
        <v>89</v>
      </c>
      <c r="D14" s="329" t="s">
        <v>477</v>
      </c>
      <c r="E14" s="329" t="s">
        <v>477</v>
      </c>
      <c r="F14" s="329" t="s">
        <v>477</v>
      </c>
      <c r="G14" s="329" t="s">
        <v>477</v>
      </c>
      <c r="H14" s="329" t="s">
        <v>477</v>
      </c>
      <c r="I14" s="329">
        <v>31</v>
      </c>
      <c r="J14" s="329" t="s">
        <v>477</v>
      </c>
      <c r="K14" s="329" t="s">
        <v>477</v>
      </c>
      <c r="L14" s="329">
        <v>425</v>
      </c>
      <c r="M14" s="329">
        <v>450</v>
      </c>
      <c r="N14" s="334">
        <f t="shared" si="0"/>
        <v>995</v>
      </c>
      <c r="O14" s="2"/>
      <c r="P14" s="2"/>
      <c r="Q14" s="2"/>
      <c r="R14" s="2"/>
    </row>
    <row r="15" spans="1:18" ht="24.75" customHeight="1">
      <c r="A15" s="123" t="s">
        <v>89</v>
      </c>
      <c r="B15" s="328">
        <v>114</v>
      </c>
      <c r="C15" s="328">
        <v>58</v>
      </c>
      <c r="D15" s="328" t="s">
        <v>477</v>
      </c>
      <c r="E15" s="328" t="s">
        <v>477</v>
      </c>
      <c r="F15" s="328" t="s">
        <v>477</v>
      </c>
      <c r="G15" s="328" t="s">
        <v>477</v>
      </c>
      <c r="H15" s="328">
        <v>4</v>
      </c>
      <c r="I15" s="328">
        <v>39</v>
      </c>
      <c r="J15" s="328">
        <v>47</v>
      </c>
      <c r="K15" s="328">
        <v>5957</v>
      </c>
      <c r="L15" s="328">
        <v>27</v>
      </c>
      <c r="M15" s="328">
        <v>2501</v>
      </c>
      <c r="N15" s="333">
        <f t="shared" si="0"/>
        <v>8747</v>
      </c>
      <c r="O15" s="2"/>
      <c r="P15" s="2"/>
      <c r="Q15" s="2"/>
      <c r="R15" s="2"/>
    </row>
    <row r="16" spans="1:18" ht="24.75" customHeight="1">
      <c r="A16" s="137" t="s">
        <v>160</v>
      </c>
      <c r="B16" s="329">
        <v>249</v>
      </c>
      <c r="C16" s="329">
        <v>243</v>
      </c>
      <c r="D16" s="329">
        <v>148</v>
      </c>
      <c r="E16" s="329">
        <v>31</v>
      </c>
      <c r="F16" s="329">
        <v>483</v>
      </c>
      <c r="G16" s="329">
        <v>85</v>
      </c>
      <c r="H16" s="329" t="s">
        <v>477</v>
      </c>
      <c r="I16" s="329">
        <v>87</v>
      </c>
      <c r="J16" s="329">
        <v>550</v>
      </c>
      <c r="K16" s="329">
        <v>4</v>
      </c>
      <c r="L16" s="329">
        <v>1406</v>
      </c>
      <c r="M16" s="329">
        <v>471</v>
      </c>
      <c r="N16" s="334">
        <f>SUM(B16:M16)</f>
        <v>3757</v>
      </c>
      <c r="O16" s="2"/>
      <c r="P16" s="2"/>
      <c r="Q16" s="2"/>
      <c r="R16" s="2"/>
    </row>
    <row r="17" spans="1:18" ht="24.75" customHeight="1">
      <c r="A17" s="123" t="s">
        <v>0</v>
      </c>
      <c r="B17" s="328">
        <v>150</v>
      </c>
      <c r="C17" s="328">
        <v>149</v>
      </c>
      <c r="D17" s="328">
        <v>739</v>
      </c>
      <c r="E17" s="328" t="s">
        <v>477</v>
      </c>
      <c r="F17" s="328">
        <v>717</v>
      </c>
      <c r="G17" s="328">
        <v>74</v>
      </c>
      <c r="H17" s="328">
        <v>403</v>
      </c>
      <c r="I17" s="328">
        <v>882</v>
      </c>
      <c r="J17" s="328">
        <v>1556</v>
      </c>
      <c r="K17" s="328">
        <v>27908</v>
      </c>
      <c r="L17" s="328">
        <v>2889</v>
      </c>
      <c r="M17" s="328">
        <v>2536</v>
      </c>
      <c r="N17" s="333">
        <f t="shared" si="0"/>
        <v>38003</v>
      </c>
      <c r="O17" s="2"/>
      <c r="P17" s="2"/>
      <c r="Q17" s="2"/>
      <c r="R17" s="2"/>
    </row>
    <row r="18" spans="1:18" ht="24.75" customHeight="1">
      <c r="A18" s="137" t="s">
        <v>461</v>
      </c>
      <c r="B18" s="329">
        <v>277</v>
      </c>
      <c r="C18" s="329">
        <v>4</v>
      </c>
      <c r="D18" s="329">
        <v>22</v>
      </c>
      <c r="E18" s="329" t="s">
        <v>477</v>
      </c>
      <c r="F18" s="329">
        <v>710</v>
      </c>
      <c r="G18" s="329">
        <v>18</v>
      </c>
      <c r="H18" s="329" t="s">
        <v>477</v>
      </c>
      <c r="I18" s="329">
        <v>205</v>
      </c>
      <c r="J18" s="329">
        <v>698</v>
      </c>
      <c r="K18" s="329">
        <v>2</v>
      </c>
      <c r="L18" s="329">
        <v>1701</v>
      </c>
      <c r="M18" s="329">
        <v>947</v>
      </c>
      <c r="N18" s="334">
        <f t="shared" si="0"/>
        <v>4584</v>
      </c>
      <c r="O18" s="2"/>
      <c r="P18" s="2"/>
      <c r="Q18" s="2"/>
      <c r="R18" s="2"/>
    </row>
    <row r="19" spans="1:18" ht="24.75" customHeight="1">
      <c r="A19" s="131" t="s">
        <v>198</v>
      </c>
      <c r="B19" s="328" t="s">
        <v>477</v>
      </c>
      <c r="C19" s="328">
        <v>20</v>
      </c>
      <c r="D19" s="328">
        <v>56</v>
      </c>
      <c r="E19" s="328" t="s">
        <v>477</v>
      </c>
      <c r="F19" s="328" t="s">
        <v>477</v>
      </c>
      <c r="G19" s="328" t="s">
        <v>477</v>
      </c>
      <c r="H19" s="328" t="s">
        <v>477</v>
      </c>
      <c r="I19" s="328">
        <v>53</v>
      </c>
      <c r="J19" s="328">
        <v>4</v>
      </c>
      <c r="K19" s="328">
        <v>2</v>
      </c>
      <c r="L19" s="328">
        <v>156</v>
      </c>
      <c r="M19" s="328">
        <v>328</v>
      </c>
      <c r="N19" s="333">
        <f t="shared" si="0"/>
        <v>619</v>
      </c>
      <c r="O19" s="2"/>
      <c r="P19" s="2"/>
      <c r="Q19" s="2"/>
      <c r="R19" s="2"/>
    </row>
    <row r="20" spans="1:18" s="30" customFormat="1" ht="24.75" customHeight="1">
      <c r="A20" s="135" t="s">
        <v>199</v>
      </c>
      <c r="B20" s="329">
        <v>20</v>
      </c>
      <c r="C20" s="329">
        <v>91</v>
      </c>
      <c r="D20" s="329">
        <v>82</v>
      </c>
      <c r="E20" s="329">
        <v>11</v>
      </c>
      <c r="F20" s="329" t="s">
        <v>477</v>
      </c>
      <c r="G20" s="329" t="s">
        <v>477</v>
      </c>
      <c r="H20" s="329" t="s">
        <v>477</v>
      </c>
      <c r="I20" s="329">
        <v>14</v>
      </c>
      <c r="J20" s="329">
        <v>31</v>
      </c>
      <c r="K20" s="329">
        <v>4</v>
      </c>
      <c r="L20" s="329">
        <v>1359</v>
      </c>
      <c r="M20" s="329">
        <v>2032</v>
      </c>
      <c r="N20" s="334">
        <f t="shared" si="0"/>
        <v>3644</v>
      </c>
      <c r="O20" s="47"/>
      <c r="P20" s="47"/>
      <c r="Q20" s="47"/>
      <c r="R20" s="47"/>
    </row>
    <row r="21" spans="1:18" ht="24.75" customHeight="1">
      <c r="A21" s="123" t="s">
        <v>473</v>
      </c>
      <c r="B21" s="328" t="s">
        <v>477</v>
      </c>
      <c r="C21" s="328" t="s">
        <v>477</v>
      </c>
      <c r="D21" s="328" t="s">
        <v>477</v>
      </c>
      <c r="E21" s="328">
        <v>16</v>
      </c>
      <c r="F21" s="328" t="s">
        <v>477</v>
      </c>
      <c r="G21" s="328" t="s">
        <v>477</v>
      </c>
      <c r="H21" s="328" t="s">
        <v>477</v>
      </c>
      <c r="I21" s="328">
        <v>4</v>
      </c>
      <c r="J21" s="328" t="s">
        <v>477</v>
      </c>
      <c r="K21" s="328">
        <v>240</v>
      </c>
      <c r="L21" s="328" t="s">
        <v>477</v>
      </c>
      <c r="M21" s="328">
        <v>1055</v>
      </c>
      <c r="N21" s="333">
        <f t="shared" si="0"/>
        <v>1315</v>
      </c>
      <c r="O21" s="2"/>
      <c r="P21" s="2"/>
      <c r="Q21" s="2"/>
      <c r="R21" s="2"/>
    </row>
    <row r="22" spans="1:18" s="30" customFormat="1" ht="24.75" customHeight="1">
      <c r="A22" s="295" t="s">
        <v>14</v>
      </c>
      <c r="B22" s="329">
        <v>111</v>
      </c>
      <c r="C22" s="329">
        <v>3019</v>
      </c>
      <c r="D22" s="329">
        <v>1860</v>
      </c>
      <c r="E22" s="329">
        <v>1063</v>
      </c>
      <c r="F22" s="329">
        <v>4557</v>
      </c>
      <c r="G22" s="329">
        <v>625</v>
      </c>
      <c r="H22" s="329">
        <v>112</v>
      </c>
      <c r="I22" s="329">
        <v>142</v>
      </c>
      <c r="J22" s="329">
        <v>1932</v>
      </c>
      <c r="K22" s="329">
        <v>93964</v>
      </c>
      <c r="L22" s="329">
        <v>9410</v>
      </c>
      <c r="M22" s="329">
        <v>9986</v>
      </c>
      <c r="N22" s="334">
        <f t="shared" si="0"/>
        <v>126781</v>
      </c>
      <c r="O22" s="47"/>
      <c r="P22" s="47"/>
      <c r="Q22" s="47"/>
      <c r="R22" s="47"/>
    </row>
    <row r="23" spans="1:18" ht="24.75" customHeight="1">
      <c r="A23" s="163" t="s">
        <v>17</v>
      </c>
      <c r="B23" s="328" t="s">
        <v>477</v>
      </c>
      <c r="C23" s="328" t="s">
        <v>477</v>
      </c>
      <c r="D23" s="328" t="s">
        <v>477</v>
      </c>
      <c r="E23" s="328" t="s">
        <v>477</v>
      </c>
      <c r="F23" s="328" t="s">
        <v>477</v>
      </c>
      <c r="G23" s="328">
        <v>8</v>
      </c>
      <c r="H23" s="328" t="s">
        <v>477</v>
      </c>
      <c r="I23" s="328" t="s">
        <v>477</v>
      </c>
      <c r="J23" s="328" t="s">
        <v>477</v>
      </c>
      <c r="K23" s="328">
        <v>451</v>
      </c>
      <c r="L23" s="328" t="s">
        <v>477</v>
      </c>
      <c r="M23" s="328">
        <v>1</v>
      </c>
      <c r="N23" s="333">
        <f t="shared" si="0"/>
        <v>460</v>
      </c>
      <c r="O23" s="2"/>
      <c r="P23" s="2"/>
      <c r="Q23" s="2"/>
      <c r="R23" s="2"/>
    </row>
    <row r="24" spans="1:18" s="30" customFormat="1" ht="24.75" customHeight="1">
      <c r="A24" s="295" t="s">
        <v>18</v>
      </c>
      <c r="B24" s="329" t="s">
        <v>477</v>
      </c>
      <c r="C24" s="329">
        <v>47</v>
      </c>
      <c r="D24" s="329">
        <v>105</v>
      </c>
      <c r="E24" s="329">
        <v>180</v>
      </c>
      <c r="F24" s="329" t="s">
        <v>477</v>
      </c>
      <c r="G24" s="329">
        <v>620</v>
      </c>
      <c r="H24" s="329">
        <v>452</v>
      </c>
      <c r="I24" s="329">
        <v>17000</v>
      </c>
      <c r="J24" s="329" t="s">
        <v>477</v>
      </c>
      <c r="K24" s="329">
        <v>600</v>
      </c>
      <c r="L24" s="329">
        <v>523</v>
      </c>
      <c r="M24" s="329">
        <v>1188</v>
      </c>
      <c r="N24" s="334">
        <f t="shared" si="0"/>
        <v>20715</v>
      </c>
      <c r="O24" s="47"/>
      <c r="P24" s="47"/>
      <c r="Q24" s="47"/>
      <c r="R24" s="47"/>
    </row>
    <row r="25" spans="1:18" ht="24.75" customHeight="1">
      <c r="A25" s="165" t="s">
        <v>20</v>
      </c>
      <c r="B25" s="328">
        <v>80</v>
      </c>
      <c r="C25" s="328">
        <v>3788</v>
      </c>
      <c r="D25" s="328">
        <v>39912</v>
      </c>
      <c r="E25" s="328">
        <v>8143</v>
      </c>
      <c r="F25" s="328">
        <v>24336</v>
      </c>
      <c r="G25" s="328">
        <v>10034</v>
      </c>
      <c r="H25" s="328">
        <v>21065</v>
      </c>
      <c r="I25" s="328">
        <v>32370</v>
      </c>
      <c r="J25" s="328">
        <v>19236</v>
      </c>
      <c r="K25" s="328">
        <v>20861</v>
      </c>
      <c r="L25" s="328">
        <v>59642</v>
      </c>
      <c r="M25" s="328">
        <v>158634</v>
      </c>
      <c r="N25" s="333">
        <f t="shared" si="0"/>
        <v>398101</v>
      </c>
      <c r="O25" s="2"/>
      <c r="P25" s="2"/>
      <c r="Q25" s="2"/>
      <c r="R25" s="2"/>
    </row>
    <row r="26" spans="1:16" ht="30" customHeight="1">
      <c r="A26" s="479" t="s">
        <v>138</v>
      </c>
      <c r="B26" s="479">
        <f>SUM(B6:B25)</f>
        <v>92457</v>
      </c>
      <c r="C26" s="479">
        <f aca="true" t="shared" si="1" ref="C26:N26">SUM(C6:C25)</f>
        <v>111170</v>
      </c>
      <c r="D26" s="479">
        <f t="shared" si="1"/>
        <v>397020</v>
      </c>
      <c r="E26" s="479">
        <f t="shared" si="1"/>
        <v>51692</v>
      </c>
      <c r="F26" s="479">
        <f t="shared" si="1"/>
        <v>91132</v>
      </c>
      <c r="G26" s="479">
        <f t="shared" si="1"/>
        <v>68866</v>
      </c>
      <c r="H26" s="479">
        <f t="shared" si="1"/>
        <v>71996</v>
      </c>
      <c r="I26" s="479">
        <f t="shared" si="1"/>
        <v>296775</v>
      </c>
      <c r="J26" s="479">
        <f t="shared" si="1"/>
        <v>483599</v>
      </c>
      <c r="K26" s="479">
        <f t="shared" si="1"/>
        <v>226849</v>
      </c>
      <c r="L26" s="479">
        <f t="shared" si="1"/>
        <v>754895</v>
      </c>
      <c r="M26" s="479">
        <f>SUM(M6:M25)</f>
        <v>973089</v>
      </c>
      <c r="N26" s="479">
        <f t="shared" si="1"/>
        <v>3619540</v>
      </c>
      <c r="O26" s="14"/>
      <c r="P26" s="492"/>
    </row>
    <row r="27" spans="1:14" ht="30" customHeight="1">
      <c r="A27" s="120" t="s">
        <v>382</v>
      </c>
      <c r="B27" s="121">
        <f aca="true" t="shared" si="2" ref="B27:N27">(B26-B30)</f>
        <v>-5985</v>
      </c>
      <c r="C27" s="121">
        <f t="shared" si="2"/>
        <v>7873</v>
      </c>
      <c r="D27" s="121">
        <f t="shared" si="2"/>
        <v>-44209</v>
      </c>
      <c r="E27" s="121">
        <f t="shared" si="2"/>
        <v>9147</v>
      </c>
      <c r="F27" s="121">
        <f t="shared" si="2"/>
        <v>-118145</v>
      </c>
      <c r="G27" s="121">
        <f t="shared" si="2"/>
        <v>11735</v>
      </c>
      <c r="H27" s="121">
        <f t="shared" si="2"/>
        <v>-23705</v>
      </c>
      <c r="I27" s="121">
        <f t="shared" si="2"/>
        <v>-9790</v>
      </c>
      <c r="J27" s="121">
        <f t="shared" si="2"/>
        <v>22561</v>
      </c>
      <c r="K27" s="121">
        <f t="shared" si="2"/>
        <v>20424</v>
      </c>
      <c r="L27" s="121">
        <f t="shared" si="2"/>
        <v>1349</v>
      </c>
      <c r="M27" s="121">
        <f t="shared" si="2"/>
        <v>92205</v>
      </c>
      <c r="N27" s="121">
        <f t="shared" si="2"/>
        <v>-36540</v>
      </c>
    </row>
    <row r="28" spans="1:14" ht="30" customHeight="1">
      <c r="A28" s="120" t="s">
        <v>384</v>
      </c>
      <c r="B28" s="473">
        <f aca="true" t="shared" si="3" ref="B28:N28">(B26-B30)/ABS(B30)</f>
        <v>-0.060797220698482354</v>
      </c>
      <c r="C28" s="473">
        <f t="shared" si="3"/>
        <v>0.0762171215040127</v>
      </c>
      <c r="D28" s="473">
        <f t="shared" si="3"/>
        <v>-0.10019513676571576</v>
      </c>
      <c r="E28" s="473">
        <f t="shared" si="3"/>
        <v>0.21499588670819134</v>
      </c>
      <c r="F28" s="473">
        <f t="shared" si="3"/>
        <v>-0.5645388647581913</v>
      </c>
      <c r="G28" s="473">
        <f t="shared" si="3"/>
        <v>0.20540512156272425</v>
      </c>
      <c r="H28" s="473">
        <f t="shared" si="3"/>
        <v>-0.24769856114356173</v>
      </c>
      <c r="I28" s="473">
        <f t="shared" si="3"/>
        <v>-0.03193450002446463</v>
      </c>
      <c r="J28" s="473">
        <f t="shared" si="3"/>
        <v>0.04893522876639236</v>
      </c>
      <c r="K28" s="473">
        <f t="shared" si="3"/>
        <v>0.09894150417827298</v>
      </c>
      <c r="L28" s="806">
        <f t="shared" si="3"/>
        <v>0.001790202588826694</v>
      </c>
      <c r="M28" s="473">
        <f t="shared" si="3"/>
        <v>0.10467326004332012</v>
      </c>
      <c r="N28" s="473">
        <f t="shared" si="3"/>
        <v>-0.00999431084658979</v>
      </c>
    </row>
    <row r="29" spans="1:17" ht="30" customHeight="1">
      <c r="A29" s="120" t="s">
        <v>385</v>
      </c>
      <c r="B29" s="190">
        <f>B26/$N26</f>
        <v>0.025543853638860185</v>
      </c>
      <c r="C29" s="190">
        <f aca="true" t="shared" si="4" ref="C29:N29">C26/$N26</f>
        <v>0.030713847615995403</v>
      </c>
      <c r="D29" s="190">
        <f t="shared" si="4"/>
        <v>0.10968797139968062</v>
      </c>
      <c r="E29" s="190">
        <f t="shared" si="4"/>
        <v>0.014281372771125612</v>
      </c>
      <c r="F29" s="190">
        <f t="shared" si="4"/>
        <v>0.02517778502240616</v>
      </c>
      <c r="G29" s="190">
        <f t="shared" si="4"/>
        <v>0.019026174596771965</v>
      </c>
      <c r="H29" s="190">
        <f t="shared" si="4"/>
        <v>0.019890925366206756</v>
      </c>
      <c r="I29" s="190">
        <f t="shared" si="4"/>
        <v>0.08199246313067407</v>
      </c>
      <c r="J29" s="190">
        <f t="shared" si="4"/>
        <v>0.13360786177249043</v>
      </c>
      <c r="K29" s="190">
        <f t="shared" si="4"/>
        <v>0.06267343364073888</v>
      </c>
      <c r="L29" s="190">
        <f t="shared" si="4"/>
        <v>0.2085610326174044</v>
      </c>
      <c r="M29" s="190">
        <f t="shared" si="4"/>
        <v>0.2688432784276455</v>
      </c>
      <c r="N29" s="190">
        <f t="shared" si="4"/>
        <v>1</v>
      </c>
      <c r="P29" s="372"/>
      <c r="Q29" s="372"/>
    </row>
    <row r="30" spans="1:17" ht="30" customHeight="1">
      <c r="A30" s="472" t="s">
        <v>383</v>
      </c>
      <c r="B30" s="470">
        <v>98442</v>
      </c>
      <c r="C30" s="824">
        <v>103297</v>
      </c>
      <c r="D30" s="824">
        <v>441229</v>
      </c>
      <c r="E30" s="824">
        <v>42545</v>
      </c>
      <c r="F30" s="824">
        <v>209277</v>
      </c>
      <c r="G30" s="824">
        <v>57131</v>
      </c>
      <c r="H30" s="824">
        <v>95701</v>
      </c>
      <c r="I30" s="824">
        <v>306565</v>
      </c>
      <c r="J30" s="824">
        <v>461038</v>
      </c>
      <c r="K30" s="824">
        <v>206425</v>
      </c>
      <c r="L30" s="824">
        <v>753546</v>
      </c>
      <c r="M30" s="824">
        <v>880884</v>
      </c>
      <c r="N30" s="824">
        <v>3656080</v>
      </c>
      <c r="P30" s="372"/>
      <c r="Q30" s="372"/>
    </row>
    <row r="31" spans="4:17" ht="12.75">
      <c r="D31" s="374"/>
      <c r="K31" s="528"/>
      <c r="N31" s="374"/>
      <c r="P31" s="372"/>
      <c r="Q31" s="372"/>
    </row>
    <row r="32" spans="11:17" ht="12.75">
      <c r="K32" s="528"/>
      <c r="N32" s="386"/>
      <c r="P32" s="372"/>
      <c r="Q32" s="372"/>
    </row>
    <row r="33" spans="11:17" ht="12.75">
      <c r="K33" s="531"/>
      <c r="P33" s="372"/>
      <c r="Q33" s="372"/>
    </row>
    <row r="34" spans="16:17" ht="12.75">
      <c r="P34" s="372"/>
      <c r="Q34" s="372"/>
    </row>
    <row r="35" spans="16:17" ht="12.75">
      <c r="P35" s="372"/>
      <c r="Q35" s="372"/>
    </row>
    <row r="36" spans="16:17" ht="12.75">
      <c r="P36" s="372"/>
      <c r="Q36" s="372"/>
    </row>
    <row r="37" spans="16:17" ht="12.75">
      <c r="P37" s="372"/>
      <c r="Q37" s="372"/>
    </row>
    <row r="38" spans="16:17" ht="12.75">
      <c r="P38" s="372"/>
      <c r="Q38" s="372"/>
    </row>
    <row r="39" spans="16:17" ht="12.75">
      <c r="P39" s="372"/>
      <c r="Q39" s="372"/>
    </row>
    <row r="40" spans="16:17" ht="12.75">
      <c r="P40" s="372"/>
      <c r="Q40" s="372"/>
    </row>
    <row r="41" spans="16:17" ht="12.75">
      <c r="P41" s="372"/>
      <c r="Q41" s="372"/>
    </row>
    <row r="42" spans="16:17" ht="12.75">
      <c r="P42" s="372"/>
      <c r="Q42" s="372"/>
    </row>
    <row r="43" spans="16:17" ht="12.75">
      <c r="P43" s="372"/>
      <c r="Q43" s="372"/>
    </row>
    <row r="44" spans="16:17" ht="12.75">
      <c r="P44" s="372"/>
      <c r="Q44" s="372"/>
    </row>
  </sheetData>
  <mergeCells count="1">
    <mergeCell ref="B4:M4"/>
  </mergeCells>
  <printOptions horizontalCentered="1" verticalCentered="1"/>
  <pageMargins left="0.7" right="0.7" top="1" bottom="1" header="0.5" footer="0.5"/>
  <pageSetup fitToHeight="1" fitToWidth="1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P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2.00390625" style="30" customWidth="1"/>
    <col min="2" max="2" width="30.7109375" style="366" customWidth="1"/>
    <col min="3" max="3" width="33.8515625" style="366" customWidth="1"/>
    <col min="4" max="4" width="33.00390625" style="366" customWidth="1"/>
    <col min="5" max="5" width="39.8515625" style="366" customWidth="1"/>
    <col min="6" max="6" width="36.421875" style="366" customWidth="1"/>
    <col min="7" max="7" width="29.28125" style="366" customWidth="1"/>
    <col min="8" max="8" width="9.140625" style="366" customWidth="1"/>
    <col min="9" max="9" width="12.140625" style="366" bestFit="1" customWidth="1"/>
    <col min="10" max="13" width="9.140625" style="366" customWidth="1"/>
    <col min="14" max="16384" width="9.140625" style="30" customWidth="1"/>
  </cols>
  <sheetData>
    <row r="1" spans="1:13" s="138" customFormat="1" ht="28.5" customHeight="1">
      <c r="A1" s="116" t="s">
        <v>361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ht="19.5" customHeight="1">
      <c r="A2" s="54"/>
    </row>
    <row r="3" spans="1:13" s="56" customFormat="1" ht="18" customHeight="1">
      <c r="A3" s="97" t="s">
        <v>381</v>
      </c>
      <c r="B3" s="388"/>
      <c r="C3" s="361"/>
      <c r="D3" s="361"/>
      <c r="E3" s="361"/>
      <c r="F3" s="361"/>
      <c r="G3" s="99" t="s">
        <v>135</v>
      </c>
      <c r="H3" s="361"/>
      <c r="I3" s="361"/>
      <c r="J3" s="361"/>
      <c r="K3" s="361"/>
      <c r="L3" s="361"/>
      <c r="M3" s="361"/>
    </row>
    <row r="4" spans="1:7" ht="25.5" customHeight="1">
      <c r="A4" s="88" t="s">
        <v>136</v>
      </c>
      <c r="B4" s="185"/>
      <c r="C4" s="842" t="s">
        <v>245</v>
      </c>
      <c r="D4" s="838"/>
      <c r="E4" s="838"/>
      <c r="F4" s="839"/>
      <c r="G4" s="92" t="s">
        <v>138</v>
      </c>
    </row>
    <row r="5" spans="1:7" ht="55.5" customHeight="1">
      <c r="A5" s="98"/>
      <c r="B5" s="188" t="s">
        <v>131</v>
      </c>
      <c r="C5" s="222" t="s">
        <v>246</v>
      </c>
      <c r="D5" s="222" t="s">
        <v>232</v>
      </c>
      <c r="E5" s="222" t="s">
        <v>249</v>
      </c>
      <c r="F5" s="222" t="s">
        <v>247</v>
      </c>
      <c r="G5" s="545"/>
    </row>
    <row r="6" spans="1:7" ht="24.75" customHeight="1">
      <c r="A6" s="166" t="s">
        <v>147</v>
      </c>
      <c r="B6" s="389"/>
      <c r="C6" s="390"/>
      <c r="D6" s="390"/>
      <c r="E6" s="390"/>
      <c r="F6" s="390"/>
      <c r="G6" s="391"/>
    </row>
    <row r="7" spans="1:11" ht="24.75" customHeight="1">
      <c r="A7" s="123" t="s">
        <v>148</v>
      </c>
      <c r="B7" s="392">
        <v>1882857</v>
      </c>
      <c r="C7" s="392">
        <v>372478</v>
      </c>
      <c r="D7" s="392">
        <v>230218</v>
      </c>
      <c r="E7" s="392">
        <v>93107</v>
      </c>
      <c r="F7" s="392">
        <v>49896</v>
      </c>
      <c r="G7" s="393">
        <f aca="true" t="shared" si="0" ref="G7:G26">SUM(B7:F7)</f>
        <v>2628556</v>
      </c>
      <c r="K7" s="538"/>
    </row>
    <row r="8" spans="1:9" ht="24.75" customHeight="1">
      <c r="A8" s="125" t="s">
        <v>149</v>
      </c>
      <c r="B8" s="394">
        <v>176065</v>
      </c>
      <c r="C8" s="394">
        <v>97944</v>
      </c>
      <c r="D8" s="394">
        <v>1417</v>
      </c>
      <c r="E8" s="394">
        <v>32224</v>
      </c>
      <c r="F8" s="394">
        <v>26215</v>
      </c>
      <c r="G8" s="395">
        <f t="shared" si="0"/>
        <v>333865</v>
      </c>
      <c r="H8" s="396"/>
      <c r="I8" s="397"/>
    </row>
    <row r="9" spans="1:8" ht="24.75" customHeight="1">
      <c r="A9" s="123" t="s">
        <v>472</v>
      </c>
      <c r="B9" s="392">
        <v>12465</v>
      </c>
      <c r="C9" s="392">
        <v>7970</v>
      </c>
      <c r="D9" s="392">
        <v>68</v>
      </c>
      <c r="E9" s="392">
        <v>3368</v>
      </c>
      <c r="F9" s="392">
        <v>1877</v>
      </c>
      <c r="G9" s="393">
        <f t="shared" si="0"/>
        <v>25748</v>
      </c>
      <c r="H9" s="50"/>
    </row>
    <row r="10" spans="1:8" ht="24.75" customHeight="1">
      <c r="A10" s="125" t="s">
        <v>153</v>
      </c>
      <c r="B10" s="394">
        <v>10189</v>
      </c>
      <c r="C10" s="394">
        <v>651</v>
      </c>
      <c r="D10" s="394">
        <v>2446</v>
      </c>
      <c r="E10" s="394">
        <v>1506</v>
      </c>
      <c r="F10" s="394">
        <v>1770</v>
      </c>
      <c r="G10" s="395">
        <f t="shared" si="0"/>
        <v>16562</v>
      </c>
      <c r="H10" s="50"/>
    </row>
    <row r="11" spans="1:8" ht="24.75" customHeight="1">
      <c r="A11" s="123" t="s">
        <v>154</v>
      </c>
      <c r="B11" s="392">
        <v>150</v>
      </c>
      <c r="C11" s="392">
        <v>108</v>
      </c>
      <c r="D11" s="392" t="s">
        <v>477</v>
      </c>
      <c r="E11" s="392" t="s">
        <v>477</v>
      </c>
      <c r="F11" s="392">
        <v>17</v>
      </c>
      <c r="G11" s="393">
        <f t="shared" si="0"/>
        <v>275</v>
      </c>
      <c r="H11" s="50"/>
    </row>
    <row r="12" spans="1:8" ht="24.75" customHeight="1">
      <c r="A12" s="125" t="s">
        <v>155</v>
      </c>
      <c r="B12" s="394">
        <v>4648</v>
      </c>
      <c r="C12" s="394">
        <v>392</v>
      </c>
      <c r="D12" s="394">
        <v>280</v>
      </c>
      <c r="E12" s="394">
        <v>449</v>
      </c>
      <c r="F12" s="394">
        <v>154</v>
      </c>
      <c r="G12" s="395">
        <f t="shared" si="0"/>
        <v>5923</v>
      </c>
      <c r="H12" s="50"/>
    </row>
    <row r="13" spans="1:8" ht="24.75" customHeight="1">
      <c r="A13" s="123" t="s">
        <v>158</v>
      </c>
      <c r="B13" s="392">
        <v>225</v>
      </c>
      <c r="C13" s="392">
        <v>619</v>
      </c>
      <c r="D13" s="392" t="s">
        <v>477</v>
      </c>
      <c r="E13" s="392">
        <v>17</v>
      </c>
      <c r="F13" s="392">
        <v>29</v>
      </c>
      <c r="G13" s="393">
        <f t="shared" si="0"/>
        <v>890</v>
      </c>
      <c r="H13" s="50"/>
    </row>
    <row r="14" spans="1:8" ht="24.75" customHeight="1">
      <c r="A14" s="125" t="s">
        <v>159</v>
      </c>
      <c r="B14" s="394">
        <v>184</v>
      </c>
      <c r="C14" s="394">
        <v>811</v>
      </c>
      <c r="D14" s="394" t="s">
        <v>477</v>
      </c>
      <c r="E14" s="394" t="s">
        <v>477</v>
      </c>
      <c r="F14" s="394" t="s">
        <v>477</v>
      </c>
      <c r="G14" s="395">
        <f t="shared" si="0"/>
        <v>995</v>
      </c>
      <c r="H14" s="50"/>
    </row>
    <row r="15" spans="1:9" ht="24.75" customHeight="1">
      <c r="A15" s="123" t="s">
        <v>89</v>
      </c>
      <c r="B15" s="392">
        <v>212</v>
      </c>
      <c r="C15" s="392">
        <v>1</v>
      </c>
      <c r="D15" s="392">
        <v>8534</v>
      </c>
      <c r="E15" s="392" t="s">
        <v>477</v>
      </c>
      <c r="F15" s="392" t="s">
        <v>477</v>
      </c>
      <c r="G15" s="393">
        <f t="shared" si="0"/>
        <v>8747</v>
      </c>
      <c r="H15" s="396"/>
      <c r="I15" s="397"/>
    </row>
    <row r="16" spans="1:9" ht="24.75" customHeight="1">
      <c r="A16" s="137" t="s">
        <v>160</v>
      </c>
      <c r="B16" s="394">
        <v>2870</v>
      </c>
      <c r="C16" s="394">
        <v>382</v>
      </c>
      <c r="D16" s="394">
        <v>77</v>
      </c>
      <c r="E16" s="394">
        <v>102</v>
      </c>
      <c r="F16" s="394">
        <v>326</v>
      </c>
      <c r="G16" s="395">
        <f t="shared" si="0"/>
        <v>3757</v>
      </c>
      <c r="H16" s="396"/>
      <c r="I16" s="397"/>
    </row>
    <row r="17" spans="1:9" ht="24.75" customHeight="1">
      <c r="A17" s="123" t="s">
        <v>0</v>
      </c>
      <c r="B17" s="392">
        <v>36659</v>
      </c>
      <c r="C17" s="392">
        <v>1101</v>
      </c>
      <c r="D17" s="392">
        <v>39</v>
      </c>
      <c r="E17" s="392">
        <v>82</v>
      </c>
      <c r="F17" s="392">
        <v>122</v>
      </c>
      <c r="G17" s="393">
        <f t="shared" si="0"/>
        <v>38003</v>
      </c>
      <c r="H17" s="396"/>
      <c r="I17" s="397"/>
    </row>
    <row r="18" spans="1:8" ht="24.75" customHeight="1">
      <c r="A18" s="125" t="s">
        <v>461</v>
      </c>
      <c r="B18" s="394">
        <v>4329</v>
      </c>
      <c r="C18" s="394">
        <v>41</v>
      </c>
      <c r="D18" s="394">
        <v>173</v>
      </c>
      <c r="E18" s="394">
        <v>29</v>
      </c>
      <c r="F18" s="394">
        <v>12</v>
      </c>
      <c r="G18" s="395">
        <f t="shared" si="0"/>
        <v>4584</v>
      </c>
      <c r="H18" s="50"/>
    </row>
    <row r="19" spans="1:8" ht="24.75" customHeight="1">
      <c r="A19" s="123" t="s">
        <v>5</v>
      </c>
      <c r="B19" s="392"/>
      <c r="C19" s="392"/>
      <c r="D19" s="392"/>
      <c r="E19" s="392"/>
      <c r="F19" s="392"/>
      <c r="G19" s="393"/>
      <c r="H19" s="50"/>
    </row>
    <row r="20" spans="1:7" ht="24.75" customHeight="1">
      <c r="A20" s="129" t="s">
        <v>198</v>
      </c>
      <c r="B20" s="394">
        <v>389</v>
      </c>
      <c r="C20" s="394">
        <v>83</v>
      </c>
      <c r="D20" s="394">
        <v>16</v>
      </c>
      <c r="E20" s="394" t="s">
        <v>477</v>
      </c>
      <c r="F20" s="394">
        <v>131</v>
      </c>
      <c r="G20" s="395">
        <f t="shared" si="0"/>
        <v>619</v>
      </c>
    </row>
    <row r="21" spans="1:7" ht="24.75" customHeight="1">
      <c r="A21" s="131" t="s">
        <v>199</v>
      </c>
      <c r="B21" s="392">
        <v>3079</v>
      </c>
      <c r="C21" s="392">
        <v>292</v>
      </c>
      <c r="D21" s="392" t="s">
        <v>477</v>
      </c>
      <c r="E21" s="392">
        <v>221</v>
      </c>
      <c r="F21" s="392">
        <v>52</v>
      </c>
      <c r="G21" s="393">
        <f t="shared" si="0"/>
        <v>3644</v>
      </c>
    </row>
    <row r="22" spans="1:7" ht="24.75" customHeight="1">
      <c r="A22" s="132" t="s">
        <v>473</v>
      </c>
      <c r="B22" s="394">
        <v>1234</v>
      </c>
      <c r="C22" s="394">
        <v>65</v>
      </c>
      <c r="D22" s="394">
        <v>3</v>
      </c>
      <c r="E22" s="394" t="s">
        <v>477</v>
      </c>
      <c r="F22" s="394">
        <v>13</v>
      </c>
      <c r="G22" s="395">
        <f t="shared" si="0"/>
        <v>1315</v>
      </c>
    </row>
    <row r="23" spans="1:7" ht="24.75" customHeight="1">
      <c r="A23" s="163" t="s">
        <v>14</v>
      </c>
      <c r="B23" s="392">
        <v>36228</v>
      </c>
      <c r="C23" s="392">
        <v>1083</v>
      </c>
      <c r="D23" s="392">
        <v>58</v>
      </c>
      <c r="E23" s="392">
        <v>88529</v>
      </c>
      <c r="F23" s="392">
        <v>883</v>
      </c>
      <c r="G23" s="393">
        <f t="shared" si="0"/>
        <v>126781</v>
      </c>
    </row>
    <row r="24" spans="1:7" ht="24.75" customHeight="1">
      <c r="A24" s="164" t="s">
        <v>17</v>
      </c>
      <c r="B24" s="394">
        <v>460</v>
      </c>
      <c r="C24" s="394" t="s">
        <v>477</v>
      </c>
      <c r="D24" s="394" t="s">
        <v>477</v>
      </c>
      <c r="E24" s="394" t="s">
        <v>477</v>
      </c>
      <c r="F24" s="394" t="s">
        <v>477</v>
      </c>
      <c r="G24" s="395">
        <f t="shared" si="0"/>
        <v>460</v>
      </c>
    </row>
    <row r="25" spans="1:7" ht="24.75" customHeight="1">
      <c r="A25" s="163" t="s">
        <v>18</v>
      </c>
      <c r="B25" s="392">
        <v>19148</v>
      </c>
      <c r="C25" s="392">
        <v>1369</v>
      </c>
      <c r="D25" s="392" t="s">
        <v>477</v>
      </c>
      <c r="E25" s="392">
        <v>98</v>
      </c>
      <c r="F25" s="392">
        <v>100</v>
      </c>
      <c r="G25" s="393">
        <f>SUM(B25:F25)</f>
        <v>20715</v>
      </c>
    </row>
    <row r="26" spans="1:7" ht="24.75" customHeight="1">
      <c r="A26" s="500" t="s">
        <v>20</v>
      </c>
      <c r="B26" s="394">
        <v>222454</v>
      </c>
      <c r="C26" s="394">
        <v>134676</v>
      </c>
      <c r="D26" s="394">
        <v>2</v>
      </c>
      <c r="E26" s="394">
        <v>37414</v>
      </c>
      <c r="F26" s="394">
        <v>3555</v>
      </c>
      <c r="G26" s="395">
        <f t="shared" si="0"/>
        <v>398101</v>
      </c>
    </row>
    <row r="27" spans="1:16" ht="30" customHeight="1">
      <c r="A27" s="100" t="s">
        <v>29</v>
      </c>
      <c r="B27" s="491">
        <f aca="true" t="shared" si="1" ref="B27:G27">SUM(B6:B26)</f>
        <v>2413845</v>
      </c>
      <c r="C27" s="491">
        <f>SUM(C6:C26)</f>
        <v>620066</v>
      </c>
      <c r="D27" s="491">
        <f t="shared" si="1"/>
        <v>243331</v>
      </c>
      <c r="E27" s="491">
        <f t="shared" si="1"/>
        <v>257146</v>
      </c>
      <c r="F27" s="491">
        <f t="shared" si="1"/>
        <v>85152</v>
      </c>
      <c r="G27" s="491">
        <f t="shared" si="1"/>
        <v>3619540</v>
      </c>
      <c r="H27" s="489"/>
      <c r="I27" s="489"/>
      <c r="J27" s="489"/>
      <c r="K27" s="532"/>
      <c r="L27" s="489"/>
      <c r="M27" s="489"/>
      <c r="N27" s="489"/>
      <c r="O27" s="489"/>
      <c r="P27" s="489"/>
    </row>
    <row r="28" spans="1:11" ht="30" customHeight="1">
      <c r="A28" s="120" t="s">
        <v>382</v>
      </c>
      <c r="B28" s="121">
        <f aca="true" t="shared" si="2" ref="B28:G28">(B27-B31)</f>
        <v>36054</v>
      </c>
      <c r="C28" s="121">
        <f t="shared" si="2"/>
        <v>-8403</v>
      </c>
      <c r="D28" s="121">
        <f t="shared" si="2"/>
        <v>-33672</v>
      </c>
      <c r="E28" s="121">
        <f t="shared" si="2"/>
        <v>-38984</v>
      </c>
      <c r="F28" s="121">
        <f t="shared" si="2"/>
        <v>8465</v>
      </c>
      <c r="G28" s="121">
        <f t="shared" si="2"/>
        <v>-36540</v>
      </c>
      <c r="K28" s="531"/>
    </row>
    <row r="29" spans="1:11" ht="30" customHeight="1">
      <c r="A29" s="120" t="s">
        <v>384</v>
      </c>
      <c r="B29" s="473">
        <f aca="true" t="shared" si="3" ref="B29:G29">(B27-B31)/ABS(B31)</f>
        <v>0.015162812879685388</v>
      </c>
      <c r="C29" s="473">
        <f t="shared" si="3"/>
        <v>-0.013370587888981</v>
      </c>
      <c r="D29" s="473">
        <f t="shared" si="3"/>
        <v>-0.1215582502716577</v>
      </c>
      <c r="E29" s="473">
        <f t="shared" si="3"/>
        <v>-0.13164488569209468</v>
      </c>
      <c r="F29" s="473">
        <f t="shared" si="3"/>
        <v>0.11038376778332704</v>
      </c>
      <c r="G29" s="473">
        <f t="shared" si="3"/>
        <v>-0.00999431084658979</v>
      </c>
      <c r="K29" s="531"/>
    </row>
    <row r="30" spans="1:11" ht="30" customHeight="1">
      <c r="A30" s="120" t="s">
        <v>385</v>
      </c>
      <c r="B30" s="190">
        <f aca="true" t="shared" si="4" ref="B30:G30">B27/$G27</f>
        <v>0.6668927543278981</v>
      </c>
      <c r="C30" s="190">
        <f t="shared" si="4"/>
        <v>0.1713107190416462</v>
      </c>
      <c r="D30" s="190">
        <f t="shared" si="4"/>
        <v>0.06722705095122584</v>
      </c>
      <c r="E30" s="190">
        <f t="shared" si="4"/>
        <v>0.07104383429938611</v>
      </c>
      <c r="F30" s="190">
        <f t="shared" si="4"/>
        <v>0.023525641379843847</v>
      </c>
      <c r="G30" s="190">
        <f t="shared" si="4"/>
        <v>1</v>
      </c>
      <c r="K30" s="531"/>
    </row>
    <row r="31" spans="1:11" ht="30" customHeight="1">
      <c r="A31" s="472" t="s">
        <v>383</v>
      </c>
      <c r="B31" s="470">
        <v>2377791</v>
      </c>
      <c r="C31" s="470">
        <v>628469</v>
      </c>
      <c r="D31" s="470">
        <v>277003</v>
      </c>
      <c r="E31" s="824">
        <v>296130</v>
      </c>
      <c r="F31" s="470">
        <v>76687</v>
      </c>
      <c r="G31" s="824">
        <v>3656080</v>
      </c>
      <c r="K31" s="531"/>
    </row>
    <row r="32" ht="18">
      <c r="A32" s="56" t="s">
        <v>386</v>
      </c>
    </row>
    <row r="33" ht="27.75" customHeight="1">
      <c r="D33" s="398"/>
    </row>
  </sheetData>
  <mergeCells count="1">
    <mergeCell ref="C4:F4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6"/>
  </sheetPr>
  <dimension ref="A1:AN45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2.7109375" style="0" customWidth="1"/>
    <col min="2" max="2" width="15.421875" style="2" customWidth="1"/>
    <col min="3" max="3" width="16.140625" style="2" customWidth="1"/>
    <col min="4" max="4" width="20.421875" style="2" customWidth="1"/>
    <col min="5" max="5" width="16.421875" style="2" customWidth="1"/>
    <col min="6" max="6" width="16.8515625" style="2" customWidth="1"/>
    <col min="7" max="7" width="17.28125" style="2" customWidth="1"/>
    <col min="8" max="8" width="19.421875" style="2" customWidth="1"/>
    <col min="9" max="9" width="18.421875" style="2" customWidth="1"/>
    <col min="10" max="10" width="20.00390625" style="2" customWidth="1"/>
    <col min="11" max="11" width="20.8515625" style="2" customWidth="1"/>
    <col min="12" max="12" width="18.28125" style="2" customWidth="1"/>
    <col min="13" max="13" width="15.28125" style="2" customWidth="1"/>
    <col min="14" max="14" width="13.140625" style="2" customWidth="1"/>
    <col min="15" max="15" width="18.00390625" style="2" customWidth="1"/>
    <col min="16" max="16" width="10.140625" style="2" bestFit="1" customWidth="1"/>
    <col min="17" max="17" width="18.8515625" style="2" customWidth="1"/>
    <col min="18" max="18" width="17.421875" style="2" customWidth="1"/>
    <col min="19" max="19" width="10.00390625" style="2" bestFit="1" customWidth="1"/>
    <col min="20" max="21" width="9.140625" style="2" customWidth="1"/>
    <col min="22" max="22" width="10.28125" style="2" bestFit="1" customWidth="1"/>
    <col min="23" max="34" width="9.140625" style="2" customWidth="1"/>
    <col min="35" max="16384" width="8.8515625" style="0" customWidth="1"/>
  </cols>
  <sheetData>
    <row r="1" ht="20.25">
      <c r="A1" s="51" t="s">
        <v>317</v>
      </c>
    </row>
    <row r="2" ht="18">
      <c r="A2" s="228"/>
    </row>
    <row r="3" ht="12.75">
      <c r="A3" s="1"/>
    </row>
    <row r="4" spans="1:14" ht="18">
      <c r="A4" s="96" t="s">
        <v>381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101" t="s">
        <v>135</v>
      </c>
    </row>
    <row r="5" spans="1:14" ht="19.5" customHeight="1">
      <c r="A5" s="158" t="s">
        <v>136</v>
      </c>
      <c r="B5" s="842" t="s">
        <v>74</v>
      </c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9"/>
    </row>
    <row r="6" spans="1:15" ht="54.75" customHeight="1">
      <c r="A6" s="102"/>
      <c r="B6" s="216" t="s">
        <v>75</v>
      </c>
      <c r="C6" s="216" t="s">
        <v>201</v>
      </c>
      <c r="D6" s="216" t="s">
        <v>202</v>
      </c>
      <c r="E6" s="216" t="s">
        <v>203</v>
      </c>
      <c r="F6" s="216" t="s">
        <v>204</v>
      </c>
      <c r="G6" s="216" t="s">
        <v>205</v>
      </c>
      <c r="H6" s="216" t="s">
        <v>206</v>
      </c>
      <c r="I6" s="216" t="s">
        <v>207</v>
      </c>
      <c r="J6" s="216" t="s">
        <v>208</v>
      </c>
      <c r="K6" s="216" t="s">
        <v>209</v>
      </c>
      <c r="L6" s="216" t="s">
        <v>210</v>
      </c>
      <c r="M6" s="216" t="s">
        <v>211</v>
      </c>
      <c r="N6" s="216" t="s">
        <v>212</v>
      </c>
      <c r="O6" s="3"/>
    </row>
    <row r="7" spans="1:35" ht="19.5" customHeight="1">
      <c r="A7" s="167" t="s">
        <v>147</v>
      </c>
      <c r="B7" s="400"/>
      <c r="C7" s="400"/>
      <c r="D7" s="400"/>
      <c r="E7" s="400"/>
      <c r="F7" s="400"/>
      <c r="G7" s="400"/>
      <c r="H7" s="400"/>
      <c r="I7" s="401"/>
      <c r="J7" s="401"/>
      <c r="K7" s="401"/>
      <c r="L7" s="401"/>
      <c r="M7" s="401"/>
      <c r="N7" s="401"/>
      <c r="O7" s="402"/>
      <c r="AI7" s="2"/>
    </row>
    <row r="8" spans="1:40" ht="19.5" customHeight="1">
      <c r="A8" s="168" t="s">
        <v>148</v>
      </c>
      <c r="B8" s="316">
        <v>239479</v>
      </c>
      <c r="C8" s="316">
        <v>293984</v>
      </c>
      <c r="D8" s="316">
        <v>37020</v>
      </c>
      <c r="E8" s="316">
        <v>41614</v>
      </c>
      <c r="F8" s="316">
        <v>60420</v>
      </c>
      <c r="G8" s="316">
        <v>439515</v>
      </c>
      <c r="H8" s="316">
        <v>35247</v>
      </c>
      <c r="I8" s="316">
        <v>24021</v>
      </c>
      <c r="J8" s="316">
        <v>38714</v>
      </c>
      <c r="K8" s="316">
        <v>158696</v>
      </c>
      <c r="L8" s="316">
        <v>10408</v>
      </c>
      <c r="M8" s="316">
        <v>7909</v>
      </c>
      <c r="N8" s="316">
        <v>141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19"/>
      <c r="AK8" s="19"/>
      <c r="AL8" s="19"/>
      <c r="AM8" s="19"/>
      <c r="AN8" s="19"/>
    </row>
    <row r="9" spans="1:40" ht="19.5" customHeight="1">
      <c r="A9" s="169" t="s">
        <v>149</v>
      </c>
      <c r="B9" s="315">
        <v>6075</v>
      </c>
      <c r="C9" s="315">
        <v>39638</v>
      </c>
      <c r="D9" s="315">
        <v>4125</v>
      </c>
      <c r="E9" s="315">
        <v>11166</v>
      </c>
      <c r="F9" s="315">
        <v>2049</v>
      </c>
      <c r="G9" s="315">
        <v>4523</v>
      </c>
      <c r="H9" s="315">
        <v>467</v>
      </c>
      <c r="I9" s="315">
        <v>800</v>
      </c>
      <c r="J9" s="315">
        <v>21296</v>
      </c>
      <c r="K9" s="315">
        <v>100695</v>
      </c>
      <c r="L9" s="315">
        <v>2162</v>
      </c>
      <c r="M9" s="315">
        <v>5909</v>
      </c>
      <c r="N9" s="315">
        <v>1229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9"/>
      <c r="AK9" s="19"/>
      <c r="AL9" s="19"/>
      <c r="AM9" s="19"/>
      <c r="AN9" s="19"/>
    </row>
    <row r="10" spans="1:40" ht="19.5" customHeight="1">
      <c r="A10" s="168" t="s">
        <v>248</v>
      </c>
      <c r="B10" s="316" t="s">
        <v>477</v>
      </c>
      <c r="C10" s="316">
        <v>406</v>
      </c>
      <c r="D10" s="316" t="s">
        <v>477</v>
      </c>
      <c r="E10" s="316" t="s">
        <v>477</v>
      </c>
      <c r="F10" s="316" t="s">
        <v>477</v>
      </c>
      <c r="G10" s="316">
        <v>100</v>
      </c>
      <c r="H10" s="316">
        <v>193</v>
      </c>
      <c r="I10" s="316">
        <v>9</v>
      </c>
      <c r="J10" s="316">
        <v>2492</v>
      </c>
      <c r="K10" s="316">
        <v>9520</v>
      </c>
      <c r="L10" s="316">
        <v>79</v>
      </c>
      <c r="M10" s="316" t="s">
        <v>477</v>
      </c>
      <c r="N10" s="316" t="s">
        <v>477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19"/>
      <c r="AK10" s="19"/>
      <c r="AL10" s="19"/>
      <c r="AM10" s="19"/>
      <c r="AN10" s="19"/>
    </row>
    <row r="11" spans="1:40" ht="19.5" customHeight="1">
      <c r="A11" s="169" t="s">
        <v>150</v>
      </c>
      <c r="B11" s="315" t="s">
        <v>477</v>
      </c>
      <c r="C11" s="315">
        <v>164</v>
      </c>
      <c r="D11" s="315" t="s">
        <v>477</v>
      </c>
      <c r="E11" s="315" t="s">
        <v>477</v>
      </c>
      <c r="F11" s="315" t="s">
        <v>477</v>
      </c>
      <c r="G11" s="315">
        <v>45</v>
      </c>
      <c r="H11" s="315">
        <v>208</v>
      </c>
      <c r="I11" s="315">
        <v>461</v>
      </c>
      <c r="J11" s="315" t="s">
        <v>477</v>
      </c>
      <c r="K11" s="315">
        <v>146</v>
      </c>
      <c r="L11" s="315">
        <v>330</v>
      </c>
      <c r="M11" s="315" t="s">
        <v>477</v>
      </c>
      <c r="N11" s="315" t="s">
        <v>477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19"/>
      <c r="AK11" s="19"/>
      <c r="AL11" s="19"/>
      <c r="AM11" s="19"/>
      <c r="AN11" s="19"/>
    </row>
    <row r="12" spans="1:40" ht="19.5" customHeight="1">
      <c r="A12" s="168" t="s">
        <v>151</v>
      </c>
      <c r="B12" s="316" t="s">
        <v>477</v>
      </c>
      <c r="C12" s="316">
        <v>2</v>
      </c>
      <c r="D12" s="316" t="s">
        <v>477</v>
      </c>
      <c r="E12" s="316" t="s">
        <v>477</v>
      </c>
      <c r="F12" s="316" t="s">
        <v>477</v>
      </c>
      <c r="G12" s="316">
        <v>69</v>
      </c>
      <c r="H12" s="316" t="s">
        <v>477</v>
      </c>
      <c r="I12" s="316">
        <v>319</v>
      </c>
      <c r="J12" s="316" t="s">
        <v>477</v>
      </c>
      <c r="K12" s="316">
        <v>240</v>
      </c>
      <c r="L12" s="316">
        <v>41</v>
      </c>
      <c r="M12" s="316" t="s">
        <v>477</v>
      </c>
      <c r="N12" s="316" t="s">
        <v>477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19"/>
      <c r="AK12" s="19"/>
      <c r="AL12" s="19"/>
      <c r="AM12" s="19"/>
      <c r="AN12" s="19"/>
    </row>
    <row r="13" spans="1:40" ht="19.5" customHeight="1">
      <c r="A13" s="169" t="s">
        <v>152</v>
      </c>
      <c r="B13" s="315">
        <v>10</v>
      </c>
      <c r="C13" s="315">
        <v>4</v>
      </c>
      <c r="D13" s="315" t="s">
        <v>477</v>
      </c>
      <c r="E13" s="315">
        <v>127</v>
      </c>
      <c r="F13" s="315">
        <v>21</v>
      </c>
      <c r="G13" s="315" t="s">
        <v>477</v>
      </c>
      <c r="H13" s="315">
        <v>94</v>
      </c>
      <c r="I13" s="315" t="s">
        <v>477</v>
      </c>
      <c r="J13" s="315" t="s">
        <v>477</v>
      </c>
      <c r="K13" s="315" t="s">
        <v>477</v>
      </c>
      <c r="L13" s="315" t="s">
        <v>477</v>
      </c>
      <c r="M13" s="315" t="s">
        <v>477</v>
      </c>
      <c r="N13" s="315" t="s">
        <v>477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19"/>
      <c r="AK13" s="19"/>
      <c r="AL13" s="19"/>
      <c r="AM13" s="19"/>
      <c r="AN13" s="19"/>
    </row>
    <row r="14" spans="1:40" ht="19.5" customHeight="1">
      <c r="A14" s="168" t="s">
        <v>153</v>
      </c>
      <c r="B14" s="316">
        <v>4</v>
      </c>
      <c r="C14" s="316">
        <v>518</v>
      </c>
      <c r="D14" s="316">
        <v>134</v>
      </c>
      <c r="E14" s="316" t="s">
        <v>477</v>
      </c>
      <c r="F14" s="316">
        <v>97</v>
      </c>
      <c r="G14" s="316">
        <v>974</v>
      </c>
      <c r="H14" s="316">
        <v>423</v>
      </c>
      <c r="I14" s="316">
        <v>179</v>
      </c>
      <c r="J14" s="316">
        <v>55</v>
      </c>
      <c r="K14" s="316">
        <v>1902</v>
      </c>
      <c r="L14" s="316">
        <v>94</v>
      </c>
      <c r="M14" s="316">
        <v>55</v>
      </c>
      <c r="N14" s="316">
        <v>43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19"/>
      <c r="AK14" s="19"/>
      <c r="AL14" s="19"/>
      <c r="AM14" s="19"/>
      <c r="AN14" s="19"/>
    </row>
    <row r="15" spans="1:40" ht="19.5" customHeight="1">
      <c r="A15" s="169" t="s">
        <v>154</v>
      </c>
      <c r="B15" s="315" t="s">
        <v>477</v>
      </c>
      <c r="C15" s="315">
        <v>46</v>
      </c>
      <c r="D15" s="315" t="s">
        <v>477</v>
      </c>
      <c r="E15" s="315" t="s">
        <v>477</v>
      </c>
      <c r="F15" s="315" t="s">
        <v>477</v>
      </c>
      <c r="G15" s="315">
        <v>30</v>
      </c>
      <c r="H15" s="315" t="s">
        <v>477</v>
      </c>
      <c r="I15" s="315" t="s">
        <v>477</v>
      </c>
      <c r="J15" s="315">
        <v>116</v>
      </c>
      <c r="K15" s="315" t="s">
        <v>477</v>
      </c>
      <c r="L15" s="315" t="s">
        <v>477</v>
      </c>
      <c r="M15" s="315" t="s">
        <v>477</v>
      </c>
      <c r="N15" s="315" t="s">
        <v>477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19"/>
      <c r="AK15" s="19"/>
      <c r="AL15" s="19"/>
      <c r="AM15" s="19"/>
      <c r="AN15" s="19"/>
    </row>
    <row r="16" spans="1:40" ht="19.5" customHeight="1">
      <c r="A16" s="168" t="s">
        <v>155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19"/>
      <c r="AK16" s="19"/>
      <c r="AL16" s="19"/>
      <c r="AM16" s="19"/>
      <c r="AN16" s="19"/>
    </row>
    <row r="17" spans="1:40" ht="19.5" customHeight="1">
      <c r="A17" s="170" t="s">
        <v>156</v>
      </c>
      <c r="B17" s="315" t="s">
        <v>477</v>
      </c>
      <c r="C17" s="315" t="s">
        <v>477</v>
      </c>
      <c r="D17" s="315" t="s">
        <v>477</v>
      </c>
      <c r="E17" s="315" t="s">
        <v>477</v>
      </c>
      <c r="F17" s="315" t="s">
        <v>477</v>
      </c>
      <c r="G17" s="315" t="s">
        <v>477</v>
      </c>
      <c r="H17" s="315" t="s">
        <v>477</v>
      </c>
      <c r="I17" s="315" t="s">
        <v>477</v>
      </c>
      <c r="J17" s="315" t="s">
        <v>477</v>
      </c>
      <c r="K17" s="315">
        <v>710</v>
      </c>
      <c r="L17" s="315" t="s">
        <v>477</v>
      </c>
      <c r="M17" s="315" t="s">
        <v>477</v>
      </c>
      <c r="N17" s="315" t="s">
        <v>477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19"/>
      <c r="AK17" s="19"/>
      <c r="AL17" s="19"/>
      <c r="AM17" s="19"/>
      <c r="AN17" s="19"/>
    </row>
    <row r="18" spans="1:40" ht="19.5" customHeight="1">
      <c r="A18" s="171" t="s">
        <v>213</v>
      </c>
      <c r="B18" s="316" t="s">
        <v>477</v>
      </c>
      <c r="C18" s="316" t="s">
        <v>477</v>
      </c>
      <c r="D18" s="316" t="s">
        <v>477</v>
      </c>
      <c r="E18" s="316" t="s">
        <v>477</v>
      </c>
      <c r="F18" s="316" t="s">
        <v>477</v>
      </c>
      <c r="G18" s="316" t="s">
        <v>477</v>
      </c>
      <c r="H18" s="316" t="s">
        <v>477</v>
      </c>
      <c r="I18" s="316" t="s">
        <v>477</v>
      </c>
      <c r="J18" s="316" t="s">
        <v>477</v>
      </c>
      <c r="K18" s="316" t="s">
        <v>477</v>
      </c>
      <c r="L18" s="316" t="s">
        <v>477</v>
      </c>
      <c r="M18" s="316" t="s">
        <v>477</v>
      </c>
      <c r="N18" s="316" t="s">
        <v>477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19"/>
      <c r="AK18" s="19"/>
      <c r="AL18" s="19"/>
      <c r="AM18" s="19"/>
      <c r="AN18" s="19"/>
    </row>
    <row r="19" spans="1:40" ht="19.5" customHeight="1">
      <c r="A19" s="170" t="s">
        <v>157</v>
      </c>
      <c r="B19" s="315" t="s">
        <v>477</v>
      </c>
      <c r="C19" s="315" t="s">
        <v>477</v>
      </c>
      <c r="D19" s="315" t="s">
        <v>477</v>
      </c>
      <c r="E19" s="315" t="s">
        <v>477</v>
      </c>
      <c r="F19" s="315" t="s">
        <v>477</v>
      </c>
      <c r="G19" s="315" t="s">
        <v>477</v>
      </c>
      <c r="H19" s="315" t="s">
        <v>477</v>
      </c>
      <c r="I19" s="315" t="s">
        <v>477</v>
      </c>
      <c r="J19" s="315" t="s">
        <v>477</v>
      </c>
      <c r="K19" s="315" t="s">
        <v>477</v>
      </c>
      <c r="L19" s="315" t="s">
        <v>477</v>
      </c>
      <c r="M19" s="315">
        <v>2</v>
      </c>
      <c r="N19" s="315" t="s">
        <v>477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19"/>
      <c r="AK19" s="19"/>
      <c r="AL19" s="19"/>
      <c r="AM19" s="19"/>
      <c r="AN19" s="19"/>
    </row>
    <row r="20" spans="1:40" ht="19.5" customHeight="1">
      <c r="A20" s="168" t="s">
        <v>158</v>
      </c>
      <c r="B20" s="316">
        <v>6</v>
      </c>
      <c r="C20" s="316">
        <v>80</v>
      </c>
      <c r="D20" s="316" t="s">
        <v>477</v>
      </c>
      <c r="E20" s="316">
        <v>37</v>
      </c>
      <c r="F20" s="316" t="s">
        <v>477</v>
      </c>
      <c r="G20" s="316">
        <v>202</v>
      </c>
      <c r="H20" s="316">
        <v>511</v>
      </c>
      <c r="I20" s="316" t="s">
        <v>477</v>
      </c>
      <c r="J20" s="316">
        <v>12</v>
      </c>
      <c r="K20" s="316">
        <v>3</v>
      </c>
      <c r="L20" s="316" t="s">
        <v>477</v>
      </c>
      <c r="M20" s="316" t="s">
        <v>477</v>
      </c>
      <c r="N20" s="316" t="s">
        <v>477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19"/>
      <c r="AK20" s="19"/>
      <c r="AL20" s="19"/>
      <c r="AM20" s="19"/>
      <c r="AN20" s="19"/>
    </row>
    <row r="21" spans="1:40" ht="19.5" customHeight="1">
      <c r="A21" s="169" t="s">
        <v>159</v>
      </c>
      <c r="B21" s="315" t="s">
        <v>477</v>
      </c>
      <c r="C21" s="315" t="s">
        <v>477</v>
      </c>
      <c r="D21" s="315" t="s">
        <v>477</v>
      </c>
      <c r="E21" s="315">
        <v>31</v>
      </c>
      <c r="F21" s="315" t="s">
        <v>477</v>
      </c>
      <c r="G21" s="315" t="s">
        <v>477</v>
      </c>
      <c r="H21" s="315" t="s">
        <v>477</v>
      </c>
      <c r="I21" s="315" t="s">
        <v>477</v>
      </c>
      <c r="J21" s="315">
        <v>7</v>
      </c>
      <c r="K21" s="315" t="s">
        <v>477</v>
      </c>
      <c r="L21" s="315" t="s">
        <v>477</v>
      </c>
      <c r="M21" s="315" t="s">
        <v>477</v>
      </c>
      <c r="N21" s="315" t="s">
        <v>477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19"/>
      <c r="AK21" s="19"/>
      <c r="AL21" s="19"/>
      <c r="AM21" s="19"/>
      <c r="AN21" s="19"/>
    </row>
    <row r="22" spans="1:40" ht="19.5" customHeight="1">
      <c r="A22" s="168" t="s">
        <v>89</v>
      </c>
      <c r="B22" s="316">
        <v>2</v>
      </c>
      <c r="C22" s="316">
        <v>66</v>
      </c>
      <c r="D22" s="316" t="s">
        <v>477</v>
      </c>
      <c r="E22" s="316" t="s">
        <v>477</v>
      </c>
      <c r="F22" s="316" t="s">
        <v>477</v>
      </c>
      <c r="G22" s="316">
        <v>46</v>
      </c>
      <c r="H22" s="316">
        <v>8521</v>
      </c>
      <c r="I22" s="316" t="s">
        <v>477</v>
      </c>
      <c r="J22" s="316">
        <v>53</v>
      </c>
      <c r="K22" s="316" t="s">
        <v>477</v>
      </c>
      <c r="L22" s="316">
        <v>2</v>
      </c>
      <c r="M22" s="316" t="s">
        <v>477</v>
      </c>
      <c r="N22" s="316" t="s">
        <v>477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19"/>
      <c r="AK22" s="19"/>
      <c r="AL22" s="19"/>
      <c r="AM22" s="19"/>
      <c r="AN22" s="19"/>
    </row>
    <row r="23" spans="1:40" ht="19.5" customHeight="1">
      <c r="A23" s="169" t="s">
        <v>160</v>
      </c>
      <c r="B23" s="315">
        <v>24</v>
      </c>
      <c r="C23" s="315">
        <v>129</v>
      </c>
      <c r="D23" s="315" t="s">
        <v>477</v>
      </c>
      <c r="E23" s="315">
        <v>682</v>
      </c>
      <c r="F23" s="315">
        <v>31</v>
      </c>
      <c r="G23" s="315">
        <v>174</v>
      </c>
      <c r="H23" s="315">
        <v>386</v>
      </c>
      <c r="I23" s="315">
        <v>16</v>
      </c>
      <c r="J23" s="315">
        <v>14</v>
      </c>
      <c r="K23" s="315">
        <v>67</v>
      </c>
      <c r="L23" s="315">
        <v>234</v>
      </c>
      <c r="M23" s="315">
        <v>62</v>
      </c>
      <c r="N23" s="315">
        <v>35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19"/>
      <c r="AK23" s="19"/>
      <c r="AL23" s="19"/>
      <c r="AM23" s="19"/>
      <c r="AN23" s="19"/>
    </row>
    <row r="24" spans="1:40" ht="19.5" customHeight="1">
      <c r="A24" s="168" t="s">
        <v>161</v>
      </c>
      <c r="B24" s="316" t="s">
        <v>477</v>
      </c>
      <c r="C24" s="316" t="s">
        <v>477</v>
      </c>
      <c r="D24" s="316">
        <v>3</v>
      </c>
      <c r="E24" s="316">
        <v>79</v>
      </c>
      <c r="F24" s="316" t="s">
        <v>477</v>
      </c>
      <c r="G24" s="316">
        <v>39</v>
      </c>
      <c r="H24" s="316" t="s">
        <v>477</v>
      </c>
      <c r="I24" s="316" t="s">
        <v>477</v>
      </c>
      <c r="J24" s="316" t="s">
        <v>477</v>
      </c>
      <c r="K24" s="316">
        <v>3</v>
      </c>
      <c r="L24" s="316" t="s">
        <v>477</v>
      </c>
      <c r="M24" s="316" t="s">
        <v>477</v>
      </c>
      <c r="N24" s="316" t="s">
        <v>477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19"/>
      <c r="AK24" s="19"/>
      <c r="AL24" s="19"/>
      <c r="AM24" s="19"/>
      <c r="AN24" s="19"/>
    </row>
    <row r="25" spans="1:40" ht="19.5" customHeight="1">
      <c r="A25" s="169" t="s">
        <v>0</v>
      </c>
      <c r="B25" s="315">
        <v>183</v>
      </c>
      <c r="C25" s="315">
        <v>929</v>
      </c>
      <c r="D25" s="315">
        <v>248</v>
      </c>
      <c r="E25" s="315" t="s">
        <v>477</v>
      </c>
      <c r="F25" s="315">
        <v>420</v>
      </c>
      <c r="G25" s="315">
        <v>353</v>
      </c>
      <c r="H25" s="315">
        <v>30261</v>
      </c>
      <c r="I25" s="315">
        <v>1017</v>
      </c>
      <c r="J25" s="315" t="s">
        <v>477</v>
      </c>
      <c r="K25" s="315">
        <v>200</v>
      </c>
      <c r="L25" s="315">
        <v>169</v>
      </c>
      <c r="M25" s="315">
        <v>365</v>
      </c>
      <c r="N25" s="315">
        <v>221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19"/>
      <c r="AK25" s="19"/>
      <c r="AL25" s="19"/>
      <c r="AM25" s="19"/>
      <c r="AN25" s="19"/>
    </row>
    <row r="26" spans="1:40" ht="19.5" customHeight="1">
      <c r="A26" s="168" t="s">
        <v>1</v>
      </c>
      <c r="B26" s="316" t="s">
        <v>477</v>
      </c>
      <c r="C26" s="316">
        <v>207</v>
      </c>
      <c r="D26" s="316" t="s">
        <v>477</v>
      </c>
      <c r="E26" s="316" t="s">
        <v>477</v>
      </c>
      <c r="F26" s="316">
        <v>2</v>
      </c>
      <c r="G26" s="316">
        <v>478</v>
      </c>
      <c r="H26" s="316">
        <v>242</v>
      </c>
      <c r="I26" s="316">
        <v>226</v>
      </c>
      <c r="J26" s="316">
        <v>77</v>
      </c>
      <c r="K26" s="316" t="s">
        <v>477</v>
      </c>
      <c r="L26" s="316">
        <v>11</v>
      </c>
      <c r="M26" s="316" t="s">
        <v>477</v>
      </c>
      <c r="N26" s="316" t="s">
        <v>477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19"/>
      <c r="AK26" s="19"/>
      <c r="AL26" s="19"/>
      <c r="AM26" s="19"/>
      <c r="AN26" s="19"/>
    </row>
    <row r="27" spans="1:40" ht="19.5" customHeight="1">
      <c r="A27" s="169" t="s">
        <v>2</v>
      </c>
      <c r="B27" s="315" t="s">
        <v>477</v>
      </c>
      <c r="C27" s="315" t="s">
        <v>477</v>
      </c>
      <c r="D27" s="315" t="s">
        <v>477</v>
      </c>
      <c r="E27" s="315" t="s">
        <v>477</v>
      </c>
      <c r="F27" s="315" t="s">
        <v>477</v>
      </c>
      <c r="G27" s="315" t="s">
        <v>477</v>
      </c>
      <c r="H27" s="315" t="s">
        <v>477</v>
      </c>
      <c r="I27" s="315" t="s">
        <v>477</v>
      </c>
      <c r="J27" s="315" t="s">
        <v>477</v>
      </c>
      <c r="K27" s="315" t="s">
        <v>477</v>
      </c>
      <c r="L27" s="315" t="s">
        <v>477</v>
      </c>
      <c r="M27" s="315" t="s">
        <v>477</v>
      </c>
      <c r="N27" s="315" t="s">
        <v>477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19"/>
      <c r="AK27" s="19"/>
      <c r="AL27" s="19"/>
      <c r="AM27" s="19"/>
      <c r="AN27" s="19"/>
    </row>
    <row r="28" spans="1:40" ht="19.5" customHeight="1">
      <c r="A28" s="168" t="s">
        <v>3</v>
      </c>
      <c r="B28" s="316" t="s">
        <v>477</v>
      </c>
      <c r="C28" s="316" t="s">
        <v>477</v>
      </c>
      <c r="D28" s="316" t="s">
        <v>477</v>
      </c>
      <c r="E28" s="316" t="s">
        <v>477</v>
      </c>
      <c r="F28" s="316" t="s">
        <v>477</v>
      </c>
      <c r="G28" s="316" t="s">
        <v>477</v>
      </c>
      <c r="H28" s="316" t="s">
        <v>477</v>
      </c>
      <c r="I28" s="316" t="s">
        <v>477</v>
      </c>
      <c r="J28" s="316" t="s">
        <v>477</v>
      </c>
      <c r="K28" s="318" t="s">
        <v>477</v>
      </c>
      <c r="L28" s="316" t="s">
        <v>477</v>
      </c>
      <c r="M28" s="316" t="s">
        <v>477</v>
      </c>
      <c r="N28" s="316" t="s">
        <v>477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19"/>
      <c r="AK28" s="19"/>
      <c r="AL28" s="19"/>
      <c r="AM28" s="19"/>
      <c r="AN28" s="19"/>
    </row>
    <row r="29" spans="1:40" ht="19.5" customHeight="1">
      <c r="A29" s="763" t="s">
        <v>4</v>
      </c>
      <c r="B29" s="330" t="s">
        <v>477</v>
      </c>
      <c r="C29" s="330" t="s">
        <v>477</v>
      </c>
      <c r="D29" s="330" t="s">
        <v>477</v>
      </c>
      <c r="E29" s="330" t="s">
        <v>477</v>
      </c>
      <c r="F29" s="330" t="s">
        <v>477</v>
      </c>
      <c r="G29" s="330">
        <v>22</v>
      </c>
      <c r="H29" s="330" t="s">
        <v>477</v>
      </c>
      <c r="I29" s="330" t="s">
        <v>477</v>
      </c>
      <c r="J29" s="330" t="s">
        <v>477</v>
      </c>
      <c r="K29" s="332" t="s">
        <v>477</v>
      </c>
      <c r="L29" s="330" t="s">
        <v>477</v>
      </c>
      <c r="M29" s="330" t="s">
        <v>477</v>
      </c>
      <c r="N29" s="330" t="s">
        <v>477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19"/>
      <c r="AK29" s="19"/>
      <c r="AL29" s="19"/>
      <c r="AM29" s="19"/>
      <c r="AN29" s="19"/>
    </row>
    <row r="30" spans="1:40" ht="19.5" customHeight="1">
      <c r="A30" s="747"/>
      <c r="B30" s="340"/>
      <c r="C30" s="340"/>
      <c r="D30" s="340"/>
      <c r="E30" s="340"/>
      <c r="F30" s="340"/>
      <c r="G30" s="340"/>
      <c r="H30" s="340"/>
      <c r="I30" s="340"/>
      <c r="J30" s="340"/>
      <c r="K30" s="104"/>
      <c r="L30" s="340"/>
      <c r="M30" s="340"/>
      <c r="N30" s="340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19"/>
      <c r="AK30" s="19"/>
      <c r="AL30" s="19"/>
      <c r="AM30" s="19"/>
      <c r="AN30" s="19"/>
    </row>
    <row r="31" spans="1:34" s="231" customFormat="1" ht="20.25">
      <c r="A31" s="5" t="s">
        <v>318</v>
      </c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3"/>
      <c r="AH31" s="403"/>
    </row>
    <row r="32" spans="1:40" ht="18">
      <c r="A32" s="22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19"/>
      <c r="AJ32" s="19"/>
      <c r="AK32" s="19"/>
      <c r="AL32" s="19"/>
      <c r="AM32" s="19"/>
      <c r="AN32" s="19"/>
    </row>
    <row r="33" spans="1:40" ht="12.75">
      <c r="A33" s="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19"/>
      <c r="AJ33" s="19"/>
      <c r="AK33" s="19"/>
      <c r="AL33" s="19"/>
      <c r="AM33" s="19"/>
      <c r="AN33" s="19"/>
    </row>
    <row r="34" spans="1:40" ht="18">
      <c r="A34" s="96" t="s">
        <v>381</v>
      </c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5"/>
      <c r="N34" s="101" t="s">
        <v>135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19"/>
      <c r="AJ34" s="19"/>
      <c r="AK34" s="19"/>
      <c r="AL34" s="19"/>
      <c r="AM34" s="19"/>
      <c r="AN34" s="19"/>
    </row>
    <row r="35" spans="1:40" ht="19.5" customHeight="1">
      <c r="A35" s="158" t="s">
        <v>136</v>
      </c>
      <c r="B35" s="843" t="s">
        <v>74</v>
      </c>
      <c r="C35" s="838"/>
      <c r="D35" s="838"/>
      <c r="E35" s="838"/>
      <c r="F35" s="838"/>
      <c r="G35" s="838"/>
      <c r="H35" s="838"/>
      <c r="I35" s="838"/>
      <c r="J35" s="838"/>
      <c r="K35" s="838"/>
      <c r="L35" s="838"/>
      <c r="M35" s="838"/>
      <c r="N35" s="839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19"/>
      <c r="AJ35" s="19"/>
      <c r="AK35" s="19"/>
      <c r="AL35" s="19"/>
      <c r="AM35" s="19"/>
      <c r="AN35" s="19"/>
    </row>
    <row r="36" spans="1:40" ht="54.75" customHeight="1">
      <c r="A36" s="79"/>
      <c r="B36" s="556" t="s">
        <v>75</v>
      </c>
      <c r="C36" s="216" t="s">
        <v>201</v>
      </c>
      <c r="D36" s="556" t="s">
        <v>202</v>
      </c>
      <c r="E36" s="216" t="s">
        <v>203</v>
      </c>
      <c r="F36" s="556" t="s">
        <v>204</v>
      </c>
      <c r="G36" s="216" t="s">
        <v>205</v>
      </c>
      <c r="H36" s="216" t="s">
        <v>206</v>
      </c>
      <c r="I36" s="216" t="s">
        <v>207</v>
      </c>
      <c r="J36" s="216" t="s">
        <v>208</v>
      </c>
      <c r="K36" s="216" t="s">
        <v>209</v>
      </c>
      <c r="L36" s="216" t="s">
        <v>210</v>
      </c>
      <c r="M36" s="556" t="s">
        <v>211</v>
      </c>
      <c r="N36" s="557" t="s">
        <v>212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19"/>
      <c r="AJ36" s="19"/>
      <c r="AK36" s="19"/>
      <c r="AL36" s="19"/>
      <c r="AM36" s="19"/>
      <c r="AN36" s="19"/>
    </row>
    <row r="37" spans="1:40" s="30" customFormat="1" ht="19.5" customHeight="1">
      <c r="A37" s="179" t="s">
        <v>5</v>
      </c>
      <c r="B37" s="315"/>
      <c r="C37" s="315"/>
      <c r="D37" s="315"/>
      <c r="E37" s="315"/>
      <c r="F37" s="315"/>
      <c r="G37" s="315"/>
      <c r="H37" s="315"/>
      <c r="I37" s="315"/>
      <c r="J37" s="315"/>
      <c r="K37" s="319"/>
      <c r="L37" s="315"/>
      <c r="M37" s="315"/>
      <c r="N37" s="315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33"/>
      <c r="AK37" s="33"/>
      <c r="AL37" s="33"/>
      <c r="AM37" s="33"/>
      <c r="AN37" s="33"/>
    </row>
    <row r="38" spans="1:40" ht="19.5" customHeight="1">
      <c r="A38" s="174" t="s">
        <v>197</v>
      </c>
      <c r="B38" s="316" t="s">
        <v>477</v>
      </c>
      <c r="C38" s="316" t="s">
        <v>477</v>
      </c>
      <c r="D38" s="316" t="s">
        <v>477</v>
      </c>
      <c r="E38" s="316" t="s">
        <v>477</v>
      </c>
      <c r="F38" s="316" t="s">
        <v>477</v>
      </c>
      <c r="G38" s="316" t="s">
        <v>477</v>
      </c>
      <c r="H38" s="316" t="s">
        <v>477</v>
      </c>
      <c r="I38" s="316" t="s">
        <v>477</v>
      </c>
      <c r="J38" s="316" t="s">
        <v>477</v>
      </c>
      <c r="K38" s="318" t="s">
        <v>477</v>
      </c>
      <c r="L38" s="316" t="s">
        <v>477</v>
      </c>
      <c r="M38" s="316" t="s">
        <v>477</v>
      </c>
      <c r="N38" s="316" t="s">
        <v>477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19"/>
      <c r="AK38" s="19"/>
      <c r="AL38" s="19"/>
      <c r="AM38" s="19"/>
      <c r="AN38" s="19"/>
    </row>
    <row r="39" spans="1:40" s="30" customFormat="1" ht="19.5" customHeight="1">
      <c r="A39" s="177" t="s">
        <v>198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9"/>
      <c r="L39" s="315"/>
      <c r="M39" s="315"/>
      <c r="N39" s="315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33"/>
      <c r="AK39" s="33"/>
      <c r="AL39" s="33"/>
      <c r="AM39" s="33"/>
      <c r="AN39" s="33"/>
    </row>
    <row r="40" spans="1:40" ht="19.5" customHeight="1">
      <c r="A40" s="174" t="s">
        <v>7</v>
      </c>
      <c r="B40" s="316" t="s">
        <v>477</v>
      </c>
      <c r="C40" s="316">
        <v>108</v>
      </c>
      <c r="D40" s="316" t="s">
        <v>477</v>
      </c>
      <c r="E40" s="316">
        <v>26</v>
      </c>
      <c r="F40" s="316">
        <v>14</v>
      </c>
      <c r="G40" s="316">
        <v>16</v>
      </c>
      <c r="H40" s="316">
        <v>4</v>
      </c>
      <c r="I40" s="316" t="s">
        <v>477</v>
      </c>
      <c r="J40" s="316">
        <v>61</v>
      </c>
      <c r="K40" s="316">
        <v>271</v>
      </c>
      <c r="L40" s="316">
        <v>26</v>
      </c>
      <c r="M40" s="316" t="s">
        <v>477</v>
      </c>
      <c r="N40" s="316" t="s">
        <v>477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19"/>
      <c r="AK40" s="19"/>
      <c r="AL40" s="19"/>
      <c r="AM40" s="19"/>
      <c r="AN40" s="19"/>
    </row>
    <row r="41" spans="1:40" s="30" customFormat="1" ht="19.5" customHeight="1">
      <c r="A41" s="176" t="s">
        <v>8</v>
      </c>
      <c r="B41" s="315" t="s">
        <v>477</v>
      </c>
      <c r="C41" s="315" t="s">
        <v>477</v>
      </c>
      <c r="D41" s="315" t="s">
        <v>477</v>
      </c>
      <c r="E41" s="315" t="s">
        <v>477</v>
      </c>
      <c r="F41" s="315" t="s">
        <v>477</v>
      </c>
      <c r="G41" s="315" t="s">
        <v>477</v>
      </c>
      <c r="H41" s="315" t="s">
        <v>477</v>
      </c>
      <c r="I41" s="315" t="s">
        <v>477</v>
      </c>
      <c r="J41" s="315" t="s">
        <v>477</v>
      </c>
      <c r="K41" s="319" t="s">
        <v>477</v>
      </c>
      <c r="L41" s="315" t="s">
        <v>477</v>
      </c>
      <c r="M41" s="315" t="s">
        <v>477</v>
      </c>
      <c r="N41" s="315" t="s">
        <v>477</v>
      </c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33"/>
      <c r="AK41" s="33"/>
      <c r="AL41" s="33"/>
      <c r="AM41" s="33"/>
      <c r="AN41" s="33"/>
    </row>
    <row r="42" spans="1:40" ht="19.5" customHeight="1">
      <c r="A42" s="171" t="s">
        <v>171</v>
      </c>
      <c r="B42" s="316" t="s">
        <v>477</v>
      </c>
      <c r="C42" s="316" t="s">
        <v>477</v>
      </c>
      <c r="D42" s="316" t="s">
        <v>477</v>
      </c>
      <c r="E42" s="316" t="s">
        <v>477</v>
      </c>
      <c r="F42" s="316" t="s">
        <v>477</v>
      </c>
      <c r="G42" s="316" t="s">
        <v>477</v>
      </c>
      <c r="H42" s="316" t="s">
        <v>477</v>
      </c>
      <c r="I42" s="316" t="s">
        <v>477</v>
      </c>
      <c r="J42" s="316" t="s">
        <v>477</v>
      </c>
      <c r="K42" s="318" t="s">
        <v>477</v>
      </c>
      <c r="L42" s="316" t="s">
        <v>477</v>
      </c>
      <c r="M42" s="316" t="s">
        <v>477</v>
      </c>
      <c r="N42" s="316" t="s">
        <v>477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19"/>
      <c r="AK42" s="19"/>
      <c r="AL42" s="19"/>
      <c r="AM42" s="19"/>
      <c r="AN42" s="19"/>
    </row>
    <row r="43" spans="1:40" ht="19.5" customHeight="1">
      <c r="A43" s="161" t="s">
        <v>199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74"/>
      <c r="P43" s="374"/>
      <c r="Q43" s="374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19"/>
      <c r="AJ43" s="19"/>
      <c r="AK43" s="19"/>
      <c r="AL43" s="19"/>
      <c r="AM43" s="19"/>
      <c r="AN43" s="19"/>
    </row>
    <row r="44" spans="1:40" ht="19.5" customHeight="1">
      <c r="A44" s="174" t="s">
        <v>9</v>
      </c>
      <c r="B44" s="316">
        <v>2</v>
      </c>
      <c r="C44" s="316">
        <v>83</v>
      </c>
      <c r="D44" s="316" t="s">
        <v>477</v>
      </c>
      <c r="E44" s="316">
        <v>4</v>
      </c>
      <c r="F44" s="316">
        <v>21</v>
      </c>
      <c r="G44" s="316">
        <v>41</v>
      </c>
      <c r="H44" s="316">
        <v>116</v>
      </c>
      <c r="I44" s="316" t="s">
        <v>477</v>
      </c>
      <c r="J44" s="316" t="s">
        <v>477</v>
      </c>
      <c r="K44" s="316">
        <v>315</v>
      </c>
      <c r="L44" s="316" t="s">
        <v>477</v>
      </c>
      <c r="M44" s="316" t="s">
        <v>477</v>
      </c>
      <c r="N44" s="316">
        <v>2</v>
      </c>
      <c r="O44" s="374"/>
      <c r="P44" s="374"/>
      <c r="Q44" s="374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19"/>
      <c r="AJ44" s="19"/>
      <c r="AK44" s="19"/>
      <c r="AL44" s="19"/>
      <c r="AM44" s="19"/>
      <c r="AN44" s="19"/>
    </row>
    <row r="45" spans="1:40" ht="19.5" customHeight="1">
      <c r="A45" s="172" t="s">
        <v>10</v>
      </c>
      <c r="B45" s="325" t="s">
        <v>477</v>
      </c>
      <c r="C45" s="325" t="s">
        <v>477</v>
      </c>
      <c r="D45" s="325" t="s">
        <v>477</v>
      </c>
      <c r="E45" s="325" t="s">
        <v>477</v>
      </c>
      <c r="F45" s="325" t="s">
        <v>477</v>
      </c>
      <c r="G45" s="325" t="s">
        <v>477</v>
      </c>
      <c r="H45" s="325" t="s">
        <v>477</v>
      </c>
      <c r="I45" s="325" t="s">
        <v>477</v>
      </c>
      <c r="J45" s="325" t="s">
        <v>477</v>
      </c>
      <c r="K45" s="325" t="s">
        <v>477</v>
      </c>
      <c r="L45" s="325" t="s">
        <v>477</v>
      </c>
      <c r="M45" s="325" t="s">
        <v>477</v>
      </c>
      <c r="N45" s="325" t="s">
        <v>477</v>
      </c>
      <c r="O45" s="374"/>
      <c r="P45" s="374"/>
      <c r="Q45" s="374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19"/>
      <c r="AJ45" s="19"/>
      <c r="AK45" s="19"/>
      <c r="AL45" s="19"/>
      <c r="AM45" s="19"/>
      <c r="AN45" s="19"/>
    </row>
    <row r="46" spans="1:40" s="2" customFormat="1" ht="19.5" customHeight="1">
      <c r="A46" s="171" t="s">
        <v>173</v>
      </c>
      <c r="B46" s="316" t="s">
        <v>477</v>
      </c>
      <c r="C46" s="316" t="s">
        <v>477</v>
      </c>
      <c r="D46" s="316" t="s">
        <v>477</v>
      </c>
      <c r="E46" s="316" t="s">
        <v>477</v>
      </c>
      <c r="F46" s="316" t="s">
        <v>477</v>
      </c>
      <c r="G46" s="316" t="s">
        <v>477</v>
      </c>
      <c r="H46" s="316" t="s">
        <v>477</v>
      </c>
      <c r="I46" s="316" t="s">
        <v>477</v>
      </c>
      <c r="J46" s="316" t="s">
        <v>477</v>
      </c>
      <c r="K46" s="316" t="s">
        <v>477</v>
      </c>
      <c r="L46" s="316" t="s">
        <v>477</v>
      </c>
      <c r="M46" s="316" t="s">
        <v>477</v>
      </c>
      <c r="N46" s="316" t="s">
        <v>477</v>
      </c>
      <c r="O46" s="374"/>
      <c r="P46" s="374"/>
      <c r="Q46" s="374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9.5" customHeight="1">
      <c r="A47" s="161" t="s">
        <v>331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74"/>
      <c r="P47" s="374"/>
      <c r="Q47" s="374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19"/>
      <c r="AJ47" s="19"/>
      <c r="AK47" s="19"/>
      <c r="AL47" s="19"/>
      <c r="AM47" s="19"/>
      <c r="AN47" s="19"/>
    </row>
    <row r="48" spans="1:40" ht="19.5" customHeight="1">
      <c r="A48" s="174" t="s">
        <v>12</v>
      </c>
      <c r="B48" s="316" t="s">
        <v>477</v>
      </c>
      <c r="C48" s="316" t="s">
        <v>477</v>
      </c>
      <c r="D48" s="316" t="s">
        <v>477</v>
      </c>
      <c r="E48" s="316" t="s">
        <v>477</v>
      </c>
      <c r="F48" s="316" t="s">
        <v>477</v>
      </c>
      <c r="G48" s="316" t="s">
        <v>477</v>
      </c>
      <c r="H48" s="316" t="s">
        <v>477</v>
      </c>
      <c r="I48" s="316" t="s">
        <v>477</v>
      </c>
      <c r="J48" s="316" t="s">
        <v>477</v>
      </c>
      <c r="K48" s="316" t="s">
        <v>477</v>
      </c>
      <c r="L48" s="316" t="s">
        <v>477</v>
      </c>
      <c r="M48" s="316" t="s">
        <v>477</v>
      </c>
      <c r="N48" s="316" t="s">
        <v>477</v>
      </c>
      <c r="O48" s="374"/>
      <c r="P48" s="374"/>
      <c r="Q48" s="374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19"/>
      <c r="AJ48" s="19"/>
      <c r="AK48" s="19"/>
      <c r="AL48" s="19"/>
      <c r="AM48" s="19"/>
      <c r="AN48" s="19"/>
    </row>
    <row r="49" spans="1:40" ht="19.5" customHeight="1">
      <c r="A49" s="172" t="s">
        <v>13</v>
      </c>
      <c r="B49" s="325" t="s">
        <v>477</v>
      </c>
      <c r="C49" s="325" t="s">
        <v>477</v>
      </c>
      <c r="D49" s="325" t="s">
        <v>477</v>
      </c>
      <c r="E49" s="325" t="s">
        <v>477</v>
      </c>
      <c r="F49" s="325" t="s">
        <v>477</v>
      </c>
      <c r="G49" s="325" t="s">
        <v>477</v>
      </c>
      <c r="H49" s="325" t="s">
        <v>477</v>
      </c>
      <c r="I49" s="325" t="s">
        <v>477</v>
      </c>
      <c r="J49" s="325" t="s">
        <v>477</v>
      </c>
      <c r="K49" s="325" t="s">
        <v>477</v>
      </c>
      <c r="L49" s="325" t="s">
        <v>477</v>
      </c>
      <c r="M49" s="325" t="s">
        <v>477</v>
      </c>
      <c r="N49" s="325" t="s">
        <v>477</v>
      </c>
      <c r="O49" s="374"/>
      <c r="P49" s="374"/>
      <c r="Q49" s="374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9"/>
      <c r="AJ49" s="19"/>
      <c r="AK49" s="19"/>
      <c r="AL49" s="19"/>
      <c r="AM49" s="19"/>
      <c r="AN49" s="19"/>
    </row>
    <row r="50" spans="1:40" ht="19.5" customHeight="1">
      <c r="A50" s="130" t="s">
        <v>24</v>
      </c>
      <c r="B50" s="316" t="s">
        <v>477</v>
      </c>
      <c r="C50" s="316">
        <v>13</v>
      </c>
      <c r="D50" s="316" t="s">
        <v>477</v>
      </c>
      <c r="E50" s="316" t="s">
        <v>477</v>
      </c>
      <c r="F50" s="316">
        <v>243</v>
      </c>
      <c r="G50" s="316" t="s">
        <v>477</v>
      </c>
      <c r="H50" s="316" t="s">
        <v>477</v>
      </c>
      <c r="I50" s="316" t="s">
        <v>477</v>
      </c>
      <c r="J50" s="316" t="s">
        <v>477</v>
      </c>
      <c r="K50" s="316" t="s">
        <v>477</v>
      </c>
      <c r="L50" s="316" t="s">
        <v>477</v>
      </c>
      <c r="M50" s="316" t="s">
        <v>477</v>
      </c>
      <c r="N50" s="316" t="s">
        <v>477</v>
      </c>
      <c r="O50" s="374"/>
      <c r="P50" s="374"/>
      <c r="Q50" s="374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9"/>
      <c r="AJ50" s="19"/>
      <c r="AK50" s="19"/>
      <c r="AL50" s="19"/>
      <c r="AM50" s="19"/>
      <c r="AN50" s="19"/>
    </row>
    <row r="51" spans="1:40" ht="19.5" customHeight="1">
      <c r="A51" s="167" t="s">
        <v>14</v>
      </c>
      <c r="B51" s="325"/>
      <c r="C51" s="325"/>
      <c r="D51" s="325"/>
      <c r="E51" s="325"/>
      <c r="F51" s="325"/>
      <c r="G51" s="325"/>
      <c r="H51" s="325"/>
      <c r="I51" s="372"/>
      <c r="J51" s="325"/>
      <c r="K51" s="325"/>
      <c r="L51" s="325"/>
      <c r="M51" s="325"/>
      <c r="N51" s="325"/>
      <c r="O51" s="374"/>
      <c r="P51" s="374"/>
      <c r="Q51" s="374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19"/>
      <c r="AJ51" s="19"/>
      <c r="AK51" s="19"/>
      <c r="AL51" s="19"/>
      <c r="AM51" s="19"/>
      <c r="AN51" s="19"/>
    </row>
    <row r="52" spans="1:40" ht="19.5" customHeight="1">
      <c r="A52" s="174" t="s">
        <v>368</v>
      </c>
      <c r="B52" s="316">
        <v>917</v>
      </c>
      <c r="C52" s="316">
        <v>299</v>
      </c>
      <c r="D52" s="316">
        <v>67</v>
      </c>
      <c r="E52" s="316">
        <v>1878</v>
      </c>
      <c r="F52" s="316">
        <v>240</v>
      </c>
      <c r="G52" s="316">
        <v>787</v>
      </c>
      <c r="H52" s="316">
        <v>6333</v>
      </c>
      <c r="I52" s="316">
        <v>89132</v>
      </c>
      <c r="J52" s="316" t="s">
        <v>477</v>
      </c>
      <c r="K52" s="316">
        <v>137</v>
      </c>
      <c r="L52" s="316">
        <v>50</v>
      </c>
      <c r="M52" s="316" t="s">
        <v>477</v>
      </c>
      <c r="N52" s="316" t="s">
        <v>477</v>
      </c>
      <c r="O52" s="374"/>
      <c r="P52" s="374"/>
      <c r="Q52" s="374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19"/>
      <c r="AJ52" s="19"/>
      <c r="AK52" s="19"/>
      <c r="AL52" s="19"/>
      <c r="AM52" s="19"/>
      <c r="AN52" s="19"/>
    </row>
    <row r="53" spans="1:40" ht="19.5" customHeight="1">
      <c r="A53" s="172" t="s">
        <v>15</v>
      </c>
      <c r="B53" s="325" t="s">
        <v>477</v>
      </c>
      <c r="C53" s="325" t="s">
        <v>477</v>
      </c>
      <c r="D53" s="325" t="s">
        <v>477</v>
      </c>
      <c r="E53" s="325" t="s">
        <v>477</v>
      </c>
      <c r="F53" s="325" t="s">
        <v>477</v>
      </c>
      <c r="G53" s="325" t="s">
        <v>477</v>
      </c>
      <c r="H53" s="325">
        <v>535</v>
      </c>
      <c r="I53" s="372">
        <v>337</v>
      </c>
      <c r="J53" s="325" t="s">
        <v>477</v>
      </c>
      <c r="K53" s="325">
        <v>588</v>
      </c>
      <c r="L53" s="325" t="s">
        <v>477</v>
      </c>
      <c r="M53" s="325" t="s">
        <v>477</v>
      </c>
      <c r="N53" s="325" t="s">
        <v>477</v>
      </c>
      <c r="O53" s="374"/>
      <c r="P53" s="374"/>
      <c r="Q53" s="374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19"/>
      <c r="AJ53" s="19"/>
      <c r="AK53" s="19"/>
      <c r="AL53" s="19"/>
      <c r="AM53" s="19"/>
      <c r="AN53" s="19"/>
    </row>
    <row r="54" spans="1:40" ht="19.5" customHeight="1">
      <c r="A54" s="174" t="s">
        <v>369</v>
      </c>
      <c r="B54" s="316" t="s">
        <v>477</v>
      </c>
      <c r="C54" s="316" t="s">
        <v>477</v>
      </c>
      <c r="D54" s="316" t="s">
        <v>477</v>
      </c>
      <c r="E54" s="316" t="s">
        <v>477</v>
      </c>
      <c r="F54" s="316" t="s">
        <v>477</v>
      </c>
      <c r="G54" s="316" t="s">
        <v>477</v>
      </c>
      <c r="H54" s="375" t="s">
        <v>477</v>
      </c>
      <c r="I54" s="316" t="s">
        <v>477</v>
      </c>
      <c r="J54" s="316" t="s">
        <v>477</v>
      </c>
      <c r="K54" s="316" t="s">
        <v>477</v>
      </c>
      <c r="L54" s="316" t="s">
        <v>477</v>
      </c>
      <c r="M54" s="316" t="s">
        <v>477</v>
      </c>
      <c r="N54" s="316" t="s">
        <v>477</v>
      </c>
      <c r="O54" s="374"/>
      <c r="P54" s="374"/>
      <c r="Q54" s="374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19"/>
      <c r="AJ54" s="19"/>
      <c r="AK54" s="19"/>
      <c r="AL54" s="19"/>
      <c r="AM54" s="19"/>
      <c r="AN54" s="19"/>
    </row>
    <row r="55" spans="1:40" ht="19.5" customHeight="1">
      <c r="A55" s="172" t="s">
        <v>311</v>
      </c>
      <c r="B55" s="325" t="s">
        <v>477</v>
      </c>
      <c r="C55" s="325" t="s">
        <v>477</v>
      </c>
      <c r="D55" s="325" t="s">
        <v>477</v>
      </c>
      <c r="E55" s="325" t="s">
        <v>477</v>
      </c>
      <c r="F55" s="325" t="s">
        <v>477</v>
      </c>
      <c r="G55" s="325" t="s">
        <v>477</v>
      </c>
      <c r="H55" s="325" t="s">
        <v>477</v>
      </c>
      <c r="I55" s="325" t="s">
        <v>477</v>
      </c>
      <c r="J55" s="325" t="s">
        <v>477</v>
      </c>
      <c r="K55" s="325" t="s">
        <v>477</v>
      </c>
      <c r="L55" s="325" t="s">
        <v>477</v>
      </c>
      <c r="M55" s="325" t="s">
        <v>477</v>
      </c>
      <c r="N55" s="325" t="s">
        <v>477</v>
      </c>
      <c r="O55" s="374"/>
      <c r="P55" s="374"/>
      <c r="Q55" s="374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19"/>
      <c r="AJ55" s="19"/>
      <c r="AK55" s="19"/>
      <c r="AL55" s="19"/>
      <c r="AM55" s="19"/>
      <c r="AN55" s="19"/>
    </row>
    <row r="56" spans="1:40" ht="19.5" customHeight="1">
      <c r="A56" s="174" t="s">
        <v>16</v>
      </c>
      <c r="B56" s="316">
        <v>30</v>
      </c>
      <c r="C56" s="316">
        <v>32</v>
      </c>
      <c r="D56" s="316" t="s">
        <v>477</v>
      </c>
      <c r="E56" s="316">
        <v>340</v>
      </c>
      <c r="F56" s="316" t="s">
        <v>477</v>
      </c>
      <c r="G56" s="316">
        <v>215</v>
      </c>
      <c r="H56" s="316">
        <v>168</v>
      </c>
      <c r="I56" s="316" t="s">
        <v>477</v>
      </c>
      <c r="J56" s="316" t="s">
        <v>477</v>
      </c>
      <c r="K56" s="316" t="s">
        <v>477</v>
      </c>
      <c r="L56" s="316" t="s">
        <v>477</v>
      </c>
      <c r="M56" s="316" t="s">
        <v>477</v>
      </c>
      <c r="N56" s="316" t="s">
        <v>477</v>
      </c>
      <c r="O56" s="374"/>
      <c r="P56" s="374"/>
      <c r="Q56" s="374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19"/>
      <c r="AJ56" s="19"/>
      <c r="AK56" s="19"/>
      <c r="AL56" s="19"/>
      <c r="AM56" s="19"/>
      <c r="AN56" s="19"/>
    </row>
    <row r="57" spans="1:40" s="30" customFormat="1" ht="19.5" customHeight="1">
      <c r="A57" s="178" t="s">
        <v>460</v>
      </c>
      <c r="B57" s="315" t="s">
        <v>477</v>
      </c>
      <c r="C57" s="315" t="s">
        <v>477</v>
      </c>
      <c r="D57" s="315" t="s">
        <v>477</v>
      </c>
      <c r="E57" s="315" t="s">
        <v>477</v>
      </c>
      <c r="F57" s="315" t="s">
        <v>477</v>
      </c>
      <c r="G57" s="315" t="s">
        <v>477</v>
      </c>
      <c r="H57" s="315" t="s">
        <v>477</v>
      </c>
      <c r="I57" s="315" t="s">
        <v>477</v>
      </c>
      <c r="J57" s="315" t="s">
        <v>477</v>
      </c>
      <c r="K57" s="315" t="s">
        <v>477</v>
      </c>
      <c r="L57" s="315" t="s">
        <v>477</v>
      </c>
      <c r="M57" s="315" t="s">
        <v>477</v>
      </c>
      <c r="N57" s="315" t="s">
        <v>477</v>
      </c>
      <c r="O57" s="378"/>
      <c r="P57" s="378"/>
      <c r="Q57" s="378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33"/>
      <c r="AJ57" s="33"/>
      <c r="AK57" s="33"/>
      <c r="AL57" s="33"/>
      <c r="AM57" s="33"/>
      <c r="AN57" s="33"/>
    </row>
    <row r="58" spans="1:40" ht="19.5" customHeight="1">
      <c r="A58" s="761" t="s">
        <v>455</v>
      </c>
      <c r="B58" s="316">
        <v>12121</v>
      </c>
      <c r="C58" s="316">
        <v>591</v>
      </c>
      <c r="D58" s="316">
        <v>826</v>
      </c>
      <c r="E58" s="316" t="s">
        <v>477</v>
      </c>
      <c r="F58" s="316" t="s">
        <v>477</v>
      </c>
      <c r="G58" s="316" t="s">
        <v>477</v>
      </c>
      <c r="H58" s="316">
        <v>1000</v>
      </c>
      <c r="I58" s="316" t="s">
        <v>477</v>
      </c>
      <c r="J58" s="316">
        <v>20</v>
      </c>
      <c r="K58" s="316" t="s">
        <v>477</v>
      </c>
      <c r="L58" s="316" t="s">
        <v>477</v>
      </c>
      <c r="M58" s="316" t="s">
        <v>477</v>
      </c>
      <c r="N58" s="316" t="s">
        <v>477</v>
      </c>
      <c r="O58" s="374"/>
      <c r="P58" s="374"/>
      <c r="Q58" s="374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19"/>
      <c r="AJ58" s="19"/>
      <c r="AK58" s="19"/>
      <c r="AL58" s="19"/>
      <c r="AM58" s="19"/>
      <c r="AN58" s="19"/>
    </row>
    <row r="59" spans="1:40" s="30" customFormat="1" ht="19.5" customHeight="1">
      <c r="A59" s="178" t="s">
        <v>459</v>
      </c>
      <c r="B59" s="315">
        <v>118524</v>
      </c>
      <c r="C59" s="315">
        <v>15368</v>
      </c>
      <c r="D59" s="315">
        <v>64</v>
      </c>
      <c r="E59" s="315">
        <v>1483</v>
      </c>
      <c r="F59" s="315">
        <v>5582</v>
      </c>
      <c r="G59" s="315">
        <v>12270</v>
      </c>
      <c r="H59" s="315">
        <v>8338</v>
      </c>
      <c r="I59" s="315">
        <v>6837</v>
      </c>
      <c r="J59" s="315" t="s">
        <v>477</v>
      </c>
      <c r="K59" s="315">
        <v>8930</v>
      </c>
      <c r="L59" s="315" t="s">
        <v>477</v>
      </c>
      <c r="M59" s="315">
        <v>120</v>
      </c>
      <c r="N59" s="315" t="s">
        <v>477</v>
      </c>
      <c r="O59" s="762"/>
      <c r="P59" s="378"/>
      <c r="Q59" s="378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33"/>
      <c r="AJ59" s="33"/>
      <c r="AK59" s="33"/>
      <c r="AL59" s="33"/>
      <c r="AM59" s="33"/>
      <c r="AN59" s="33"/>
    </row>
    <row r="60" spans="1:40" ht="19.5" customHeight="1">
      <c r="A60" s="760" t="s">
        <v>458</v>
      </c>
      <c r="B60" s="316" t="s">
        <v>477</v>
      </c>
      <c r="C60" s="316" t="s">
        <v>477</v>
      </c>
      <c r="D60" s="316" t="s">
        <v>477</v>
      </c>
      <c r="E60" s="316" t="s">
        <v>477</v>
      </c>
      <c r="F60" s="316" t="s">
        <v>477</v>
      </c>
      <c r="G60" s="316" t="s">
        <v>477</v>
      </c>
      <c r="H60" s="316" t="s">
        <v>477</v>
      </c>
      <c r="I60" s="316" t="s">
        <v>477</v>
      </c>
      <c r="J60" s="316" t="s">
        <v>477</v>
      </c>
      <c r="K60" s="316" t="s">
        <v>477</v>
      </c>
      <c r="L60" s="316" t="s">
        <v>477</v>
      </c>
      <c r="M60" s="316" t="s">
        <v>477</v>
      </c>
      <c r="N60" s="316" t="s">
        <v>477</v>
      </c>
      <c r="O60" s="376"/>
      <c r="P60" s="374"/>
      <c r="Q60" s="374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19"/>
      <c r="AJ60" s="19"/>
      <c r="AK60" s="19"/>
      <c r="AL60" s="19"/>
      <c r="AM60" s="19"/>
      <c r="AN60" s="19"/>
    </row>
    <row r="61" spans="1:40" ht="30" customHeight="1">
      <c r="A61" s="175" t="s">
        <v>138</v>
      </c>
      <c r="B61" s="479">
        <f aca="true" t="shared" si="0" ref="B61:N61">SUM(B7:B42)+SUM(B43:B60)</f>
        <v>377377</v>
      </c>
      <c r="C61" s="479">
        <f t="shared" si="0"/>
        <v>352667</v>
      </c>
      <c r="D61" s="479">
        <f t="shared" si="0"/>
        <v>42487</v>
      </c>
      <c r="E61" s="479">
        <f t="shared" si="0"/>
        <v>57467</v>
      </c>
      <c r="F61" s="479">
        <f t="shared" si="0"/>
        <v>69140</v>
      </c>
      <c r="G61" s="479">
        <f t="shared" si="0"/>
        <v>459899</v>
      </c>
      <c r="H61" s="479">
        <f t="shared" si="0"/>
        <v>93047</v>
      </c>
      <c r="I61" s="479">
        <f t="shared" si="0"/>
        <v>123354</v>
      </c>
      <c r="J61" s="479">
        <f t="shared" si="0"/>
        <v>62917</v>
      </c>
      <c r="K61" s="479">
        <f t="shared" si="0"/>
        <v>282423</v>
      </c>
      <c r="L61" s="479">
        <f t="shared" si="0"/>
        <v>13606</v>
      </c>
      <c r="M61" s="479">
        <f t="shared" si="0"/>
        <v>14422</v>
      </c>
      <c r="N61" s="479">
        <f t="shared" si="0"/>
        <v>1671</v>
      </c>
      <c r="O61" s="485"/>
      <c r="P61" s="68"/>
      <c r="Q61" s="68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19"/>
      <c r="AJ61" s="19"/>
      <c r="AK61" s="19"/>
      <c r="AL61" s="19"/>
      <c r="AM61" s="19"/>
      <c r="AN61" s="19"/>
    </row>
    <row r="62" spans="1:40" ht="30" customHeight="1">
      <c r="A62" s="120" t="s">
        <v>382</v>
      </c>
      <c r="B62" s="121">
        <f>SUM(B61-B65)</f>
        <v>32134</v>
      </c>
      <c r="C62" s="121">
        <f aca="true" t="shared" si="1" ref="C62:N62">SUM(C61-C65)</f>
        <v>-87699</v>
      </c>
      <c r="D62" s="121">
        <f t="shared" si="1"/>
        <v>9836</v>
      </c>
      <c r="E62" s="121">
        <f t="shared" si="1"/>
        <v>6300</v>
      </c>
      <c r="F62" s="121">
        <f t="shared" si="1"/>
        <v>1589</v>
      </c>
      <c r="G62" s="121">
        <f t="shared" si="1"/>
        <v>14129</v>
      </c>
      <c r="H62" s="121">
        <f t="shared" si="1"/>
        <v>-1981</v>
      </c>
      <c r="I62" s="121">
        <f t="shared" si="1"/>
        <v>1272</v>
      </c>
      <c r="J62" s="121">
        <f t="shared" si="1"/>
        <v>4407</v>
      </c>
      <c r="K62" s="121">
        <f t="shared" si="1"/>
        <v>-106854</v>
      </c>
      <c r="L62" s="121">
        <f t="shared" si="1"/>
        <v>-13605</v>
      </c>
      <c r="M62" s="121">
        <f t="shared" si="1"/>
        <v>-1064</v>
      </c>
      <c r="N62" s="121">
        <f t="shared" si="1"/>
        <v>-1164</v>
      </c>
      <c r="O62" s="17"/>
      <c r="P62" s="21"/>
      <c r="Q62" s="408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19"/>
      <c r="AJ62" s="19"/>
      <c r="AK62" s="19"/>
      <c r="AL62" s="19"/>
      <c r="AM62" s="19"/>
      <c r="AN62" s="19"/>
    </row>
    <row r="63" spans="1:40" ht="30" customHeight="1">
      <c r="A63" s="120" t="s">
        <v>384</v>
      </c>
      <c r="B63" s="473">
        <f aca="true" t="shared" si="2" ref="B63:N63">(B61-B65)/ABS(B65)</f>
        <v>0.09307647077565656</v>
      </c>
      <c r="C63" s="473">
        <f t="shared" si="2"/>
        <v>-0.19915025229014047</v>
      </c>
      <c r="D63" s="473">
        <f t="shared" si="2"/>
        <v>0.30124651618633425</v>
      </c>
      <c r="E63" s="473">
        <f t="shared" si="2"/>
        <v>0.12312623370531788</v>
      </c>
      <c r="F63" s="473">
        <f t="shared" si="2"/>
        <v>0.023522967831712337</v>
      </c>
      <c r="G63" s="473">
        <f t="shared" si="2"/>
        <v>0.031695717522489175</v>
      </c>
      <c r="H63" s="473">
        <f t="shared" si="2"/>
        <v>-0.02084648735109652</v>
      </c>
      <c r="I63" s="473">
        <f t="shared" si="2"/>
        <v>0.010419226421585492</v>
      </c>
      <c r="J63" s="473">
        <f t="shared" si="2"/>
        <v>0.07532045804136045</v>
      </c>
      <c r="K63" s="473">
        <f t="shared" si="2"/>
        <v>-0.2744934840743224</v>
      </c>
      <c r="L63" s="473">
        <f t="shared" si="2"/>
        <v>-0.4999816250780934</v>
      </c>
      <c r="M63" s="473">
        <f t="shared" si="2"/>
        <v>-0.06870721942399587</v>
      </c>
      <c r="N63" s="473">
        <f t="shared" si="2"/>
        <v>-0.4105820105820106</v>
      </c>
      <c r="O63" s="17"/>
      <c r="P63" s="21"/>
      <c r="Q63" s="408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19"/>
      <c r="AJ63" s="19"/>
      <c r="AK63" s="19"/>
      <c r="AL63" s="19"/>
      <c r="AM63" s="19"/>
      <c r="AN63" s="19"/>
    </row>
    <row r="64" spans="1:40" ht="30" customHeight="1">
      <c r="A64" s="120" t="s">
        <v>385</v>
      </c>
      <c r="B64" s="294">
        <f>B61/$O$129</f>
        <v>0.11861628530495422</v>
      </c>
      <c r="C64" s="294">
        <f aca="true" t="shared" si="3" ref="C64:N64">C61/$O$129</f>
        <v>0.11084949397987234</v>
      </c>
      <c r="D64" s="294">
        <f t="shared" si="3"/>
        <v>0.013354417767250229</v>
      </c>
      <c r="E64" s="294">
        <f t="shared" si="3"/>
        <v>0.018062897494070397</v>
      </c>
      <c r="F64" s="294">
        <f t="shared" si="3"/>
        <v>0.021731928458768115</v>
      </c>
      <c r="G64" s="294">
        <f t="shared" si="3"/>
        <v>0.14455441374398317</v>
      </c>
      <c r="H64" s="294">
        <f t="shared" si="3"/>
        <v>0.029246322639615224</v>
      </c>
      <c r="I64" s="294">
        <f t="shared" si="3"/>
        <v>0.038772350348609805</v>
      </c>
      <c r="J64" s="294">
        <f t="shared" si="3"/>
        <v>0.019775929170383472</v>
      </c>
      <c r="K64" s="294">
        <f t="shared" si="3"/>
        <v>0.0887705587374988</v>
      </c>
      <c r="L64" s="808">
        <f t="shared" si="3"/>
        <v>0.004276607153746007</v>
      </c>
      <c r="M64" s="808">
        <f t="shared" si="3"/>
        <v>0.004533090428584809</v>
      </c>
      <c r="N64" s="808">
        <f t="shared" si="3"/>
        <v>0.0005252249414897529</v>
      </c>
      <c r="O64" s="407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19"/>
      <c r="AJ64" s="19"/>
      <c r="AK64" s="19"/>
      <c r="AL64" s="19"/>
      <c r="AM64" s="19"/>
      <c r="AN64" s="19"/>
    </row>
    <row r="65" spans="1:40" ht="30" customHeight="1">
      <c r="A65" s="472" t="s">
        <v>383</v>
      </c>
      <c r="B65" s="436">
        <v>345243</v>
      </c>
      <c r="C65" s="436">
        <v>440366</v>
      </c>
      <c r="D65" s="436">
        <v>32651</v>
      </c>
      <c r="E65" s="436">
        <v>51167</v>
      </c>
      <c r="F65" s="436">
        <v>67551</v>
      </c>
      <c r="G65" s="436">
        <v>445770</v>
      </c>
      <c r="H65" s="436">
        <v>95028</v>
      </c>
      <c r="I65" s="436">
        <v>122082</v>
      </c>
      <c r="J65" s="436">
        <v>58510</v>
      </c>
      <c r="K65" s="436">
        <v>389277</v>
      </c>
      <c r="L65" s="436">
        <v>27211</v>
      </c>
      <c r="M65" s="436">
        <v>15486</v>
      </c>
      <c r="N65" s="436">
        <v>2835</v>
      </c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19"/>
      <c r="AJ65" s="19"/>
      <c r="AK65" s="19"/>
      <c r="AL65" s="19"/>
      <c r="AM65" s="19"/>
      <c r="AN65" s="19"/>
    </row>
    <row r="66" spans="1:40" ht="15">
      <c r="A66" s="69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19"/>
      <c r="AJ66" s="19"/>
      <c r="AK66" s="19"/>
      <c r="AL66" s="19"/>
      <c r="AM66" s="19"/>
      <c r="AN66" s="19"/>
    </row>
    <row r="67" spans="1:40" ht="15">
      <c r="A67" s="69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19"/>
      <c r="AJ67" s="19"/>
      <c r="AK67" s="19"/>
      <c r="AL67" s="19"/>
      <c r="AM67" s="19"/>
      <c r="AN67" s="19"/>
    </row>
    <row r="68" ht="20.25">
      <c r="A68" s="5" t="s">
        <v>319</v>
      </c>
    </row>
    <row r="69" spans="1:40" ht="18">
      <c r="A69" s="228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19"/>
      <c r="AJ69" s="19"/>
      <c r="AK69" s="19"/>
      <c r="AL69" s="19"/>
      <c r="AM69" s="19"/>
      <c r="AN69" s="19"/>
    </row>
    <row r="70" spans="1:40" ht="12.75">
      <c r="A70" s="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19"/>
      <c r="AJ70" s="19"/>
      <c r="AK70" s="19"/>
      <c r="AL70" s="19"/>
      <c r="AM70" s="19"/>
      <c r="AN70" s="19"/>
    </row>
    <row r="71" spans="1:40" ht="18">
      <c r="A71" s="96" t="s">
        <v>381</v>
      </c>
      <c r="B71" s="404"/>
      <c r="C71" s="404"/>
      <c r="D71" s="404"/>
      <c r="E71" s="404"/>
      <c r="F71" s="404"/>
      <c r="G71" s="404"/>
      <c r="H71" s="404"/>
      <c r="I71" s="404"/>
      <c r="J71" s="404"/>
      <c r="K71" s="404"/>
      <c r="L71" s="404"/>
      <c r="M71" s="404"/>
      <c r="N71" s="404"/>
      <c r="O71" s="101" t="s">
        <v>135</v>
      </c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19"/>
      <c r="AJ71" s="19"/>
      <c r="AK71" s="19"/>
      <c r="AL71" s="19"/>
      <c r="AM71" s="19"/>
      <c r="AN71" s="19"/>
    </row>
    <row r="72" spans="1:40" ht="19.5" customHeight="1">
      <c r="A72" s="214" t="s">
        <v>136</v>
      </c>
      <c r="B72" s="843" t="s">
        <v>74</v>
      </c>
      <c r="C72" s="838"/>
      <c r="D72" s="838"/>
      <c r="E72" s="838"/>
      <c r="F72" s="838"/>
      <c r="G72" s="838"/>
      <c r="H72" s="838"/>
      <c r="I72" s="838"/>
      <c r="J72" s="838"/>
      <c r="K72" s="838"/>
      <c r="L72" s="838"/>
      <c r="M72" s="838"/>
      <c r="N72" s="839"/>
      <c r="O72" s="215" t="s">
        <v>138</v>
      </c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19"/>
      <c r="AJ72" s="19"/>
      <c r="AK72" s="19"/>
      <c r="AL72" s="19"/>
      <c r="AM72" s="19"/>
      <c r="AN72" s="19"/>
    </row>
    <row r="73" spans="1:40" ht="54.75" customHeight="1">
      <c r="A73" s="103"/>
      <c r="B73" s="556" t="s">
        <v>214</v>
      </c>
      <c r="C73" s="556" t="s">
        <v>215</v>
      </c>
      <c r="D73" s="556" t="s">
        <v>216</v>
      </c>
      <c r="E73" s="556" t="s">
        <v>217</v>
      </c>
      <c r="F73" s="556" t="s">
        <v>218</v>
      </c>
      <c r="G73" s="556" t="s">
        <v>219</v>
      </c>
      <c r="H73" s="556" t="s">
        <v>220</v>
      </c>
      <c r="I73" s="556" t="s">
        <v>221</v>
      </c>
      <c r="J73" s="556" t="s">
        <v>222</v>
      </c>
      <c r="K73" s="556" t="s">
        <v>223</v>
      </c>
      <c r="L73" s="556" t="s">
        <v>224</v>
      </c>
      <c r="M73" s="556" t="s">
        <v>349</v>
      </c>
      <c r="N73" s="556" t="s">
        <v>225</v>
      </c>
      <c r="O73" s="409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19"/>
      <c r="AJ73" s="19"/>
      <c r="AK73" s="19"/>
      <c r="AL73" s="19"/>
      <c r="AM73" s="19"/>
      <c r="AN73" s="19"/>
    </row>
    <row r="74" spans="1:40" ht="19.5" customHeight="1">
      <c r="A74" s="167" t="s">
        <v>147</v>
      </c>
      <c r="B74" s="371"/>
      <c r="C74" s="371"/>
      <c r="D74" s="371"/>
      <c r="E74" s="371"/>
      <c r="F74" s="371"/>
      <c r="G74" s="371"/>
      <c r="H74" s="371"/>
      <c r="I74" s="371"/>
      <c r="J74" s="371"/>
      <c r="K74" s="371"/>
      <c r="L74" s="371"/>
      <c r="M74" s="371"/>
      <c r="N74" s="371"/>
      <c r="O74" s="317"/>
      <c r="P74" s="374"/>
      <c r="Q74" s="374"/>
      <c r="R74" s="374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19"/>
      <c r="AJ74" s="19"/>
      <c r="AK74" s="19"/>
      <c r="AL74" s="19"/>
      <c r="AM74" s="19"/>
      <c r="AN74" s="19"/>
    </row>
    <row r="75" spans="1:40" ht="19.5" customHeight="1">
      <c r="A75" s="168" t="s">
        <v>148</v>
      </c>
      <c r="B75" s="324">
        <v>8</v>
      </c>
      <c r="C75" s="324">
        <v>328217</v>
      </c>
      <c r="D75" s="324">
        <v>161691</v>
      </c>
      <c r="E75" s="324">
        <v>416349</v>
      </c>
      <c r="F75" s="324">
        <v>3327</v>
      </c>
      <c r="G75" s="324" t="s">
        <v>477</v>
      </c>
      <c r="H75" s="324">
        <v>18</v>
      </c>
      <c r="I75" s="324">
        <v>4288</v>
      </c>
      <c r="J75" s="324" t="s">
        <v>477</v>
      </c>
      <c r="K75" s="324">
        <v>76</v>
      </c>
      <c r="L75" s="324">
        <v>138405</v>
      </c>
      <c r="M75" s="324" t="s">
        <v>477</v>
      </c>
      <c r="N75" s="324">
        <v>430</v>
      </c>
      <c r="O75" s="318">
        <f aca="true" t="shared" si="4" ref="O75:O82">SUM(B75:N75,B8:N8)</f>
        <v>2439977</v>
      </c>
      <c r="P75" s="460"/>
      <c r="Q75" s="461"/>
      <c r="R75" s="374"/>
      <c r="S75" s="410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19"/>
      <c r="AJ75" s="19"/>
      <c r="AK75" s="19"/>
      <c r="AL75" s="19"/>
      <c r="AM75" s="19"/>
      <c r="AN75" s="19"/>
    </row>
    <row r="76" spans="1:40" ht="19.5" customHeight="1">
      <c r="A76" s="169" t="s">
        <v>149</v>
      </c>
      <c r="B76" s="462">
        <v>57</v>
      </c>
      <c r="C76" s="462">
        <v>1771</v>
      </c>
      <c r="D76" s="462">
        <v>2671</v>
      </c>
      <c r="E76" s="462">
        <v>4078</v>
      </c>
      <c r="F76" s="462">
        <v>2465</v>
      </c>
      <c r="G76" s="462" t="s">
        <v>477</v>
      </c>
      <c r="H76" s="462">
        <v>8</v>
      </c>
      <c r="I76" s="462" t="s">
        <v>477</v>
      </c>
      <c r="J76" s="462" t="s">
        <v>477</v>
      </c>
      <c r="K76" s="462">
        <v>47</v>
      </c>
      <c r="L76" s="462">
        <v>5077</v>
      </c>
      <c r="M76" s="462" t="s">
        <v>477</v>
      </c>
      <c r="N76" s="462">
        <v>80</v>
      </c>
      <c r="O76" s="319">
        <f t="shared" si="4"/>
        <v>216388</v>
      </c>
      <c r="P76" s="460"/>
      <c r="Q76" s="461"/>
      <c r="R76" s="374"/>
      <c r="S76" s="410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19"/>
      <c r="AJ76" s="19"/>
      <c r="AK76" s="19"/>
      <c r="AL76" s="19"/>
      <c r="AM76" s="19"/>
      <c r="AN76" s="19"/>
    </row>
    <row r="77" spans="1:40" ht="19.5" customHeight="1">
      <c r="A77" s="168" t="s">
        <v>248</v>
      </c>
      <c r="B77" s="324" t="s">
        <v>477</v>
      </c>
      <c r="C77" s="324" t="s">
        <v>477</v>
      </c>
      <c r="D77" s="324" t="s">
        <v>477</v>
      </c>
      <c r="E77" s="324" t="s">
        <v>477</v>
      </c>
      <c r="F77" s="324" t="s">
        <v>477</v>
      </c>
      <c r="G77" s="324" t="s">
        <v>477</v>
      </c>
      <c r="H77" s="324" t="s">
        <v>477</v>
      </c>
      <c r="I77" s="324" t="s">
        <v>477</v>
      </c>
      <c r="J77" s="324" t="s">
        <v>477</v>
      </c>
      <c r="K77" s="324" t="s">
        <v>477</v>
      </c>
      <c r="L77" s="324" t="s">
        <v>477</v>
      </c>
      <c r="M77" s="324" t="s">
        <v>477</v>
      </c>
      <c r="N77" s="324" t="s">
        <v>477</v>
      </c>
      <c r="O77" s="318">
        <f t="shared" si="4"/>
        <v>12799</v>
      </c>
      <c r="P77" s="374"/>
      <c r="Q77" s="461"/>
      <c r="R77" s="374"/>
      <c r="S77" s="410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19"/>
      <c r="AJ77" s="19"/>
      <c r="AK77" s="19"/>
      <c r="AL77" s="19"/>
      <c r="AM77" s="19"/>
      <c r="AN77" s="19"/>
    </row>
    <row r="78" spans="1:40" ht="19.5" customHeight="1">
      <c r="A78" s="169" t="s">
        <v>150</v>
      </c>
      <c r="B78" s="462" t="s">
        <v>477</v>
      </c>
      <c r="C78" s="462" t="s">
        <v>477</v>
      </c>
      <c r="D78" s="462" t="s">
        <v>477</v>
      </c>
      <c r="E78" s="462">
        <v>6</v>
      </c>
      <c r="F78" s="462">
        <v>52</v>
      </c>
      <c r="G78" s="462">
        <v>6</v>
      </c>
      <c r="H78" s="462" t="s">
        <v>477</v>
      </c>
      <c r="I78" s="462" t="s">
        <v>477</v>
      </c>
      <c r="J78" s="462" t="s">
        <v>477</v>
      </c>
      <c r="K78" s="462" t="s">
        <v>477</v>
      </c>
      <c r="L78" s="462" t="s">
        <v>477</v>
      </c>
      <c r="M78" s="462" t="s">
        <v>477</v>
      </c>
      <c r="N78" s="462" t="s">
        <v>477</v>
      </c>
      <c r="O78" s="319">
        <f t="shared" si="4"/>
        <v>1418</v>
      </c>
      <c r="P78" s="374"/>
      <c r="Q78" s="461"/>
      <c r="R78" s="374"/>
      <c r="S78" s="410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19"/>
      <c r="AJ78" s="19"/>
      <c r="AK78" s="19"/>
      <c r="AL78" s="19"/>
      <c r="AM78" s="19"/>
      <c r="AN78" s="19"/>
    </row>
    <row r="79" spans="1:40" ht="19.5" customHeight="1">
      <c r="A79" s="168" t="s">
        <v>151</v>
      </c>
      <c r="B79" s="324" t="s">
        <v>477</v>
      </c>
      <c r="C79" s="324" t="s">
        <v>477</v>
      </c>
      <c r="D79" s="324" t="s">
        <v>477</v>
      </c>
      <c r="E79" s="324">
        <v>257</v>
      </c>
      <c r="F79" s="324" t="s">
        <v>477</v>
      </c>
      <c r="G79" s="324" t="s">
        <v>477</v>
      </c>
      <c r="H79" s="324" t="s">
        <v>477</v>
      </c>
      <c r="I79" s="324" t="s">
        <v>477</v>
      </c>
      <c r="J79" s="324" t="s">
        <v>477</v>
      </c>
      <c r="K79" s="324" t="s">
        <v>477</v>
      </c>
      <c r="L79" s="324" t="s">
        <v>477</v>
      </c>
      <c r="M79" s="324" t="s">
        <v>477</v>
      </c>
      <c r="N79" s="324" t="s">
        <v>477</v>
      </c>
      <c r="O79" s="318">
        <f t="shared" si="4"/>
        <v>928</v>
      </c>
      <c r="P79" s="374"/>
      <c r="Q79" s="461"/>
      <c r="R79" s="374"/>
      <c r="S79" s="410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19"/>
      <c r="AJ79" s="19"/>
      <c r="AK79" s="19"/>
      <c r="AL79" s="19"/>
      <c r="AM79" s="19"/>
      <c r="AN79" s="19"/>
    </row>
    <row r="80" spans="1:40" ht="19.5" customHeight="1">
      <c r="A80" s="169" t="s">
        <v>152</v>
      </c>
      <c r="B80" s="462" t="s">
        <v>477</v>
      </c>
      <c r="C80" s="462" t="s">
        <v>477</v>
      </c>
      <c r="D80" s="462" t="s">
        <v>477</v>
      </c>
      <c r="E80" s="462" t="s">
        <v>477</v>
      </c>
      <c r="F80" s="462" t="s">
        <v>477</v>
      </c>
      <c r="G80" s="462">
        <v>310</v>
      </c>
      <c r="H80" s="462" t="s">
        <v>477</v>
      </c>
      <c r="I80" s="462" t="s">
        <v>477</v>
      </c>
      <c r="J80" s="462">
        <v>1682</v>
      </c>
      <c r="K80" s="462">
        <v>4</v>
      </c>
      <c r="L80" s="462" t="s">
        <v>477</v>
      </c>
      <c r="M80" s="462" t="s">
        <v>477</v>
      </c>
      <c r="N80" s="462" t="s">
        <v>477</v>
      </c>
      <c r="O80" s="319">
        <f t="shared" si="4"/>
        <v>2252</v>
      </c>
      <c r="P80" s="374"/>
      <c r="Q80" s="461"/>
      <c r="R80" s="374"/>
      <c r="S80" s="410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19"/>
      <c r="AJ80" s="19"/>
      <c r="AK80" s="19"/>
      <c r="AL80" s="19"/>
      <c r="AM80" s="19"/>
      <c r="AN80" s="19"/>
    </row>
    <row r="81" spans="1:40" ht="19.5" customHeight="1">
      <c r="A81" s="168" t="s">
        <v>153</v>
      </c>
      <c r="B81" s="324" t="s">
        <v>477</v>
      </c>
      <c r="C81" s="324" t="s">
        <v>477</v>
      </c>
      <c r="D81" s="324" t="s">
        <v>477</v>
      </c>
      <c r="E81" s="324">
        <v>2</v>
      </c>
      <c r="F81" s="324" t="s">
        <v>477</v>
      </c>
      <c r="G81" s="324" t="s">
        <v>477</v>
      </c>
      <c r="H81" s="324">
        <v>3</v>
      </c>
      <c r="I81" s="324">
        <v>12</v>
      </c>
      <c r="J81" s="324" t="s">
        <v>477</v>
      </c>
      <c r="K81" s="324">
        <v>70</v>
      </c>
      <c r="L81" s="324">
        <v>7</v>
      </c>
      <c r="M81" s="324" t="s">
        <v>477</v>
      </c>
      <c r="N81" s="324" t="s">
        <v>477</v>
      </c>
      <c r="O81" s="318">
        <f t="shared" si="4"/>
        <v>4572</v>
      </c>
      <c r="P81" s="374"/>
      <c r="Q81" s="461"/>
      <c r="R81" s="374"/>
      <c r="S81" s="410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19"/>
      <c r="AJ81" s="19"/>
      <c r="AK81" s="19"/>
      <c r="AL81" s="19"/>
      <c r="AM81" s="19"/>
      <c r="AN81" s="19"/>
    </row>
    <row r="82" spans="1:40" ht="19.5" customHeight="1">
      <c r="A82" s="169" t="s">
        <v>154</v>
      </c>
      <c r="B82" s="462" t="s">
        <v>477</v>
      </c>
      <c r="C82" s="462" t="s">
        <v>477</v>
      </c>
      <c r="D82" s="462" t="s">
        <v>477</v>
      </c>
      <c r="E82" s="462" t="s">
        <v>477</v>
      </c>
      <c r="F82" s="462">
        <v>9</v>
      </c>
      <c r="G82" s="462" t="s">
        <v>477</v>
      </c>
      <c r="H82" s="462" t="s">
        <v>477</v>
      </c>
      <c r="I82" s="462" t="s">
        <v>477</v>
      </c>
      <c r="J82" s="462" t="s">
        <v>477</v>
      </c>
      <c r="K82" s="462" t="s">
        <v>477</v>
      </c>
      <c r="L82" s="462" t="s">
        <v>477</v>
      </c>
      <c r="M82" s="462" t="s">
        <v>477</v>
      </c>
      <c r="N82" s="462" t="s">
        <v>477</v>
      </c>
      <c r="O82" s="319">
        <f t="shared" si="4"/>
        <v>201</v>
      </c>
      <c r="P82" s="374"/>
      <c r="Q82" s="461"/>
      <c r="R82" s="374"/>
      <c r="S82" s="410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19"/>
      <c r="AJ82" s="19"/>
      <c r="AK82" s="19"/>
      <c r="AL82" s="19"/>
      <c r="AM82" s="19"/>
      <c r="AN82" s="19"/>
    </row>
    <row r="83" spans="1:40" ht="19.5" customHeight="1">
      <c r="A83" s="168" t="s">
        <v>155</v>
      </c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18"/>
      <c r="P83" s="378"/>
      <c r="Q83" s="461"/>
      <c r="R83" s="378"/>
      <c r="S83" s="410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19"/>
      <c r="AJ83" s="19"/>
      <c r="AK83" s="19"/>
      <c r="AL83" s="19"/>
      <c r="AM83" s="19"/>
      <c r="AN83" s="19"/>
    </row>
    <row r="84" spans="1:40" ht="19.5" customHeight="1">
      <c r="A84" s="170" t="s">
        <v>156</v>
      </c>
      <c r="B84" s="462" t="s">
        <v>477</v>
      </c>
      <c r="C84" s="462" t="s">
        <v>477</v>
      </c>
      <c r="D84" s="462" t="s">
        <v>477</v>
      </c>
      <c r="E84" s="462">
        <v>18</v>
      </c>
      <c r="F84" s="462" t="s">
        <v>477</v>
      </c>
      <c r="G84" s="462" t="s">
        <v>477</v>
      </c>
      <c r="H84" s="462" t="s">
        <v>477</v>
      </c>
      <c r="I84" s="462" t="s">
        <v>477</v>
      </c>
      <c r="J84" s="462" t="s">
        <v>477</v>
      </c>
      <c r="K84" s="462">
        <v>96</v>
      </c>
      <c r="L84" s="462" t="s">
        <v>477</v>
      </c>
      <c r="M84" s="462" t="s">
        <v>477</v>
      </c>
      <c r="N84" s="462" t="s">
        <v>477</v>
      </c>
      <c r="O84" s="319">
        <f aca="true" t="shared" si="5" ref="O84:O96">SUM(B84:N84,B17:N17)</f>
        <v>824</v>
      </c>
      <c r="P84" s="374"/>
      <c r="Q84" s="461"/>
      <c r="R84" s="374"/>
      <c r="S84" s="410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19"/>
      <c r="AJ84" s="19"/>
      <c r="AK84" s="19"/>
      <c r="AL84" s="19"/>
      <c r="AM84" s="19"/>
      <c r="AN84" s="19"/>
    </row>
    <row r="85" spans="1:40" ht="19.5" customHeight="1">
      <c r="A85" s="171" t="s">
        <v>213</v>
      </c>
      <c r="B85" s="324" t="s">
        <v>477</v>
      </c>
      <c r="C85" s="324" t="s">
        <v>477</v>
      </c>
      <c r="D85" s="324" t="s">
        <v>477</v>
      </c>
      <c r="E85" s="324" t="s">
        <v>477</v>
      </c>
      <c r="F85" s="324" t="s">
        <v>477</v>
      </c>
      <c r="G85" s="324" t="s">
        <v>477</v>
      </c>
      <c r="H85" s="324" t="s">
        <v>477</v>
      </c>
      <c r="I85" s="324" t="s">
        <v>477</v>
      </c>
      <c r="J85" s="324" t="s">
        <v>477</v>
      </c>
      <c r="K85" s="324" t="s">
        <v>477</v>
      </c>
      <c r="L85" s="324" t="s">
        <v>477</v>
      </c>
      <c r="M85" s="324" t="s">
        <v>477</v>
      </c>
      <c r="N85" s="324" t="s">
        <v>477</v>
      </c>
      <c r="O85" s="318">
        <f t="shared" si="5"/>
        <v>0</v>
      </c>
      <c r="P85" s="374"/>
      <c r="Q85" s="461"/>
      <c r="R85" s="374"/>
      <c r="S85" s="410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19"/>
      <c r="AJ85" s="19"/>
      <c r="AK85" s="19"/>
      <c r="AL85" s="19"/>
      <c r="AM85" s="19"/>
      <c r="AN85" s="19"/>
    </row>
    <row r="86" spans="1:40" ht="19.5" customHeight="1">
      <c r="A86" s="170" t="s">
        <v>157</v>
      </c>
      <c r="B86" s="462" t="s">
        <v>477</v>
      </c>
      <c r="C86" s="462" t="s">
        <v>477</v>
      </c>
      <c r="D86" s="462" t="s">
        <v>477</v>
      </c>
      <c r="E86" s="462" t="s">
        <v>477</v>
      </c>
      <c r="F86" s="462">
        <v>46</v>
      </c>
      <c r="G86" s="462" t="s">
        <v>477</v>
      </c>
      <c r="H86" s="462" t="s">
        <v>477</v>
      </c>
      <c r="I86" s="462" t="s">
        <v>477</v>
      </c>
      <c r="J86" s="462" t="s">
        <v>477</v>
      </c>
      <c r="K86" s="462" t="s">
        <v>477</v>
      </c>
      <c r="L86" s="462" t="s">
        <v>477</v>
      </c>
      <c r="M86" s="462" t="s">
        <v>477</v>
      </c>
      <c r="N86" s="462" t="s">
        <v>477</v>
      </c>
      <c r="O86" s="319">
        <f t="shared" si="5"/>
        <v>48</v>
      </c>
      <c r="P86" s="374"/>
      <c r="Q86" s="461"/>
      <c r="R86" s="374"/>
      <c r="S86" s="410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19"/>
      <c r="AJ86" s="19"/>
      <c r="AK86" s="19"/>
      <c r="AL86" s="19"/>
      <c r="AM86" s="19"/>
      <c r="AN86" s="19"/>
    </row>
    <row r="87" spans="1:40" ht="19.5" customHeight="1">
      <c r="A87" s="168" t="s">
        <v>158</v>
      </c>
      <c r="B87" s="324" t="s">
        <v>477</v>
      </c>
      <c r="C87" s="324" t="s">
        <v>477</v>
      </c>
      <c r="D87" s="324" t="s">
        <v>477</v>
      </c>
      <c r="E87" s="324" t="s">
        <v>477</v>
      </c>
      <c r="F87" s="324" t="s">
        <v>477</v>
      </c>
      <c r="G87" s="324" t="s">
        <v>477</v>
      </c>
      <c r="H87" s="324" t="s">
        <v>477</v>
      </c>
      <c r="I87" s="324" t="s">
        <v>477</v>
      </c>
      <c r="J87" s="324" t="s">
        <v>477</v>
      </c>
      <c r="K87" s="324" t="s">
        <v>477</v>
      </c>
      <c r="L87" s="324" t="s">
        <v>477</v>
      </c>
      <c r="M87" s="324" t="s">
        <v>477</v>
      </c>
      <c r="N87" s="324" t="s">
        <v>477</v>
      </c>
      <c r="O87" s="318">
        <f t="shared" si="5"/>
        <v>851</v>
      </c>
      <c r="P87" s="374"/>
      <c r="Q87" s="461"/>
      <c r="R87" s="374"/>
      <c r="S87" s="410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19"/>
      <c r="AJ87" s="19"/>
      <c r="AK87" s="19"/>
      <c r="AL87" s="19"/>
      <c r="AM87" s="19"/>
      <c r="AN87" s="19"/>
    </row>
    <row r="88" spans="1:40" ht="19.5" customHeight="1">
      <c r="A88" s="169" t="s">
        <v>159</v>
      </c>
      <c r="B88" s="462" t="s">
        <v>477</v>
      </c>
      <c r="C88" s="462" t="s">
        <v>477</v>
      </c>
      <c r="D88" s="462" t="s">
        <v>477</v>
      </c>
      <c r="E88" s="462" t="s">
        <v>477</v>
      </c>
      <c r="F88" s="462" t="s">
        <v>477</v>
      </c>
      <c r="G88" s="462">
        <v>89</v>
      </c>
      <c r="H88" s="462" t="s">
        <v>477</v>
      </c>
      <c r="I88" s="462" t="s">
        <v>477</v>
      </c>
      <c r="J88" s="462">
        <v>436</v>
      </c>
      <c r="K88" s="462">
        <v>14</v>
      </c>
      <c r="L88" s="462" t="s">
        <v>477</v>
      </c>
      <c r="M88" s="462" t="s">
        <v>477</v>
      </c>
      <c r="N88" s="462" t="s">
        <v>477</v>
      </c>
      <c r="O88" s="319">
        <f t="shared" si="5"/>
        <v>577</v>
      </c>
      <c r="P88" s="374"/>
      <c r="Q88" s="461"/>
      <c r="R88" s="374"/>
      <c r="S88" s="410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19"/>
      <c r="AJ88" s="19"/>
      <c r="AK88" s="19"/>
      <c r="AL88" s="19"/>
      <c r="AM88" s="19"/>
      <c r="AN88" s="19"/>
    </row>
    <row r="89" spans="1:40" ht="19.5" customHeight="1">
      <c r="A89" s="168" t="s">
        <v>89</v>
      </c>
      <c r="B89" s="324" t="s">
        <v>477</v>
      </c>
      <c r="C89" s="324">
        <v>39</v>
      </c>
      <c r="D89" s="324" t="s">
        <v>477</v>
      </c>
      <c r="E89" s="324" t="s">
        <v>477</v>
      </c>
      <c r="F89" s="324" t="s">
        <v>477</v>
      </c>
      <c r="G89" s="324" t="s">
        <v>477</v>
      </c>
      <c r="H89" s="324" t="s">
        <v>477</v>
      </c>
      <c r="I89" s="324" t="s">
        <v>477</v>
      </c>
      <c r="J89" s="324" t="s">
        <v>477</v>
      </c>
      <c r="K89" s="324" t="s">
        <v>477</v>
      </c>
      <c r="L89" s="324" t="s">
        <v>477</v>
      </c>
      <c r="M89" s="324" t="s">
        <v>477</v>
      </c>
      <c r="N89" s="324" t="s">
        <v>477</v>
      </c>
      <c r="O89" s="318">
        <f t="shared" si="5"/>
        <v>8729</v>
      </c>
      <c r="P89" s="374"/>
      <c r="Q89" s="461"/>
      <c r="R89" s="374"/>
      <c r="S89" s="410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19"/>
      <c r="AJ89" s="19"/>
      <c r="AK89" s="19"/>
      <c r="AL89" s="19"/>
      <c r="AM89" s="19"/>
      <c r="AN89" s="19"/>
    </row>
    <row r="90" spans="1:40" ht="19.5" customHeight="1">
      <c r="A90" s="169" t="s">
        <v>160</v>
      </c>
      <c r="B90" s="462" t="s">
        <v>477</v>
      </c>
      <c r="C90" s="462">
        <v>2</v>
      </c>
      <c r="D90" s="462" t="s">
        <v>477</v>
      </c>
      <c r="E90" s="462" t="s">
        <v>477</v>
      </c>
      <c r="F90" s="462">
        <v>1</v>
      </c>
      <c r="G90" s="462" t="s">
        <v>477</v>
      </c>
      <c r="H90" s="462" t="s">
        <v>477</v>
      </c>
      <c r="I90" s="462" t="s">
        <v>477</v>
      </c>
      <c r="J90" s="462" t="s">
        <v>477</v>
      </c>
      <c r="K90" s="462">
        <v>54</v>
      </c>
      <c r="L90" s="462" t="s">
        <v>477</v>
      </c>
      <c r="M90" s="462" t="s">
        <v>477</v>
      </c>
      <c r="N90" s="462" t="s">
        <v>477</v>
      </c>
      <c r="O90" s="319">
        <f t="shared" si="5"/>
        <v>1911</v>
      </c>
      <c r="P90" s="374"/>
      <c r="Q90" s="463"/>
      <c r="R90" s="374"/>
      <c r="S90" s="410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19"/>
      <c r="AJ90" s="19"/>
      <c r="AK90" s="19"/>
      <c r="AL90" s="19"/>
      <c r="AM90" s="19"/>
      <c r="AN90" s="19"/>
    </row>
    <row r="91" spans="1:40" ht="19.5" customHeight="1">
      <c r="A91" s="168" t="s">
        <v>161</v>
      </c>
      <c r="B91" s="324" t="s">
        <v>477</v>
      </c>
      <c r="C91" s="324" t="s">
        <v>477</v>
      </c>
      <c r="D91" s="324" t="s">
        <v>477</v>
      </c>
      <c r="E91" s="324" t="s">
        <v>477</v>
      </c>
      <c r="F91" s="324" t="s">
        <v>477</v>
      </c>
      <c r="G91" s="324" t="s">
        <v>477</v>
      </c>
      <c r="H91" s="324" t="s">
        <v>477</v>
      </c>
      <c r="I91" s="324" t="s">
        <v>477</v>
      </c>
      <c r="J91" s="324" t="s">
        <v>477</v>
      </c>
      <c r="K91" s="324" t="s">
        <v>477</v>
      </c>
      <c r="L91" s="324" t="s">
        <v>477</v>
      </c>
      <c r="M91" s="324" t="s">
        <v>477</v>
      </c>
      <c r="N91" s="324" t="s">
        <v>477</v>
      </c>
      <c r="O91" s="318">
        <f t="shared" si="5"/>
        <v>124</v>
      </c>
      <c r="P91" s="374"/>
      <c r="Q91" s="463"/>
      <c r="R91" s="374"/>
      <c r="S91" s="410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19"/>
      <c r="AJ91" s="19"/>
      <c r="AK91" s="19"/>
      <c r="AL91" s="19"/>
      <c r="AM91" s="19"/>
      <c r="AN91" s="19"/>
    </row>
    <row r="92" spans="1:40" ht="19.5" customHeight="1">
      <c r="A92" s="169" t="s">
        <v>0</v>
      </c>
      <c r="B92" s="462" t="s">
        <v>477</v>
      </c>
      <c r="C92" s="462">
        <v>205</v>
      </c>
      <c r="D92" s="462" t="s">
        <v>477</v>
      </c>
      <c r="E92" s="462" t="s">
        <v>477</v>
      </c>
      <c r="F92" s="462">
        <v>170</v>
      </c>
      <c r="G92" s="462" t="s">
        <v>477</v>
      </c>
      <c r="H92" s="462" t="s">
        <v>477</v>
      </c>
      <c r="I92" s="462">
        <v>1917</v>
      </c>
      <c r="J92" s="462" t="s">
        <v>477</v>
      </c>
      <c r="K92" s="462">
        <v>453</v>
      </c>
      <c r="L92" s="462">
        <v>577</v>
      </c>
      <c r="M92" s="462" t="s">
        <v>477</v>
      </c>
      <c r="N92" s="462" t="s">
        <v>477</v>
      </c>
      <c r="O92" s="319">
        <f t="shared" si="5"/>
        <v>37688</v>
      </c>
      <c r="P92" s="374"/>
      <c r="Q92" s="463"/>
      <c r="R92" s="374"/>
      <c r="S92" s="410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19"/>
      <c r="AJ92" s="19"/>
      <c r="AK92" s="19"/>
      <c r="AL92" s="19"/>
      <c r="AM92" s="19"/>
      <c r="AN92" s="19"/>
    </row>
    <row r="93" spans="1:40" ht="19.5" customHeight="1">
      <c r="A93" s="168" t="s">
        <v>1</v>
      </c>
      <c r="B93" s="324" t="s">
        <v>477</v>
      </c>
      <c r="C93" s="324">
        <v>842</v>
      </c>
      <c r="D93" s="324" t="s">
        <v>477</v>
      </c>
      <c r="E93" s="324" t="s">
        <v>477</v>
      </c>
      <c r="F93" s="324">
        <v>270</v>
      </c>
      <c r="G93" s="324" t="s">
        <v>477</v>
      </c>
      <c r="H93" s="324" t="s">
        <v>477</v>
      </c>
      <c r="I93" s="324">
        <v>533</v>
      </c>
      <c r="J93" s="324" t="s">
        <v>477</v>
      </c>
      <c r="K93" s="324" t="s">
        <v>477</v>
      </c>
      <c r="L93" s="324" t="s">
        <v>477</v>
      </c>
      <c r="M93" s="324" t="s">
        <v>477</v>
      </c>
      <c r="N93" s="324" t="s">
        <v>477</v>
      </c>
      <c r="O93" s="318">
        <f t="shared" si="5"/>
        <v>2888</v>
      </c>
      <c r="P93" s="374"/>
      <c r="Q93" s="463"/>
      <c r="R93" s="374"/>
      <c r="S93" s="410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19"/>
      <c r="AJ93" s="19"/>
      <c r="AK93" s="19"/>
      <c r="AL93" s="19"/>
      <c r="AM93" s="19"/>
      <c r="AN93" s="19"/>
    </row>
    <row r="94" spans="1:40" ht="19.5" customHeight="1">
      <c r="A94" s="169" t="s">
        <v>2</v>
      </c>
      <c r="B94" s="462" t="s">
        <v>477</v>
      </c>
      <c r="C94" s="462">
        <v>71</v>
      </c>
      <c r="D94" s="462" t="s">
        <v>477</v>
      </c>
      <c r="E94" s="462" t="s">
        <v>477</v>
      </c>
      <c r="F94" s="462" t="s">
        <v>477</v>
      </c>
      <c r="G94" s="462" t="s">
        <v>477</v>
      </c>
      <c r="H94" s="462" t="s">
        <v>477</v>
      </c>
      <c r="I94" s="462" t="s">
        <v>477</v>
      </c>
      <c r="J94" s="462" t="s">
        <v>477</v>
      </c>
      <c r="K94" s="462" t="s">
        <v>477</v>
      </c>
      <c r="L94" s="462" t="s">
        <v>477</v>
      </c>
      <c r="M94" s="462" t="s">
        <v>477</v>
      </c>
      <c r="N94" s="462" t="s">
        <v>477</v>
      </c>
      <c r="O94" s="319">
        <f t="shared" si="5"/>
        <v>71</v>
      </c>
      <c r="P94" s="374"/>
      <c r="Q94" s="463"/>
      <c r="R94" s="374"/>
      <c r="S94" s="410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19"/>
      <c r="AJ94" s="19"/>
      <c r="AK94" s="19"/>
      <c r="AL94" s="19"/>
      <c r="AM94" s="19"/>
      <c r="AN94" s="19"/>
    </row>
    <row r="95" spans="1:40" ht="19.5" customHeight="1">
      <c r="A95" s="168" t="s">
        <v>3</v>
      </c>
      <c r="B95" s="324" t="s">
        <v>477</v>
      </c>
      <c r="C95" s="324" t="s">
        <v>477</v>
      </c>
      <c r="D95" s="324" t="s">
        <v>477</v>
      </c>
      <c r="E95" s="324" t="s">
        <v>477</v>
      </c>
      <c r="F95" s="324" t="s">
        <v>477</v>
      </c>
      <c r="G95" s="324" t="s">
        <v>477</v>
      </c>
      <c r="H95" s="324" t="s">
        <v>477</v>
      </c>
      <c r="I95" s="324" t="s">
        <v>477</v>
      </c>
      <c r="J95" s="324" t="s">
        <v>477</v>
      </c>
      <c r="K95" s="324" t="s">
        <v>477</v>
      </c>
      <c r="L95" s="324" t="s">
        <v>477</v>
      </c>
      <c r="M95" s="324" t="s">
        <v>477</v>
      </c>
      <c r="N95" s="324" t="s">
        <v>477</v>
      </c>
      <c r="O95" s="318">
        <f t="shared" si="5"/>
        <v>0</v>
      </c>
      <c r="P95" s="374"/>
      <c r="Q95" s="463"/>
      <c r="R95" s="374"/>
      <c r="S95" s="410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19"/>
      <c r="AJ95" s="19"/>
      <c r="AK95" s="19"/>
      <c r="AL95" s="19"/>
      <c r="AM95" s="19"/>
      <c r="AN95" s="19"/>
    </row>
    <row r="96" spans="1:40" ht="19.5" customHeight="1">
      <c r="A96" s="763" t="s">
        <v>4</v>
      </c>
      <c r="B96" s="464" t="s">
        <v>477</v>
      </c>
      <c r="C96" s="464" t="s">
        <v>477</v>
      </c>
      <c r="D96" s="464" t="s">
        <v>477</v>
      </c>
      <c r="E96" s="464" t="s">
        <v>477</v>
      </c>
      <c r="F96" s="464" t="s">
        <v>477</v>
      </c>
      <c r="G96" s="464" t="s">
        <v>477</v>
      </c>
      <c r="H96" s="464" t="s">
        <v>477</v>
      </c>
      <c r="I96" s="464" t="s">
        <v>477</v>
      </c>
      <c r="J96" s="464" t="s">
        <v>477</v>
      </c>
      <c r="K96" s="464" t="s">
        <v>477</v>
      </c>
      <c r="L96" s="464" t="s">
        <v>477</v>
      </c>
      <c r="M96" s="464" t="s">
        <v>477</v>
      </c>
      <c r="N96" s="464" t="s">
        <v>477</v>
      </c>
      <c r="O96" s="332">
        <f t="shared" si="5"/>
        <v>22</v>
      </c>
      <c r="P96" s="374"/>
      <c r="Q96" s="463"/>
      <c r="R96" s="374"/>
      <c r="S96" s="410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19"/>
      <c r="AJ96" s="19"/>
      <c r="AK96" s="19"/>
      <c r="AL96" s="19"/>
      <c r="AM96" s="19"/>
      <c r="AN96" s="19"/>
    </row>
    <row r="97" spans="1:40" ht="19.5" customHeight="1">
      <c r="A97" s="155" t="s">
        <v>374</v>
      </c>
      <c r="B97" s="340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104"/>
      <c r="P97" s="374"/>
      <c r="Q97" s="463"/>
      <c r="R97" s="374"/>
      <c r="S97" s="410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19"/>
      <c r="AJ97" s="19"/>
      <c r="AK97" s="19"/>
      <c r="AL97" s="19"/>
      <c r="AM97" s="19"/>
      <c r="AN97" s="19"/>
    </row>
    <row r="98" spans="1:40" ht="19.5" customHeight="1">
      <c r="A98" s="747"/>
      <c r="B98" s="340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104"/>
      <c r="P98" s="374"/>
      <c r="Q98" s="463"/>
      <c r="R98" s="374"/>
      <c r="S98" s="410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19"/>
      <c r="AJ98" s="19"/>
      <c r="AK98" s="19"/>
      <c r="AL98" s="19"/>
      <c r="AM98" s="19"/>
      <c r="AN98" s="19"/>
    </row>
    <row r="99" spans="1:40" s="13" customFormat="1" ht="25.5">
      <c r="A99" s="51" t="s">
        <v>320</v>
      </c>
      <c r="B99" s="413"/>
      <c r="C99" s="413"/>
      <c r="D99" s="413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4"/>
      <c r="P99" s="46"/>
      <c r="Q99" s="46"/>
      <c r="R99" s="46"/>
      <c r="S99" s="410"/>
      <c r="T99" s="21"/>
      <c r="U99" s="415"/>
      <c r="V99" s="21"/>
      <c r="W99" s="415"/>
      <c r="X99" s="415"/>
      <c r="Y99" s="415"/>
      <c r="Z99" s="415"/>
      <c r="AA99" s="415"/>
      <c r="AB99" s="415"/>
      <c r="AC99" s="415"/>
      <c r="AD99" s="415"/>
      <c r="AE99" s="415"/>
      <c r="AF99" s="415"/>
      <c r="AG99" s="415"/>
      <c r="AH99" s="415"/>
      <c r="AI99" s="22"/>
      <c r="AJ99" s="22"/>
      <c r="AK99" s="22"/>
      <c r="AL99" s="22"/>
      <c r="AM99" s="22"/>
      <c r="AN99" s="22"/>
    </row>
    <row r="100" spans="1:40" ht="14.25">
      <c r="A100" s="40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12"/>
      <c r="P100" s="46"/>
      <c r="Q100" s="46"/>
      <c r="R100" s="46"/>
      <c r="S100" s="410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19"/>
      <c r="AJ100" s="19"/>
      <c r="AK100" s="19"/>
      <c r="AL100" s="19"/>
      <c r="AM100" s="19"/>
      <c r="AN100" s="19"/>
    </row>
    <row r="101" spans="1:40" ht="18">
      <c r="A101" s="97" t="s">
        <v>381</v>
      </c>
      <c r="B101" s="416"/>
      <c r="C101" s="416"/>
      <c r="D101" s="416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104" t="s">
        <v>135</v>
      </c>
      <c r="P101" s="46"/>
      <c r="Q101" s="46"/>
      <c r="R101" s="46"/>
      <c r="S101" s="410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19"/>
      <c r="AJ101" s="19"/>
      <c r="AK101" s="19"/>
      <c r="AL101" s="19"/>
      <c r="AM101" s="19"/>
      <c r="AN101" s="19"/>
    </row>
    <row r="102" spans="1:40" ht="19.5" customHeight="1">
      <c r="A102" s="214" t="s">
        <v>136</v>
      </c>
      <c r="B102" s="843" t="s">
        <v>74</v>
      </c>
      <c r="C102" s="838"/>
      <c r="D102" s="838"/>
      <c r="E102" s="838"/>
      <c r="F102" s="838"/>
      <c r="G102" s="838"/>
      <c r="H102" s="838"/>
      <c r="I102" s="838"/>
      <c r="J102" s="838"/>
      <c r="K102" s="838"/>
      <c r="L102" s="838"/>
      <c r="M102" s="838"/>
      <c r="N102" s="839"/>
      <c r="O102" s="215" t="s">
        <v>138</v>
      </c>
      <c r="P102" s="46"/>
      <c r="Q102" s="46"/>
      <c r="R102" s="46"/>
      <c r="S102" s="410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19"/>
      <c r="AJ102" s="19"/>
      <c r="AK102" s="19"/>
      <c r="AL102" s="19"/>
      <c r="AM102" s="19"/>
      <c r="AN102" s="19"/>
    </row>
    <row r="103" spans="1:40" ht="54.75" customHeight="1">
      <c r="A103" s="103"/>
      <c r="B103" s="556" t="s">
        <v>214</v>
      </c>
      <c r="C103" s="556" t="s">
        <v>215</v>
      </c>
      <c r="D103" s="556" t="s">
        <v>216</v>
      </c>
      <c r="E103" s="556" t="s">
        <v>217</v>
      </c>
      <c r="F103" s="556" t="s">
        <v>218</v>
      </c>
      <c r="G103" s="556" t="s">
        <v>219</v>
      </c>
      <c r="H103" s="556" t="s">
        <v>220</v>
      </c>
      <c r="I103" s="556" t="s">
        <v>221</v>
      </c>
      <c r="J103" s="556" t="s">
        <v>222</v>
      </c>
      <c r="K103" s="556" t="s">
        <v>223</v>
      </c>
      <c r="L103" s="556" t="s">
        <v>224</v>
      </c>
      <c r="M103" s="556" t="s">
        <v>349</v>
      </c>
      <c r="N103" s="556" t="s">
        <v>225</v>
      </c>
      <c r="O103" s="409"/>
      <c r="P103" s="46"/>
      <c r="Q103" s="46"/>
      <c r="R103" s="46"/>
      <c r="S103" s="410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19"/>
      <c r="AJ103" s="19"/>
      <c r="AK103" s="19"/>
      <c r="AL103" s="19"/>
      <c r="AM103" s="19"/>
      <c r="AN103" s="19"/>
    </row>
    <row r="104" spans="1:40" ht="6" customHeight="1">
      <c r="A104" s="169"/>
      <c r="B104" s="462"/>
      <c r="C104" s="462"/>
      <c r="D104" s="462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319"/>
      <c r="P104" s="374"/>
      <c r="Q104" s="463"/>
      <c r="R104" s="374"/>
      <c r="S104" s="410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19"/>
      <c r="AJ104" s="19"/>
      <c r="AK104" s="19"/>
      <c r="AL104" s="19"/>
      <c r="AM104" s="19"/>
      <c r="AN104" s="19"/>
    </row>
    <row r="105" spans="1:40" s="30" customFormat="1" ht="19.5" customHeight="1">
      <c r="A105" s="179" t="s">
        <v>5</v>
      </c>
      <c r="B105" s="462"/>
      <c r="C105" s="462"/>
      <c r="D105" s="462"/>
      <c r="E105" s="462"/>
      <c r="F105" s="462"/>
      <c r="G105" s="462"/>
      <c r="H105" s="462"/>
      <c r="I105" s="462"/>
      <c r="J105" s="462"/>
      <c r="K105" s="462"/>
      <c r="L105" s="462"/>
      <c r="M105" s="462"/>
      <c r="N105" s="462"/>
      <c r="O105" s="319"/>
      <c r="P105" s="378"/>
      <c r="Q105" s="385"/>
      <c r="R105" s="378"/>
      <c r="S105" s="769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33"/>
      <c r="AJ105" s="33"/>
      <c r="AK105" s="33"/>
      <c r="AL105" s="33"/>
      <c r="AM105" s="33"/>
      <c r="AN105" s="33"/>
    </row>
    <row r="106" spans="1:40" ht="19.5" customHeight="1">
      <c r="A106" s="174" t="s">
        <v>197</v>
      </c>
      <c r="B106" s="324" t="s">
        <v>477</v>
      </c>
      <c r="C106" s="324" t="s">
        <v>477</v>
      </c>
      <c r="D106" s="324" t="s">
        <v>477</v>
      </c>
      <c r="E106" s="324" t="s">
        <v>477</v>
      </c>
      <c r="F106" s="324" t="s">
        <v>477</v>
      </c>
      <c r="G106" s="324" t="s">
        <v>477</v>
      </c>
      <c r="H106" s="324" t="s">
        <v>477</v>
      </c>
      <c r="I106" s="324" t="s">
        <v>477</v>
      </c>
      <c r="J106" s="324" t="s">
        <v>477</v>
      </c>
      <c r="K106" s="324" t="s">
        <v>477</v>
      </c>
      <c r="L106" s="324" t="s">
        <v>477</v>
      </c>
      <c r="M106" s="324" t="s">
        <v>477</v>
      </c>
      <c r="N106" s="324" t="s">
        <v>477</v>
      </c>
      <c r="O106" s="318">
        <f>SUM(B106:N106,B38:N38)</f>
        <v>0</v>
      </c>
      <c r="P106" s="378"/>
      <c r="Q106" s="385"/>
      <c r="R106" s="378"/>
      <c r="S106" s="410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19"/>
      <c r="AJ106" s="19"/>
      <c r="AK106" s="19"/>
      <c r="AL106" s="19"/>
      <c r="AM106" s="19"/>
      <c r="AN106" s="19"/>
    </row>
    <row r="107" spans="1:40" s="30" customFormat="1" ht="19.5" customHeight="1">
      <c r="A107" s="177" t="s">
        <v>198</v>
      </c>
      <c r="B107" s="462"/>
      <c r="C107" s="462"/>
      <c r="D107" s="462"/>
      <c r="E107" s="462"/>
      <c r="F107" s="462"/>
      <c r="G107" s="462"/>
      <c r="H107" s="462"/>
      <c r="I107" s="462"/>
      <c r="J107" s="462"/>
      <c r="K107" s="462"/>
      <c r="L107" s="462"/>
      <c r="M107" s="462"/>
      <c r="N107" s="462"/>
      <c r="O107" s="319"/>
      <c r="P107" s="378"/>
      <c r="Q107" s="385"/>
      <c r="R107" s="378"/>
      <c r="S107" s="769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33"/>
      <c r="AJ107" s="33"/>
      <c r="AK107" s="33"/>
      <c r="AL107" s="33"/>
      <c r="AM107" s="33"/>
      <c r="AN107" s="33"/>
    </row>
    <row r="108" spans="1:40" ht="19.5" customHeight="1">
      <c r="A108" s="174" t="s">
        <v>7</v>
      </c>
      <c r="B108" s="324" t="s">
        <v>477</v>
      </c>
      <c r="C108" s="324" t="s">
        <v>477</v>
      </c>
      <c r="D108" s="324">
        <v>4</v>
      </c>
      <c r="E108" s="324" t="s">
        <v>477</v>
      </c>
      <c r="F108" s="324" t="s">
        <v>477</v>
      </c>
      <c r="G108" s="324" t="s">
        <v>477</v>
      </c>
      <c r="H108" s="324" t="s">
        <v>477</v>
      </c>
      <c r="I108" s="324" t="s">
        <v>477</v>
      </c>
      <c r="J108" s="324" t="s">
        <v>477</v>
      </c>
      <c r="K108" s="324" t="s">
        <v>477</v>
      </c>
      <c r="L108" s="324" t="s">
        <v>477</v>
      </c>
      <c r="M108" s="324" t="s">
        <v>477</v>
      </c>
      <c r="N108" s="324" t="s">
        <v>477</v>
      </c>
      <c r="O108" s="318">
        <f>SUM(B108:N108,B40:N40)</f>
        <v>530</v>
      </c>
      <c r="P108" s="378"/>
      <c r="Q108" s="385"/>
      <c r="R108" s="378"/>
      <c r="S108" s="410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19"/>
      <c r="AJ108" s="19"/>
      <c r="AK108" s="19"/>
      <c r="AL108" s="19"/>
      <c r="AM108" s="19"/>
      <c r="AN108" s="19"/>
    </row>
    <row r="109" spans="1:40" ht="19.5" customHeight="1">
      <c r="A109" s="176" t="s">
        <v>8</v>
      </c>
      <c r="B109" s="462" t="s">
        <v>477</v>
      </c>
      <c r="C109" s="462" t="s">
        <v>477</v>
      </c>
      <c r="D109" s="462" t="s">
        <v>477</v>
      </c>
      <c r="E109" s="462" t="s">
        <v>477</v>
      </c>
      <c r="F109" s="462" t="s">
        <v>477</v>
      </c>
      <c r="G109" s="462" t="s">
        <v>477</v>
      </c>
      <c r="H109" s="462" t="s">
        <v>477</v>
      </c>
      <c r="I109" s="462" t="s">
        <v>477</v>
      </c>
      <c r="J109" s="462" t="s">
        <v>477</v>
      </c>
      <c r="K109" s="462" t="s">
        <v>477</v>
      </c>
      <c r="L109" s="462" t="s">
        <v>477</v>
      </c>
      <c r="M109" s="462" t="s">
        <v>477</v>
      </c>
      <c r="N109" s="462" t="s">
        <v>477</v>
      </c>
      <c r="O109" s="319">
        <f>SUM(B109:N109,B41:N41)</f>
        <v>0</v>
      </c>
      <c r="P109" s="378"/>
      <c r="Q109" s="385"/>
      <c r="R109" s="378"/>
      <c r="S109" s="410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19"/>
      <c r="AJ109" s="19"/>
      <c r="AK109" s="19"/>
      <c r="AL109" s="19"/>
      <c r="AM109" s="19"/>
      <c r="AN109" s="19"/>
    </row>
    <row r="110" spans="1:40" ht="19.5" customHeight="1">
      <c r="A110" s="171" t="s">
        <v>171</v>
      </c>
      <c r="B110" s="324" t="s">
        <v>477</v>
      </c>
      <c r="C110" s="324" t="s">
        <v>477</v>
      </c>
      <c r="D110" s="324" t="s">
        <v>477</v>
      </c>
      <c r="E110" s="324" t="s">
        <v>477</v>
      </c>
      <c r="F110" s="324" t="s">
        <v>477</v>
      </c>
      <c r="G110" s="324" t="s">
        <v>477</v>
      </c>
      <c r="H110" s="324" t="s">
        <v>477</v>
      </c>
      <c r="I110" s="324" t="s">
        <v>477</v>
      </c>
      <c r="J110" s="324" t="s">
        <v>477</v>
      </c>
      <c r="K110" s="324" t="s">
        <v>477</v>
      </c>
      <c r="L110" s="324" t="s">
        <v>477</v>
      </c>
      <c r="M110" s="324" t="s">
        <v>477</v>
      </c>
      <c r="N110" s="324" t="s">
        <v>477</v>
      </c>
      <c r="O110" s="318">
        <f>SUM(B110:N110,B42:N42)</f>
        <v>0</v>
      </c>
      <c r="P110" s="762"/>
      <c r="Q110" s="385"/>
      <c r="R110" s="378"/>
      <c r="S110" s="410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19"/>
      <c r="AJ110" s="19"/>
      <c r="AK110" s="19"/>
      <c r="AL110" s="19"/>
      <c r="AM110" s="19"/>
      <c r="AN110" s="19"/>
    </row>
    <row r="111" spans="1:40" ht="19.5" customHeight="1">
      <c r="A111" s="177" t="s">
        <v>199</v>
      </c>
      <c r="B111" s="315"/>
      <c r="C111" s="315"/>
      <c r="D111" s="315"/>
      <c r="E111" s="315"/>
      <c r="F111" s="315"/>
      <c r="G111" s="315"/>
      <c r="H111" s="315"/>
      <c r="I111" s="315"/>
      <c r="J111" s="315"/>
      <c r="K111" s="315"/>
      <c r="L111" s="315"/>
      <c r="M111" s="315"/>
      <c r="N111" s="315"/>
      <c r="O111" s="329"/>
      <c r="P111" s="378"/>
      <c r="Q111" s="378"/>
      <c r="R111" s="378"/>
      <c r="S111" s="465"/>
      <c r="T111" s="374"/>
      <c r="U111" s="374"/>
      <c r="V111" s="374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19"/>
      <c r="AJ111" s="19"/>
      <c r="AK111" s="19"/>
      <c r="AL111" s="19"/>
      <c r="AM111" s="19"/>
      <c r="AN111" s="19"/>
    </row>
    <row r="112" spans="1:40" ht="19.5" customHeight="1">
      <c r="A112" s="174" t="s">
        <v>9</v>
      </c>
      <c r="B112" s="316" t="s">
        <v>477</v>
      </c>
      <c r="C112" s="316" t="s">
        <v>477</v>
      </c>
      <c r="D112" s="316" t="s">
        <v>477</v>
      </c>
      <c r="E112" s="316" t="s">
        <v>477</v>
      </c>
      <c r="F112" s="316" t="s">
        <v>477</v>
      </c>
      <c r="G112" s="316" t="s">
        <v>477</v>
      </c>
      <c r="H112" s="316" t="s">
        <v>477</v>
      </c>
      <c r="I112" s="316" t="s">
        <v>477</v>
      </c>
      <c r="J112" s="316" t="s">
        <v>477</v>
      </c>
      <c r="K112" s="316" t="s">
        <v>477</v>
      </c>
      <c r="L112" s="316" t="s">
        <v>477</v>
      </c>
      <c r="M112" s="316" t="s">
        <v>477</v>
      </c>
      <c r="N112" s="316" t="s">
        <v>477</v>
      </c>
      <c r="O112" s="318">
        <f>SUM(B112:N112,B44:N44)</f>
        <v>584</v>
      </c>
      <c r="P112" s="378"/>
      <c r="Q112" s="385"/>
      <c r="R112" s="378"/>
      <c r="S112" s="465"/>
      <c r="T112" s="374"/>
      <c r="U112" s="374"/>
      <c r="V112" s="374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19"/>
      <c r="AJ112" s="19"/>
      <c r="AK112" s="19"/>
      <c r="AL112" s="19"/>
      <c r="AM112" s="19"/>
      <c r="AN112" s="19"/>
    </row>
    <row r="113" spans="1:40" ht="19.5" customHeight="1">
      <c r="A113" s="176" t="s">
        <v>10</v>
      </c>
      <c r="B113" s="315" t="s">
        <v>477</v>
      </c>
      <c r="C113" s="315" t="s">
        <v>477</v>
      </c>
      <c r="D113" s="315" t="s">
        <v>477</v>
      </c>
      <c r="E113" s="315" t="s">
        <v>477</v>
      </c>
      <c r="F113" s="315" t="s">
        <v>477</v>
      </c>
      <c r="G113" s="315" t="s">
        <v>477</v>
      </c>
      <c r="H113" s="315" t="s">
        <v>477</v>
      </c>
      <c r="I113" s="315" t="s">
        <v>477</v>
      </c>
      <c r="J113" s="315" t="s">
        <v>477</v>
      </c>
      <c r="K113" s="315" t="s">
        <v>477</v>
      </c>
      <c r="L113" s="315" t="s">
        <v>477</v>
      </c>
      <c r="M113" s="315" t="s">
        <v>477</v>
      </c>
      <c r="N113" s="315" t="s">
        <v>477</v>
      </c>
      <c r="O113" s="319">
        <f>SUM(B113:N113,B45:N45)</f>
        <v>0</v>
      </c>
      <c r="P113" s="378"/>
      <c r="Q113" s="385"/>
      <c r="R113" s="378"/>
      <c r="S113" s="465"/>
      <c r="T113" s="374"/>
      <c r="U113" s="374"/>
      <c r="V113" s="374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19"/>
      <c r="AJ113" s="19"/>
      <c r="AK113" s="19"/>
      <c r="AL113" s="19"/>
      <c r="AM113" s="19"/>
      <c r="AN113" s="19"/>
    </row>
    <row r="114" spans="1:40" s="2" customFormat="1" ht="19.5" customHeight="1">
      <c r="A114" s="171" t="s">
        <v>173</v>
      </c>
      <c r="B114" s="316" t="s">
        <v>477</v>
      </c>
      <c r="C114" s="316" t="s">
        <v>477</v>
      </c>
      <c r="D114" s="316" t="s">
        <v>477</v>
      </c>
      <c r="E114" s="316" t="s">
        <v>477</v>
      </c>
      <c r="F114" s="316" t="s">
        <v>477</v>
      </c>
      <c r="G114" s="316" t="s">
        <v>477</v>
      </c>
      <c r="H114" s="316" t="s">
        <v>477</v>
      </c>
      <c r="I114" s="316" t="s">
        <v>477</v>
      </c>
      <c r="J114" s="316" t="s">
        <v>477</v>
      </c>
      <c r="K114" s="316" t="s">
        <v>477</v>
      </c>
      <c r="L114" s="316" t="s">
        <v>477</v>
      </c>
      <c r="M114" s="316" t="s">
        <v>477</v>
      </c>
      <c r="N114" s="316" t="s">
        <v>477</v>
      </c>
      <c r="O114" s="318">
        <f>SUM(B114:N114,B46:N46)</f>
        <v>0</v>
      </c>
      <c r="P114" s="378"/>
      <c r="Q114" s="385"/>
      <c r="R114" s="378"/>
      <c r="S114" s="465"/>
      <c r="T114" s="374"/>
      <c r="U114" s="374"/>
      <c r="V114" s="374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</row>
    <row r="115" spans="1:40" ht="19.5" customHeight="1">
      <c r="A115" s="177" t="s">
        <v>331</v>
      </c>
      <c r="B115" s="315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9"/>
      <c r="P115" s="378"/>
      <c r="Q115" s="385"/>
      <c r="R115" s="378"/>
      <c r="S115" s="465"/>
      <c r="T115" s="374"/>
      <c r="U115" s="374"/>
      <c r="V115" s="374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19"/>
      <c r="AJ115" s="19"/>
      <c r="AK115" s="19"/>
      <c r="AL115" s="19"/>
      <c r="AM115" s="19"/>
      <c r="AN115" s="19"/>
    </row>
    <row r="116" spans="1:40" ht="19.5" customHeight="1">
      <c r="A116" s="174" t="s">
        <v>12</v>
      </c>
      <c r="B116" s="316" t="s">
        <v>477</v>
      </c>
      <c r="C116" s="316" t="s">
        <v>477</v>
      </c>
      <c r="D116" s="316" t="s">
        <v>477</v>
      </c>
      <c r="E116" s="316" t="s">
        <v>477</v>
      </c>
      <c r="F116" s="316" t="s">
        <v>477</v>
      </c>
      <c r="G116" s="316" t="s">
        <v>477</v>
      </c>
      <c r="H116" s="316" t="s">
        <v>477</v>
      </c>
      <c r="I116" s="316" t="s">
        <v>477</v>
      </c>
      <c r="J116" s="316" t="s">
        <v>477</v>
      </c>
      <c r="K116" s="316" t="s">
        <v>477</v>
      </c>
      <c r="L116" s="316" t="s">
        <v>477</v>
      </c>
      <c r="M116" s="316" t="s">
        <v>477</v>
      </c>
      <c r="N116" s="316" t="s">
        <v>477</v>
      </c>
      <c r="O116" s="318">
        <f aca="true" t="shared" si="6" ref="O116:O128">SUM(B116:N116,B48:N48)</f>
        <v>0</v>
      </c>
      <c r="P116" s="378"/>
      <c r="Q116" s="385"/>
      <c r="R116" s="378"/>
      <c r="S116" s="465"/>
      <c r="T116" s="374"/>
      <c r="U116" s="374"/>
      <c r="V116" s="374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19"/>
      <c r="AJ116" s="19"/>
      <c r="AK116" s="19"/>
      <c r="AL116" s="19"/>
      <c r="AM116" s="19"/>
      <c r="AN116" s="19"/>
    </row>
    <row r="117" spans="1:40" ht="19.5" customHeight="1">
      <c r="A117" s="176" t="s">
        <v>13</v>
      </c>
      <c r="B117" s="315" t="s">
        <v>477</v>
      </c>
      <c r="C117" s="315" t="s">
        <v>477</v>
      </c>
      <c r="D117" s="315" t="s">
        <v>477</v>
      </c>
      <c r="E117" s="315" t="s">
        <v>477</v>
      </c>
      <c r="F117" s="315" t="s">
        <v>477</v>
      </c>
      <c r="G117" s="315" t="s">
        <v>477</v>
      </c>
      <c r="H117" s="315" t="s">
        <v>477</v>
      </c>
      <c r="I117" s="315" t="s">
        <v>477</v>
      </c>
      <c r="J117" s="315" t="s">
        <v>477</v>
      </c>
      <c r="K117" s="315" t="s">
        <v>477</v>
      </c>
      <c r="L117" s="315" t="s">
        <v>477</v>
      </c>
      <c r="M117" s="315" t="s">
        <v>477</v>
      </c>
      <c r="N117" s="315" t="s">
        <v>477</v>
      </c>
      <c r="O117" s="319">
        <f t="shared" si="6"/>
        <v>0</v>
      </c>
      <c r="P117" s="378"/>
      <c r="Q117" s="385"/>
      <c r="R117" s="378"/>
      <c r="S117" s="465"/>
      <c r="T117" s="374"/>
      <c r="U117" s="374"/>
      <c r="V117" s="374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19"/>
      <c r="AJ117" s="19"/>
      <c r="AK117" s="19"/>
      <c r="AL117" s="19"/>
      <c r="AM117" s="19"/>
      <c r="AN117" s="19"/>
    </row>
    <row r="118" spans="1:40" ht="19.5" customHeight="1">
      <c r="A118" s="173" t="s">
        <v>24</v>
      </c>
      <c r="B118" s="316" t="s">
        <v>477</v>
      </c>
      <c r="C118" s="316">
        <v>4</v>
      </c>
      <c r="D118" s="316" t="s">
        <v>477</v>
      </c>
      <c r="E118" s="316" t="s">
        <v>477</v>
      </c>
      <c r="F118" s="316" t="s">
        <v>477</v>
      </c>
      <c r="G118" s="316" t="s">
        <v>477</v>
      </c>
      <c r="H118" s="316" t="s">
        <v>477</v>
      </c>
      <c r="I118" s="316" t="s">
        <v>477</v>
      </c>
      <c r="J118" s="316">
        <v>1041</v>
      </c>
      <c r="K118" s="316">
        <v>14</v>
      </c>
      <c r="L118" s="316" t="s">
        <v>477</v>
      </c>
      <c r="M118" s="316" t="s">
        <v>477</v>
      </c>
      <c r="N118" s="316" t="s">
        <v>477</v>
      </c>
      <c r="O118" s="318">
        <f t="shared" si="6"/>
        <v>1315</v>
      </c>
      <c r="P118" s="378"/>
      <c r="Q118" s="385"/>
      <c r="R118" s="378"/>
      <c r="S118" s="465"/>
      <c r="T118" s="374"/>
      <c r="U118" s="374"/>
      <c r="V118" s="374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19"/>
      <c r="AJ118" s="19"/>
      <c r="AK118" s="19"/>
      <c r="AL118" s="19"/>
      <c r="AM118" s="19"/>
      <c r="AN118" s="19"/>
    </row>
    <row r="119" spans="1:40" ht="19.5" customHeight="1">
      <c r="A119" s="178" t="s">
        <v>14</v>
      </c>
      <c r="B119" s="315"/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9">
        <f t="shared" si="6"/>
        <v>0</v>
      </c>
      <c r="P119" s="378"/>
      <c r="Q119" s="385"/>
      <c r="R119" s="378"/>
      <c r="S119" s="465"/>
      <c r="T119" s="374"/>
      <c r="U119" s="374"/>
      <c r="V119" s="374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19"/>
      <c r="AJ119" s="19"/>
      <c r="AK119" s="19"/>
      <c r="AL119" s="19"/>
      <c r="AM119" s="19"/>
      <c r="AN119" s="19"/>
    </row>
    <row r="120" spans="1:40" ht="19.5" customHeight="1">
      <c r="A120" s="174" t="s">
        <v>368</v>
      </c>
      <c r="B120" s="316" t="s">
        <v>477</v>
      </c>
      <c r="C120" s="316">
        <v>861</v>
      </c>
      <c r="D120" s="316" t="s">
        <v>477</v>
      </c>
      <c r="E120" s="316" t="s">
        <v>477</v>
      </c>
      <c r="F120" s="316">
        <v>412</v>
      </c>
      <c r="G120" s="316">
        <v>255</v>
      </c>
      <c r="H120" s="316" t="s">
        <v>477</v>
      </c>
      <c r="I120" s="316">
        <v>621</v>
      </c>
      <c r="J120" s="316" t="s">
        <v>477</v>
      </c>
      <c r="K120" s="316">
        <v>387</v>
      </c>
      <c r="L120" s="316" t="s">
        <v>477</v>
      </c>
      <c r="M120" s="316" t="s">
        <v>477</v>
      </c>
      <c r="N120" s="316" t="s">
        <v>477</v>
      </c>
      <c r="O120" s="318">
        <f t="shared" si="6"/>
        <v>102376</v>
      </c>
      <c r="P120" s="378"/>
      <c r="Q120" s="385"/>
      <c r="R120" s="378"/>
      <c r="S120" s="465"/>
      <c r="T120" s="374"/>
      <c r="U120" s="374"/>
      <c r="V120" s="374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19"/>
      <c r="AJ120" s="19"/>
      <c r="AK120" s="19"/>
      <c r="AL120" s="19"/>
      <c r="AM120" s="19"/>
      <c r="AN120" s="19"/>
    </row>
    <row r="121" spans="1:40" ht="19.5" customHeight="1">
      <c r="A121" s="176" t="s">
        <v>15</v>
      </c>
      <c r="B121" s="315" t="s">
        <v>477</v>
      </c>
      <c r="C121" s="315" t="s">
        <v>477</v>
      </c>
      <c r="D121" s="315" t="s">
        <v>477</v>
      </c>
      <c r="E121" s="315" t="s">
        <v>477</v>
      </c>
      <c r="F121" s="315">
        <v>734</v>
      </c>
      <c r="G121" s="315" t="s">
        <v>477</v>
      </c>
      <c r="H121" s="315" t="s">
        <v>477</v>
      </c>
      <c r="I121" s="315" t="s">
        <v>477</v>
      </c>
      <c r="J121" s="315" t="s">
        <v>477</v>
      </c>
      <c r="K121" s="315">
        <v>52</v>
      </c>
      <c r="L121" s="315" t="s">
        <v>477</v>
      </c>
      <c r="M121" s="315" t="s">
        <v>477</v>
      </c>
      <c r="N121" s="315" t="s">
        <v>477</v>
      </c>
      <c r="O121" s="319">
        <f t="shared" si="6"/>
        <v>2246</v>
      </c>
      <c r="P121" s="378"/>
      <c r="Q121" s="385"/>
      <c r="R121" s="378"/>
      <c r="S121" s="465"/>
      <c r="T121" s="374"/>
      <c r="U121" s="374"/>
      <c r="V121" s="374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19"/>
      <c r="AJ121" s="19"/>
      <c r="AK121" s="19"/>
      <c r="AL121" s="19"/>
      <c r="AM121" s="19"/>
      <c r="AN121" s="19"/>
    </row>
    <row r="122" spans="1:40" ht="19.5" customHeight="1">
      <c r="A122" s="174" t="s">
        <v>369</v>
      </c>
      <c r="B122" s="316" t="s">
        <v>477</v>
      </c>
      <c r="C122" s="316" t="s">
        <v>477</v>
      </c>
      <c r="D122" s="316" t="s">
        <v>477</v>
      </c>
      <c r="E122" s="316" t="s">
        <v>477</v>
      </c>
      <c r="F122" s="316" t="s">
        <v>477</v>
      </c>
      <c r="G122" s="316">
        <v>20</v>
      </c>
      <c r="H122" s="316" t="s">
        <v>477</v>
      </c>
      <c r="I122" s="316" t="s">
        <v>477</v>
      </c>
      <c r="J122" s="316" t="s">
        <v>477</v>
      </c>
      <c r="K122" s="316" t="s">
        <v>477</v>
      </c>
      <c r="L122" s="316" t="s">
        <v>477</v>
      </c>
      <c r="M122" s="316" t="s">
        <v>477</v>
      </c>
      <c r="N122" s="316" t="s">
        <v>477</v>
      </c>
      <c r="O122" s="318">
        <f t="shared" si="6"/>
        <v>20</v>
      </c>
      <c r="P122" s="378"/>
      <c r="Q122" s="385"/>
      <c r="R122" s="378"/>
      <c r="S122" s="465"/>
      <c r="T122" s="374"/>
      <c r="U122" s="374"/>
      <c r="V122" s="374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19"/>
      <c r="AJ122" s="19"/>
      <c r="AK122" s="19"/>
      <c r="AL122" s="19"/>
      <c r="AM122" s="19"/>
      <c r="AN122" s="19"/>
    </row>
    <row r="123" spans="1:40" ht="19.5" customHeight="1">
      <c r="A123" s="176" t="s">
        <v>311</v>
      </c>
      <c r="B123" s="315" t="s">
        <v>477</v>
      </c>
      <c r="C123" s="315" t="s">
        <v>477</v>
      </c>
      <c r="D123" s="315" t="s">
        <v>477</v>
      </c>
      <c r="E123" s="315" t="s">
        <v>477</v>
      </c>
      <c r="F123" s="315" t="s">
        <v>477</v>
      </c>
      <c r="G123" s="315" t="s">
        <v>477</v>
      </c>
      <c r="H123" s="315" t="s">
        <v>477</v>
      </c>
      <c r="I123" s="315" t="s">
        <v>477</v>
      </c>
      <c r="J123" s="315" t="s">
        <v>477</v>
      </c>
      <c r="K123" s="315" t="s">
        <v>477</v>
      </c>
      <c r="L123" s="315" t="s">
        <v>477</v>
      </c>
      <c r="M123" s="315" t="s">
        <v>477</v>
      </c>
      <c r="N123" s="315" t="s">
        <v>477</v>
      </c>
      <c r="O123" s="319">
        <f t="shared" si="6"/>
        <v>0</v>
      </c>
      <c r="P123" s="378"/>
      <c r="Q123" s="385"/>
      <c r="R123" s="378"/>
      <c r="S123" s="465"/>
      <c r="T123" s="374"/>
      <c r="U123" s="374"/>
      <c r="V123" s="374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19"/>
      <c r="AJ123" s="19"/>
      <c r="AK123" s="19"/>
      <c r="AL123" s="19"/>
      <c r="AM123" s="19"/>
      <c r="AN123" s="19"/>
    </row>
    <row r="124" spans="1:40" ht="19.5" customHeight="1">
      <c r="A124" s="174" t="s">
        <v>16</v>
      </c>
      <c r="B124" s="316" t="s">
        <v>477</v>
      </c>
      <c r="C124" s="316">
        <v>434</v>
      </c>
      <c r="D124" s="316" t="s">
        <v>477</v>
      </c>
      <c r="E124" s="316" t="s">
        <v>477</v>
      </c>
      <c r="F124" s="316" t="s">
        <v>477</v>
      </c>
      <c r="G124" s="316">
        <v>3057</v>
      </c>
      <c r="H124" s="316" t="s">
        <v>477</v>
      </c>
      <c r="I124" s="316">
        <v>2</v>
      </c>
      <c r="J124" s="316">
        <v>4167</v>
      </c>
      <c r="K124" s="316" t="s">
        <v>477</v>
      </c>
      <c r="L124" s="316" t="s">
        <v>477</v>
      </c>
      <c r="M124" s="316" t="s">
        <v>477</v>
      </c>
      <c r="N124" s="316" t="s">
        <v>477</v>
      </c>
      <c r="O124" s="318">
        <f t="shared" si="6"/>
        <v>8445</v>
      </c>
      <c r="P124" s="378"/>
      <c r="Q124" s="385"/>
      <c r="R124" s="378"/>
      <c r="S124" s="465"/>
      <c r="T124" s="374"/>
      <c r="U124" s="374"/>
      <c r="V124" s="374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19"/>
      <c r="AJ124" s="19"/>
      <c r="AK124" s="19"/>
      <c r="AL124" s="19"/>
      <c r="AM124" s="19"/>
      <c r="AN124" s="19"/>
    </row>
    <row r="125" spans="1:40" s="30" customFormat="1" ht="19.5" customHeight="1">
      <c r="A125" s="295" t="s">
        <v>454</v>
      </c>
      <c r="B125" s="315" t="s">
        <v>477</v>
      </c>
      <c r="C125" s="315" t="s">
        <v>477</v>
      </c>
      <c r="D125" s="315" t="s">
        <v>477</v>
      </c>
      <c r="E125" s="315" t="s">
        <v>477</v>
      </c>
      <c r="F125" s="315" t="s">
        <v>477</v>
      </c>
      <c r="G125" s="315">
        <v>459</v>
      </c>
      <c r="H125" s="315" t="s">
        <v>477</v>
      </c>
      <c r="I125" s="315" t="s">
        <v>477</v>
      </c>
      <c r="J125" s="315">
        <v>1</v>
      </c>
      <c r="K125" s="315" t="s">
        <v>477</v>
      </c>
      <c r="L125" s="315" t="s">
        <v>477</v>
      </c>
      <c r="M125" s="315" t="s">
        <v>477</v>
      </c>
      <c r="N125" s="315" t="s">
        <v>477</v>
      </c>
      <c r="O125" s="319">
        <f t="shared" si="6"/>
        <v>460</v>
      </c>
      <c r="P125" s="378"/>
      <c r="Q125" s="385"/>
      <c r="R125" s="378"/>
      <c r="S125" s="770"/>
      <c r="T125" s="378"/>
      <c r="U125" s="378"/>
      <c r="V125" s="378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33"/>
      <c r="AJ125" s="33"/>
      <c r="AK125" s="33"/>
      <c r="AL125" s="33"/>
      <c r="AM125" s="33"/>
      <c r="AN125" s="33"/>
    </row>
    <row r="126" spans="1:40" ht="19.5" customHeight="1">
      <c r="A126" s="751" t="s">
        <v>455</v>
      </c>
      <c r="B126" s="316" t="s">
        <v>477</v>
      </c>
      <c r="C126" s="316">
        <v>3399</v>
      </c>
      <c r="D126" s="316">
        <v>100</v>
      </c>
      <c r="E126" s="316">
        <v>1372</v>
      </c>
      <c r="F126" s="316" t="s">
        <v>477</v>
      </c>
      <c r="G126" s="316">
        <v>600</v>
      </c>
      <c r="H126" s="316">
        <v>2</v>
      </c>
      <c r="I126" s="316" t="s">
        <v>477</v>
      </c>
      <c r="J126" s="316">
        <v>684</v>
      </c>
      <c r="K126" s="316" t="s">
        <v>477</v>
      </c>
      <c r="L126" s="316" t="s">
        <v>477</v>
      </c>
      <c r="M126" s="316" t="s">
        <v>477</v>
      </c>
      <c r="N126" s="316" t="s">
        <v>477</v>
      </c>
      <c r="O126" s="318">
        <f t="shared" si="6"/>
        <v>20715</v>
      </c>
      <c r="P126" s="378"/>
      <c r="Q126" s="385"/>
      <c r="R126" s="378"/>
      <c r="S126" s="465"/>
      <c r="T126" s="374"/>
      <c r="U126" s="374"/>
      <c r="V126" s="374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19"/>
      <c r="AJ126" s="19"/>
      <c r="AK126" s="19"/>
      <c r="AL126" s="19"/>
      <c r="AM126" s="19"/>
      <c r="AN126" s="19"/>
    </row>
    <row r="127" spans="1:40" s="30" customFormat="1" ht="19.5" customHeight="1">
      <c r="A127" s="754" t="s">
        <v>457</v>
      </c>
      <c r="B127" s="315" t="s">
        <v>477</v>
      </c>
      <c r="C127" s="315">
        <v>31261</v>
      </c>
      <c r="D127" s="315">
        <v>5283</v>
      </c>
      <c r="E127" s="315">
        <v>11123</v>
      </c>
      <c r="F127" s="315">
        <v>2714</v>
      </c>
      <c r="G127" s="315">
        <v>3216</v>
      </c>
      <c r="H127" s="315" t="s">
        <v>477</v>
      </c>
      <c r="I127" s="315" t="s">
        <v>477</v>
      </c>
      <c r="J127" s="315">
        <v>81351</v>
      </c>
      <c r="K127" s="315">
        <v>71</v>
      </c>
      <c r="L127" s="315" t="s">
        <v>477</v>
      </c>
      <c r="M127" s="315" t="s">
        <v>477</v>
      </c>
      <c r="N127" s="315" t="s">
        <v>477</v>
      </c>
      <c r="O127" s="319">
        <f t="shared" si="6"/>
        <v>312535</v>
      </c>
      <c r="P127" s="379"/>
      <c r="Q127" s="466"/>
      <c r="R127" s="378"/>
      <c r="S127" s="770"/>
      <c r="T127" s="378"/>
      <c r="U127" s="762"/>
      <c r="V127" s="378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33"/>
      <c r="AJ127" s="33"/>
      <c r="AK127" s="33"/>
      <c r="AL127" s="33"/>
      <c r="AM127" s="33"/>
      <c r="AN127" s="33"/>
    </row>
    <row r="128" spans="1:40" ht="19.5" customHeight="1">
      <c r="A128" s="752" t="s">
        <v>456</v>
      </c>
      <c r="B128" s="316" t="s">
        <v>477</v>
      </c>
      <c r="C128" s="316" t="s">
        <v>477</v>
      </c>
      <c r="D128" s="316" t="s">
        <v>477</v>
      </c>
      <c r="E128" s="316" t="s">
        <v>477</v>
      </c>
      <c r="F128" s="316" t="s">
        <v>477</v>
      </c>
      <c r="G128" s="316" t="s">
        <v>477</v>
      </c>
      <c r="H128" s="316" t="s">
        <v>477</v>
      </c>
      <c r="I128" s="316" t="s">
        <v>477</v>
      </c>
      <c r="J128" s="316" t="s">
        <v>477</v>
      </c>
      <c r="K128" s="316" t="s">
        <v>477</v>
      </c>
      <c r="L128" s="316" t="s">
        <v>477</v>
      </c>
      <c r="M128" s="316" t="s">
        <v>477</v>
      </c>
      <c r="N128" s="316" t="s">
        <v>477</v>
      </c>
      <c r="O128" s="318">
        <f t="shared" si="6"/>
        <v>0</v>
      </c>
      <c r="P128" s="374"/>
      <c r="Q128" s="463"/>
      <c r="R128" s="374"/>
      <c r="S128" s="465"/>
      <c r="T128" s="374"/>
      <c r="U128" s="374"/>
      <c r="V128" s="374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19"/>
      <c r="AJ128" s="19"/>
      <c r="AK128" s="19"/>
      <c r="AL128" s="19"/>
      <c r="AM128" s="19"/>
      <c r="AN128" s="19"/>
    </row>
    <row r="129" spans="1:40" ht="30" customHeight="1">
      <c r="A129" s="175" t="s">
        <v>138</v>
      </c>
      <c r="B129" s="479">
        <f aca="true" t="shared" si="7" ref="B129:O129">SUM(B74:B110)+SUM(B111:B128)</f>
        <v>65</v>
      </c>
      <c r="C129" s="479">
        <f t="shared" si="7"/>
        <v>367106</v>
      </c>
      <c r="D129" s="479">
        <f t="shared" si="7"/>
        <v>169749</v>
      </c>
      <c r="E129" s="479">
        <f t="shared" si="7"/>
        <v>433205</v>
      </c>
      <c r="F129" s="479">
        <f t="shared" si="7"/>
        <v>10200</v>
      </c>
      <c r="G129" s="479">
        <f t="shared" si="7"/>
        <v>8012</v>
      </c>
      <c r="H129" s="479">
        <f t="shared" si="7"/>
        <v>31</v>
      </c>
      <c r="I129" s="479">
        <f t="shared" si="7"/>
        <v>7373</v>
      </c>
      <c r="J129" s="479">
        <f t="shared" si="7"/>
        <v>89362</v>
      </c>
      <c r="K129" s="479">
        <f t="shared" si="7"/>
        <v>1338</v>
      </c>
      <c r="L129" s="479">
        <f t="shared" si="7"/>
        <v>144066</v>
      </c>
      <c r="M129" s="479">
        <f t="shared" si="7"/>
        <v>0</v>
      </c>
      <c r="N129" s="479">
        <f t="shared" si="7"/>
        <v>510</v>
      </c>
      <c r="O129" s="479">
        <f t="shared" si="7"/>
        <v>3181494</v>
      </c>
      <c r="P129" s="21"/>
      <c r="Q129" s="408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19"/>
      <c r="AJ129" s="19"/>
      <c r="AK129" s="19"/>
      <c r="AL129" s="19"/>
      <c r="AM129" s="19"/>
      <c r="AN129" s="19"/>
    </row>
    <row r="130" spans="1:40" ht="30" customHeight="1">
      <c r="A130" s="120" t="s">
        <v>382</v>
      </c>
      <c r="B130" s="121">
        <f aca="true" t="shared" si="8" ref="B130:O130">SUM(B129-B133)</f>
        <v>34</v>
      </c>
      <c r="C130" s="121">
        <f t="shared" si="8"/>
        <v>67558</v>
      </c>
      <c r="D130" s="121">
        <f t="shared" si="8"/>
        <v>9197</v>
      </c>
      <c r="E130" s="121">
        <f t="shared" si="8"/>
        <v>42808</v>
      </c>
      <c r="F130" s="121">
        <f t="shared" si="8"/>
        <v>-18</v>
      </c>
      <c r="G130" s="121">
        <f t="shared" si="8"/>
        <v>1323</v>
      </c>
      <c r="H130" s="121">
        <f t="shared" si="8"/>
        <v>24</v>
      </c>
      <c r="I130" s="121">
        <f t="shared" si="8"/>
        <v>-3752</v>
      </c>
      <c r="J130" s="121">
        <f t="shared" si="8"/>
        <v>62132</v>
      </c>
      <c r="K130" s="121">
        <f t="shared" si="8"/>
        <v>-130</v>
      </c>
      <c r="L130" s="121">
        <f t="shared" si="8"/>
        <v>-27325</v>
      </c>
      <c r="M130" s="121">
        <f t="shared" si="8"/>
        <v>0</v>
      </c>
      <c r="N130" s="121">
        <f t="shared" si="8"/>
        <v>313</v>
      </c>
      <c r="O130" s="121">
        <f t="shared" si="8"/>
        <v>9464</v>
      </c>
      <c r="P130" s="21"/>
      <c r="Q130" s="408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19"/>
      <c r="AJ130" s="19"/>
      <c r="AK130" s="19"/>
      <c r="AL130" s="19"/>
      <c r="AM130" s="19"/>
      <c r="AN130" s="19"/>
    </row>
    <row r="131" spans="1:40" ht="30" customHeight="1">
      <c r="A131" s="120" t="s">
        <v>384</v>
      </c>
      <c r="B131" s="473">
        <f>(B129-B133)/ABS(B133)</f>
        <v>1.096774193548387</v>
      </c>
      <c r="C131" s="473">
        <f aca="true" t="shared" si="9" ref="C131:O131">(C129-C133)/ABS(C133)</f>
        <v>0.225533136592466</v>
      </c>
      <c r="D131" s="473">
        <f t="shared" si="9"/>
        <v>0.057283621505804974</v>
      </c>
      <c r="E131" s="473">
        <f>(E129-E133)/ABS(E133)</f>
        <v>0.1096524819606708</v>
      </c>
      <c r="F131" s="806">
        <f t="shared" si="9"/>
        <v>-0.0017615971814445098</v>
      </c>
      <c r="G131" s="473">
        <f t="shared" si="9"/>
        <v>0.19778741216923307</v>
      </c>
      <c r="H131" s="473">
        <f t="shared" si="9"/>
        <v>3.4285714285714284</v>
      </c>
      <c r="I131" s="473">
        <f t="shared" si="9"/>
        <v>-0.33725842696629216</v>
      </c>
      <c r="J131" s="473">
        <f t="shared" si="9"/>
        <v>2.2817480719794343</v>
      </c>
      <c r="K131" s="473">
        <f t="shared" si="9"/>
        <v>-0.0885558583106267</v>
      </c>
      <c r="L131" s="473">
        <f t="shared" si="9"/>
        <v>-0.15943077524490784</v>
      </c>
      <c r="M131" s="473" t="s">
        <v>345</v>
      </c>
      <c r="N131" s="473">
        <f t="shared" si="9"/>
        <v>1.5888324873096447</v>
      </c>
      <c r="O131" s="806">
        <f t="shared" si="9"/>
        <v>0.0029835783394230194</v>
      </c>
      <c r="P131" s="21"/>
      <c r="Q131" s="408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19"/>
      <c r="AJ131" s="19"/>
      <c r="AK131" s="19"/>
      <c r="AL131" s="19"/>
      <c r="AM131" s="19"/>
      <c r="AN131" s="19"/>
    </row>
    <row r="132" spans="1:40" ht="30" customHeight="1">
      <c r="A132" s="120" t="s">
        <v>385</v>
      </c>
      <c r="B132" s="808">
        <f>B129/$O$129</f>
        <v>2.0430653020247722E-05</v>
      </c>
      <c r="C132" s="294">
        <f aca="true" t="shared" si="10" ref="C132:O132">C129/$O$129</f>
        <v>0.1153879278100163</v>
      </c>
      <c r="D132" s="294">
        <f t="shared" si="10"/>
        <v>0.05335512183898508</v>
      </c>
      <c r="E132" s="294">
        <f t="shared" si="10"/>
        <v>0.13616401602517558</v>
      </c>
      <c r="F132" s="807">
        <f t="shared" si="10"/>
        <v>0.003206040935485027</v>
      </c>
      <c r="G132" s="808">
        <f t="shared" si="10"/>
        <v>0.0025183137230496114</v>
      </c>
      <c r="H132" s="808">
        <f t="shared" si="10"/>
        <v>9.743849901964296E-06</v>
      </c>
      <c r="I132" s="808">
        <f t="shared" si="10"/>
        <v>0.0023174646879736377</v>
      </c>
      <c r="J132" s="294">
        <f t="shared" si="10"/>
        <v>0.028088061772236564</v>
      </c>
      <c r="K132" s="808">
        <f t="shared" si="10"/>
        <v>0.00042055713447833</v>
      </c>
      <c r="L132" s="294">
        <f t="shared" si="10"/>
        <v>0.04528249935407705</v>
      </c>
      <c r="M132" s="294">
        <v>0</v>
      </c>
      <c r="N132" s="808">
        <f t="shared" si="10"/>
        <v>0.00016030204677425135</v>
      </c>
      <c r="O132" s="294">
        <f t="shared" si="10"/>
        <v>1</v>
      </c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19"/>
      <c r="AJ132" s="19"/>
      <c r="AK132" s="19"/>
      <c r="AL132" s="19"/>
      <c r="AM132" s="19"/>
      <c r="AN132" s="19"/>
    </row>
    <row r="133" spans="1:40" ht="30" customHeight="1">
      <c r="A133" s="472" t="s">
        <v>383</v>
      </c>
      <c r="B133" s="436">
        <v>31</v>
      </c>
      <c r="C133" s="436">
        <v>299548</v>
      </c>
      <c r="D133" s="436">
        <v>160552</v>
      </c>
      <c r="E133" s="436">
        <v>390397</v>
      </c>
      <c r="F133" s="436">
        <v>10218</v>
      </c>
      <c r="G133" s="436">
        <v>6689</v>
      </c>
      <c r="H133" s="436">
        <v>7</v>
      </c>
      <c r="I133" s="436">
        <v>11125</v>
      </c>
      <c r="J133" s="436">
        <v>27230</v>
      </c>
      <c r="K133" s="436">
        <v>1468</v>
      </c>
      <c r="L133" s="436">
        <v>171391</v>
      </c>
      <c r="M133" s="121">
        <v>0</v>
      </c>
      <c r="N133" s="436">
        <v>197</v>
      </c>
      <c r="O133" s="436">
        <v>3172030</v>
      </c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19"/>
      <c r="AJ133" s="19"/>
      <c r="AK133" s="19"/>
      <c r="AL133" s="19"/>
      <c r="AM133" s="19"/>
      <c r="AN133" s="19"/>
    </row>
    <row r="134" spans="1:40" ht="18">
      <c r="A134" s="155" t="s">
        <v>374</v>
      </c>
      <c r="B134" s="21"/>
      <c r="C134" s="21"/>
      <c r="D134" s="418"/>
      <c r="E134" s="418"/>
      <c r="F134" s="418"/>
      <c r="G134" s="418"/>
      <c r="H134" s="418"/>
      <c r="I134" s="21"/>
      <c r="J134" s="21"/>
      <c r="K134" s="21"/>
      <c r="L134" s="21"/>
      <c r="M134" s="21"/>
      <c r="N134" s="21"/>
      <c r="O134" s="407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19"/>
      <c r="AJ134" s="19"/>
      <c r="AK134" s="19"/>
      <c r="AL134" s="19"/>
      <c r="AM134" s="19"/>
      <c r="AN134" s="19"/>
    </row>
    <row r="135" spans="1:40" ht="15">
      <c r="A135" s="445"/>
      <c r="B135" s="446"/>
      <c r="C135" s="446"/>
      <c r="D135" s="446"/>
      <c r="E135" s="446"/>
      <c r="F135" s="446"/>
      <c r="G135" s="446"/>
      <c r="H135" s="446"/>
      <c r="I135" s="446"/>
      <c r="J135" s="446"/>
      <c r="K135" s="446"/>
      <c r="L135" s="446"/>
      <c r="M135" s="446"/>
      <c r="N135" s="446"/>
      <c r="O135" s="447"/>
      <c r="P135" s="446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19"/>
      <c r="AJ135" s="19"/>
      <c r="AK135" s="19"/>
      <c r="AL135" s="19"/>
      <c r="AM135" s="19"/>
      <c r="AN135" s="19"/>
    </row>
    <row r="136" spans="1:40" ht="18">
      <c r="A136" s="217" t="s">
        <v>373</v>
      </c>
      <c r="B136" s="446"/>
      <c r="C136" s="446"/>
      <c r="D136" s="446"/>
      <c r="E136" s="446"/>
      <c r="F136" s="446"/>
      <c r="G136" s="446"/>
      <c r="H136" s="446"/>
      <c r="I136" s="446"/>
      <c r="J136" s="446"/>
      <c r="K136" s="446"/>
      <c r="L136" s="446"/>
      <c r="M136" s="446"/>
      <c r="N136" s="446"/>
      <c r="O136" s="447"/>
      <c r="P136" s="446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19"/>
      <c r="AJ136" s="19"/>
      <c r="AK136" s="19"/>
      <c r="AL136" s="19"/>
      <c r="AM136" s="19"/>
      <c r="AN136" s="19"/>
    </row>
    <row r="137" spans="1:40" ht="12.75">
      <c r="A137" s="448"/>
      <c r="B137" s="446"/>
      <c r="C137" s="446"/>
      <c r="D137" s="446"/>
      <c r="E137" s="446"/>
      <c r="F137" s="446"/>
      <c r="G137" s="446"/>
      <c r="H137" s="446"/>
      <c r="I137" s="446"/>
      <c r="J137" s="446"/>
      <c r="K137" s="446"/>
      <c r="L137" s="446"/>
      <c r="M137" s="446"/>
      <c r="N137" s="446"/>
      <c r="O137" s="447"/>
      <c r="P137" s="446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19"/>
      <c r="AJ137" s="19"/>
      <c r="AK137" s="19"/>
      <c r="AL137" s="19"/>
      <c r="AM137" s="19"/>
      <c r="AN137" s="19"/>
    </row>
    <row r="138" spans="1:40" ht="12.75">
      <c r="A138" s="448"/>
      <c r="B138" s="446"/>
      <c r="C138" s="446"/>
      <c r="D138" s="446"/>
      <c r="E138" s="446"/>
      <c r="F138" s="446"/>
      <c r="G138" s="446"/>
      <c r="H138" s="446"/>
      <c r="I138" s="446"/>
      <c r="J138" s="446"/>
      <c r="K138" s="446"/>
      <c r="L138" s="446"/>
      <c r="M138" s="446"/>
      <c r="N138" s="446"/>
      <c r="O138" s="447"/>
      <c r="P138" s="446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19"/>
      <c r="AJ138" s="19"/>
      <c r="AK138" s="19"/>
      <c r="AL138" s="19"/>
      <c r="AM138" s="19"/>
      <c r="AN138" s="19"/>
    </row>
    <row r="139" spans="1:40" ht="12.75">
      <c r="A139" s="448"/>
      <c r="B139" s="446"/>
      <c r="C139" s="446"/>
      <c r="D139" s="446"/>
      <c r="E139" s="446"/>
      <c r="F139" s="446"/>
      <c r="G139" s="446"/>
      <c r="H139" s="446"/>
      <c r="I139" s="446"/>
      <c r="J139" s="446"/>
      <c r="K139" s="446"/>
      <c r="L139" s="446"/>
      <c r="M139" s="446"/>
      <c r="N139" s="446"/>
      <c r="O139" s="447"/>
      <c r="P139" s="446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19"/>
      <c r="AJ139" s="19"/>
      <c r="AK139" s="19"/>
      <c r="AL139" s="19"/>
      <c r="AM139" s="19"/>
      <c r="AN139" s="19"/>
    </row>
    <row r="140" spans="1:40" ht="12.75">
      <c r="A140" s="448"/>
      <c r="B140" s="446"/>
      <c r="C140" s="446"/>
      <c r="D140" s="446"/>
      <c r="E140" s="446"/>
      <c r="F140" s="446"/>
      <c r="G140" s="446"/>
      <c r="H140" s="446"/>
      <c r="I140" s="446"/>
      <c r="J140" s="446"/>
      <c r="K140" s="446"/>
      <c r="L140" s="446"/>
      <c r="M140" s="446"/>
      <c r="N140" s="446"/>
      <c r="O140" s="447"/>
      <c r="P140" s="446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19"/>
      <c r="AJ140" s="19"/>
      <c r="AK140" s="19"/>
      <c r="AL140" s="19"/>
      <c r="AM140" s="19"/>
      <c r="AN140" s="19"/>
    </row>
    <row r="141" spans="1:40" ht="12.75">
      <c r="A141" s="448"/>
      <c r="B141" s="446"/>
      <c r="C141" s="446"/>
      <c r="D141" s="446"/>
      <c r="E141" s="446"/>
      <c r="F141" s="446"/>
      <c r="G141" s="446"/>
      <c r="H141" s="446"/>
      <c r="I141" s="446"/>
      <c r="J141" s="446"/>
      <c r="K141" s="446"/>
      <c r="L141" s="446"/>
      <c r="M141" s="446"/>
      <c r="N141" s="446"/>
      <c r="O141" s="447"/>
      <c r="P141" s="446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19"/>
      <c r="AJ141" s="19"/>
      <c r="AK141" s="19"/>
      <c r="AL141" s="19"/>
      <c r="AM141" s="19"/>
      <c r="AN141" s="19"/>
    </row>
    <row r="142" spans="1:40" ht="12.75">
      <c r="A142" s="448"/>
      <c r="B142" s="446"/>
      <c r="C142" s="446"/>
      <c r="D142" s="446"/>
      <c r="E142" s="446"/>
      <c r="F142" s="446"/>
      <c r="G142" s="446"/>
      <c r="H142" s="446"/>
      <c r="I142" s="446"/>
      <c r="J142" s="446"/>
      <c r="K142" s="446"/>
      <c r="L142" s="446"/>
      <c r="M142" s="446"/>
      <c r="N142" s="446"/>
      <c r="O142" s="447"/>
      <c r="P142" s="446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19"/>
      <c r="AJ142" s="19"/>
      <c r="AK142" s="19"/>
      <c r="AL142" s="19"/>
      <c r="AM142" s="19"/>
      <c r="AN142" s="19"/>
    </row>
    <row r="143" spans="2:40" ht="12.7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407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19"/>
      <c r="AJ143" s="19"/>
      <c r="AK143" s="19"/>
      <c r="AL143" s="19"/>
      <c r="AM143" s="19"/>
      <c r="AN143" s="19"/>
    </row>
    <row r="144" spans="2:40" ht="12.7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407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19"/>
      <c r="AJ144" s="19"/>
      <c r="AK144" s="19"/>
      <c r="AL144" s="19"/>
      <c r="AM144" s="19"/>
      <c r="AN144" s="19"/>
    </row>
    <row r="145" spans="2:40" ht="12.7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407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19"/>
      <c r="AJ145" s="19"/>
      <c r="AK145" s="19"/>
      <c r="AL145" s="19"/>
      <c r="AM145" s="19"/>
      <c r="AN145" s="19"/>
    </row>
    <row r="146" spans="2:40" ht="12.7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407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19"/>
      <c r="AJ146" s="19"/>
      <c r="AK146" s="19"/>
      <c r="AL146" s="19"/>
      <c r="AM146" s="19"/>
      <c r="AN146" s="19"/>
    </row>
    <row r="147" spans="2:40" ht="12.7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407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19"/>
      <c r="AJ147" s="19"/>
      <c r="AK147" s="19"/>
      <c r="AL147" s="19"/>
      <c r="AM147" s="19"/>
      <c r="AN147" s="19"/>
    </row>
    <row r="148" spans="2:40" ht="12.7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407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19"/>
      <c r="AJ148" s="19"/>
      <c r="AK148" s="19"/>
      <c r="AL148" s="19"/>
      <c r="AM148" s="19"/>
      <c r="AN148" s="19"/>
    </row>
    <row r="149" spans="2:40" ht="12.7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407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19"/>
      <c r="AJ149" s="19"/>
      <c r="AK149" s="19"/>
      <c r="AL149" s="19"/>
      <c r="AM149" s="19"/>
      <c r="AN149" s="19"/>
    </row>
    <row r="150" spans="2:40" ht="12.7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407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19"/>
      <c r="AJ150" s="19"/>
      <c r="AK150" s="19"/>
      <c r="AL150" s="19"/>
      <c r="AM150" s="19"/>
      <c r="AN150" s="19"/>
    </row>
    <row r="151" spans="2:40" ht="12.7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407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19"/>
      <c r="AJ151" s="19"/>
      <c r="AK151" s="19"/>
      <c r="AL151" s="19"/>
      <c r="AM151" s="19"/>
      <c r="AN151" s="19"/>
    </row>
    <row r="152" spans="2:40" ht="12.7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407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19"/>
      <c r="AJ152" s="19"/>
      <c r="AK152" s="19"/>
      <c r="AL152" s="19"/>
      <c r="AM152" s="19"/>
      <c r="AN152" s="19"/>
    </row>
    <row r="153" spans="2:40" ht="12.7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407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19"/>
      <c r="AJ153" s="19"/>
      <c r="AK153" s="19"/>
      <c r="AL153" s="19"/>
      <c r="AM153" s="19"/>
      <c r="AN153" s="19"/>
    </row>
    <row r="154" spans="2:40" ht="12.7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407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19"/>
      <c r="AJ154" s="19"/>
      <c r="AK154" s="19"/>
      <c r="AL154" s="19"/>
      <c r="AM154" s="19"/>
      <c r="AN154" s="19"/>
    </row>
    <row r="155" spans="2:40" ht="12.7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407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19"/>
      <c r="AJ155" s="19"/>
      <c r="AK155" s="19"/>
      <c r="AL155" s="19"/>
      <c r="AM155" s="19"/>
      <c r="AN155" s="19"/>
    </row>
    <row r="156" spans="2:40" ht="12.7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407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19"/>
      <c r="AJ156" s="19"/>
      <c r="AK156" s="19"/>
      <c r="AL156" s="19"/>
      <c r="AM156" s="19"/>
      <c r="AN156" s="19"/>
    </row>
    <row r="157" spans="2:40" ht="12.7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407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19"/>
      <c r="AJ157" s="19"/>
      <c r="AK157" s="19"/>
      <c r="AL157" s="19"/>
      <c r="AM157" s="19"/>
      <c r="AN157" s="19"/>
    </row>
    <row r="158" spans="2:40" ht="12.7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407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19"/>
      <c r="AJ158" s="19"/>
      <c r="AK158" s="19"/>
      <c r="AL158" s="19"/>
      <c r="AM158" s="19"/>
      <c r="AN158" s="19"/>
    </row>
    <row r="159" spans="2:40" ht="12.7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407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19"/>
      <c r="AJ159" s="19"/>
      <c r="AK159" s="19"/>
      <c r="AL159" s="19"/>
      <c r="AM159" s="19"/>
      <c r="AN159" s="19"/>
    </row>
    <row r="160" spans="2:40" ht="12.7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407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19"/>
      <c r="AJ160" s="19"/>
      <c r="AK160" s="19"/>
      <c r="AL160" s="19"/>
      <c r="AM160" s="19"/>
      <c r="AN160" s="19"/>
    </row>
    <row r="161" spans="2:40" ht="12.7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407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19"/>
      <c r="AJ161" s="19"/>
      <c r="AK161" s="19"/>
      <c r="AL161" s="19"/>
      <c r="AM161" s="19"/>
      <c r="AN161" s="19"/>
    </row>
    <row r="162" spans="2:40" ht="12.7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407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19"/>
      <c r="AJ162" s="19"/>
      <c r="AK162" s="19"/>
      <c r="AL162" s="19"/>
      <c r="AM162" s="19"/>
      <c r="AN162" s="19"/>
    </row>
    <row r="163" spans="2:40" ht="12.7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407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19"/>
      <c r="AJ163" s="19"/>
      <c r="AK163" s="19"/>
      <c r="AL163" s="19"/>
      <c r="AM163" s="19"/>
      <c r="AN163" s="19"/>
    </row>
    <row r="164" spans="2:40" ht="12.7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407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19"/>
      <c r="AJ164" s="19"/>
      <c r="AK164" s="19"/>
      <c r="AL164" s="19"/>
      <c r="AM164" s="19"/>
      <c r="AN164" s="19"/>
    </row>
    <row r="165" spans="2:40" ht="12.7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407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19"/>
      <c r="AJ165" s="19"/>
      <c r="AK165" s="19"/>
      <c r="AL165" s="19"/>
      <c r="AM165" s="19"/>
      <c r="AN165" s="19"/>
    </row>
    <row r="166" spans="2:40" ht="12.7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407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19"/>
      <c r="AJ166" s="19"/>
      <c r="AK166" s="19"/>
      <c r="AL166" s="19"/>
      <c r="AM166" s="19"/>
      <c r="AN166" s="19"/>
    </row>
    <row r="167" spans="2:40" ht="12.7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407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19"/>
      <c r="AJ167" s="19"/>
      <c r="AK167" s="19"/>
      <c r="AL167" s="19"/>
      <c r="AM167" s="19"/>
      <c r="AN167" s="19"/>
    </row>
    <row r="168" spans="2:40" ht="12.7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407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19"/>
      <c r="AJ168" s="19"/>
      <c r="AK168" s="19"/>
      <c r="AL168" s="19"/>
      <c r="AM168" s="19"/>
      <c r="AN168" s="19"/>
    </row>
    <row r="169" spans="2:40" ht="12.7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407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19"/>
      <c r="AJ169" s="19"/>
      <c r="AK169" s="19"/>
      <c r="AL169" s="19"/>
      <c r="AM169" s="19"/>
      <c r="AN169" s="19"/>
    </row>
    <row r="170" spans="2:40" ht="12.7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407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19"/>
      <c r="AJ170" s="19"/>
      <c r="AK170" s="19"/>
      <c r="AL170" s="19"/>
      <c r="AM170" s="19"/>
      <c r="AN170" s="19"/>
    </row>
    <row r="171" spans="2:40" ht="12.7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407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19"/>
      <c r="AJ171" s="19"/>
      <c r="AK171" s="19"/>
      <c r="AL171" s="19"/>
      <c r="AM171" s="19"/>
      <c r="AN171" s="19"/>
    </row>
    <row r="172" spans="2:40" ht="12.7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407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19"/>
      <c r="AJ172" s="19"/>
      <c r="AK172" s="19"/>
      <c r="AL172" s="19"/>
      <c r="AM172" s="19"/>
      <c r="AN172" s="19"/>
    </row>
    <row r="173" spans="2:40" ht="12.7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407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19"/>
      <c r="AJ173" s="19"/>
      <c r="AK173" s="19"/>
      <c r="AL173" s="19"/>
      <c r="AM173" s="19"/>
      <c r="AN173" s="19"/>
    </row>
    <row r="174" spans="2:40" ht="12.7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407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19"/>
      <c r="AJ174" s="19"/>
      <c r="AK174" s="19"/>
      <c r="AL174" s="19"/>
      <c r="AM174" s="19"/>
      <c r="AN174" s="19"/>
    </row>
    <row r="175" spans="2:40" ht="12.7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407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19"/>
      <c r="AJ175" s="19"/>
      <c r="AK175" s="19"/>
      <c r="AL175" s="19"/>
      <c r="AM175" s="19"/>
      <c r="AN175" s="19"/>
    </row>
    <row r="176" spans="2:40" ht="12.7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407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19"/>
      <c r="AJ176" s="19"/>
      <c r="AK176" s="19"/>
      <c r="AL176" s="19"/>
      <c r="AM176" s="19"/>
      <c r="AN176" s="19"/>
    </row>
    <row r="177" spans="2:40" ht="12.7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407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19"/>
      <c r="AJ177" s="19"/>
      <c r="AK177" s="19"/>
      <c r="AL177" s="19"/>
      <c r="AM177" s="19"/>
      <c r="AN177" s="19"/>
    </row>
    <row r="178" spans="2:40" ht="12.7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407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19"/>
      <c r="AJ178" s="19"/>
      <c r="AK178" s="19"/>
      <c r="AL178" s="19"/>
      <c r="AM178" s="19"/>
      <c r="AN178" s="19"/>
    </row>
    <row r="179" spans="2:40" ht="12.7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407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19"/>
      <c r="AJ179" s="19"/>
      <c r="AK179" s="19"/>
      <c r="AL179" s="19"/>
      <c r="AM179" s="19"/>
      <c r="AN179" s="19"/>
    </row>
    <row r="180" spans="2:40" ht="12.7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407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19"/>
      <c r="AJ180" s="19"/>
      <c r="AK180" s="19"/>
      <c r="AL180" s="19"/>
      <c r="AM180" s="19"/>
      <c r="AN180" s="19"/>
    </row>
    <row r="181" spans="2:40" ht="12.7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407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19"/>
      <c r="AJ181" s="19"/>
      <c r="AK181" s="19"/>
      <c r="AL181" s="19"/>
      <c r="AM181" s="19"/>
      <c r="AN181" s="19"/>
    </row>
    <row r="182" spans="2:40" ht="12.7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407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19"/>
      <c r="AJ182" s="19"/>
      <c r="AK182" s="19"/>
      <c r="AL182" s="19"/>
      <c r="AM182" s="19"/>
      <c r="AN182" s="19"/>
    </row>
    <row r="183" spans="2:40" ht="12.7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407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19"/>
      <c r="AJ183" s="19"/>
      <c r="AK183" s="19"/>
      <c r="AL183" s="19"/>
      <c r="AM183" s="19"/>
      <c r="AN183" s="19"/>
    </row>
    <row r="184" spans="2:40" ht="12.7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407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19"/>
      <c r="AJ184" s="19"/>
      <c r="AK184" s="19"/>
      <c r="AL184" s="19"/>
      <c r="AM184" s="19"/>
      <c r="AN184" s="19"/>
    </row>
    <row r="185" spans="2:40" ht="12.7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407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19"/>
      <c r="AJ185" s="19"/>
      <c r="AK185" s="19"/>
      <c r="AL185" s="19"/>
      <c r="AM185" s="19"/>
      <c r="AN185" s="19"/>
    </row>
    <row r="186" spans="2:40" ht="12.7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407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19"/>
      <c r="AJ186" s="19"/>
      <c r="AK186" s="19"/>
      <c r="AL186" s="19"/>
      <c r="AM186" s="19"/>
      <c r="AN186" s="19"/>
    </row>
    <row r="187" spans="2:40" ht="12.7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407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19"/>
      <c r="AJ187" s="19"/>
      <c r="AK187" s="19"/>
      <c r="AL187" s="19"/>
      <c r="AM187" s="19"/>
      <c r="AN187" s="19"/>
    </row>
    <row r="188" spans="2:40" ht="12.7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407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19"/>
      <c r="AJ188" s="19"/>
      <c r="AK188" s="19"/>
      <c r="AL188" s="19"/>
      <c r="AM188" s="19"/>
      <c r="AN188" s="19"/>
    </row>
    <row r="189" spans="2:40" ht="12.7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407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19"/>
      <c r="AJ189" s="19"/>
      <c r="AK189" s="19"/>
      <c r="AL189" s="19"/>
      <c r="AM189" s="19"/>
      <c r="AN189" s="19"/>
    </row>
    <row r="190" spans="2:40" ht="12.7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407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19"/>
      <c r="AJ190" s="19"/>
      <c r="AK190" s="19"/>
      <c r="AL190" s="19"/>
      <c r="AM190" s="19"/>
      <c r="AN190" s="19"/>
    </row>
    <row r="191" spans="2:40" ht="12.7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407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19"/>
      <c r="AJ191" s="19"/>
      <c r="AK191" s="19"/>
      <c r="AL191" s="19"/>
      <c r="AM191" s="19"/>
      <c r="AN191" s="19"/>
    </row>
    <row r="192" spans="2:40" ht="12.7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407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19"/>
      <c r="AJ192" s="19"/>
      <c r="AK192" s="19"/>
      <c r="AL192" s="19"/>
      <c r="AM192" s="19"/>
      <c r="AN192" s="19"/>
    </row>
    <row r="193" spans="2:40" ht="12.7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407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19"/>
      <c r="AJ193" s="19"/>
      <c r="AK193" s="19"/>
      <c r="AL193" s="19"/>
      <c r="AM193" s="19"/>
      <c r="AN193" s="19"/>
    </row>
    <row r="194" spans="2:40" ht="12.7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407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19"/>
      <c r="AJ194" s="19"/>
      <c r="AK194" s="19"/>
      <c r="AL194" s="19"/>
      <c r="AM194" s="19"/>
      <c r="AN194" s="19"/>
    </row>
    <row r="195" spans="2:40" ht="12.7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407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19"/>
      <c r="AJ195" s="19"/>
      <c r="AK195" s="19"/>
      <c r="AL195" s="19"/>
      <c r="AM195" s="19"/>
      <c r="AN195" s="19"/>
    </row>
    <row r="196" spans="2:40" ht="12.7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407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19"/>
      <c r="AJ196" s="19"/>
      <c r="AK196" s="19"/>
      <c r="AL196" s="19"/>
      <c r="AM196" s="19"/>
      <c r="AN196" s="19"/>
    </row>
    <row r="197" spans="2:40" ht="12.7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407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19"/>
      <c r="AJ197" s="19"/>
      <c r="AK197" s="19"/>
      <c r="AL197" s="19"/>
      <c r="AM197" s="19"/>
      <c r="AN197" s="19"/>
    </row>
    <row r="198" spans="2:40" ht="12.7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407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19"/>
      <c r="AJ198" s="19"/>
      <c r="AK198" s="19"/>
      <c r="AL198" s="19"/>
      <c r="AM198" s="19"/>
      <c r="AN198" s="19"/>
    </row>
    <row r="199" spans="2:40" ht="12.7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407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19"/>
      <c r="AJ199" s="19"/>
      <c r="AK199" s="19"/>
      <c r="AL199" s="19"/>
      <c r="AM199" s="19"/>
      <c r="AN199" s="19"/>
    </row>
    <row r="200" spans="2:40" ht="12.7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407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19"/>
      <c r="AJ200" s="19"/>
      <c r="AK200" s="19"/>
      <c r="AL200" s="19"/>
      <c r="AM200" s="19"/>
      <c r="AN200" s="19"/>
    </row>
    <row r="201" spans="2:40" ht="12.7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407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19"/>
      <c r="AJ201" s="19"/>
      <c r="AK201" s="19"/>
      <c r="AL201" s="19"/>
      <c r="AM201" s="19"/>
      <c r="AN201" s="19"/>
    </row>
    <row r="202" spans="2:40" ht="12.7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407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19"/>
      <c r="AJ202" s="19"/>
      <c r="AK202" s="19"/>
      <c r="AL202" s="19"/>
      <c r="AM202" s="19"/>
      <c r="AN202" s="19"/>
    </row>
    <row r="203" spans="2:40" ht="12.7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407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19"/>
      <c r="AJ203" s="19"/>
      <c r="AK203" s="19"/>
      <c r="AL203" s="19"/>
      <c r="AM203" s="19"/>
      <c r="AN203" s="19"/>
    </row>
    <row r="204" spans="2:40" ht="12.7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407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19"/>
      <c r="AJ204" s="19"/>
      <c r="AK204" s="19"/>
      <c r="AL204" s="19"/>
      <c r="AM204" s="19"/>
      <c r="AN204" s="19"/>
    </row>
    <row r="205" spans="2:40" ht="12.7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407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19"/>
      <c r="AJ205" s="19"/>
      <c r="AK205" s="19"/>
      <c r="AL205" s="19"/>
      <c r="AM205" s="19"/>
      <c r="AN205" s="19"/>
    </row>
    <row r="206" spans="2:40" ht="12.7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407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19"/>
      <c r="AJ206" s="19"/>
      <c r="AK206" s="19"/>
      <c r="AL206" s="19"/>
      <c r="AM206" s="19"/>
      <c r="AN206" s="19"/>
    </row>
    <row r="207" spans="2:40" ht="12.7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407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19"/>
      <c r="AJ207" s="19"/>
      <c r="AK207" s="19"/>
      <c r="AL207" s="19"/>
      <c r="AM207" s="19"/>
      <c r="AN207" s="19"/>
    </row>
    <row r="208" spans="2:40" ht="12.7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407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19"/>
      <c r="AJ208" s="19"/>
      <c r="AK208" s="19"/>
      <c r="AL208" s="19"/>
      <c r="AM208" s="19"/>
      <c r="AN208" s="19"/>
    </row>
    <row r="209" spans="2:40" ht="12.7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407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19"/>
      <c r="AJ209" s="19"/>
      <c r="AK209" s="19"/>
      <c r="AL209" s="19"/>
      <c r="AM209" s="19"/>
      <c r="AN209" s="19"/>
    </row>
    <row r="210" spans="2:40" ht="12.7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407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19"/>
      <c r="AJ210" s="19"/>
      <c r="AK210" s="19"/>
      <c r="AL210" s="19"/>
      <c r="AM210" s="19"/>
      <c r="AN210" s="19"/>
    </row>
    <row r="211" spans="2:40" ht="12.7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407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19"/>
      <c r="AJ211" s="19"/>
      <c r="AK211" s="19"/>
      <c r="AL211" s="19"/>
      <c r="AM211" s="19"/>
      <c r="AN211" s="19"/>
    </row>
    <row r="212" spans="2:40" ht="12.7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407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19"/>
      <c r="AJ212" s="19"/>
      <c r="AK212" s="19"/>
      <c r="AL212" s="19"/>
      <c r="AM212" s="19"/>
      <c r="AN212" s="19"/>
    </row>
    <row r="213" spans="2:40" ht="12.7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407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19"/>
      <c r="AJ213" s="19"/>
      <c r="AK213" s="19"/>
      <c r="AL213" s="19"/>
      <c r="AM213" s="19"/>
      <c r="AN213" s="19"/>
    </row>
    <row r="214" spans="2:40" ht="12.7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407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19"/>
      <c r="AJ214" s="19"/>
      <c r="AK214" s="19"/>
      <c r="AL214" s="19"/>
      <c r="AM214" s="19"/>
      <c r="AN214" s="19"/>
    </row>
    <row r="215" spans="2:40" ht="12.7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407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19"/>
      <c r="AJ215" s="19"/>
      <c r="AK215" s="19"/>
      <c r="AL215" s="19"/>
      <c r="AM215" s="19"/>
      <c r="AN215" s="19"/>
    </row>
    <row r="216" spans="2:40" ht="12.7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407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19"/>
      <c r="AJ216" s="19"/>
      <c r="AK216" s="19"/>
      <c r="AL216" s="19"/>
      <c r="AM216" s="19"/>
      <c r="AN216" s="19"/>
    </row>
    <row r="217" spans="2:40" ht="12.7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407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19"/>
      <c r="AJ217" s="19"/>
      <c r="AK217" s="19"/>
      <c r="AL217" s="19"/>
      <c r="AM217" s="19"/>
      <c r="AN217" s="19"/>
    </row>
    <row r="218" spans="2:40" ht="12.7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407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19"/>
      <c r="AJ218" s="19"/>
      <c r="AK218" s="19"/>
      <c r="AL218" s="19"/>
      <c r="AM218" s="19"/>
      <c r="AN218" s="19"/>
    </row>
    <row r="219" spans="2:40" ht="12.7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407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19"/>
      <c r="AJ219" s="19"/>
      <c r="AK219" s="19"/>
      <c r="AL219" s="19"/>
      <c r="AM219" s="19"/>
      <c r="AN219" s="19"/>
    </row>
    <row r="220" spans="2:40" ht="12.7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407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19"/>
      <c r="AJ220" s="19"/>
      <c r="AK220" s="19"/>
      <c r="AL220" s="19"/>
      <c r="AM220" s="19"/>
      <c r="AN220" s="19"/>
    </row>
    <row r="221" spans="2:40" ht="12.7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407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19"/>
      <c r="AJ221" s="19"/>
      <c r="AK221" s="19"/>
      <c r="AL221" s="19"/>
      <c r="AM221" s="19"/>
      <c r="AN221" s="19"/>
    </row>
    <row r="222" spans="2:40" ht="12.7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407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19"/>
      <c r="AJ222" s="19"/>
      <c r="AK222" s="19"/>
      <c r="AL222" s="19"/>
      <c r="AM222" s="19"/>
      <c r="AN222" s="19"/>
    </row>
    <row r="223" spans="2:40" ht="12.7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407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19"/>
      <c r="AJ223" s="19"/>
      <c r="AK223" s="19"/>
      <c r="AL223" s="19"/>
      <c r="AM223" s="19"/>
      <c r="AN223" s="19"/>
    </row>
    <row r="224" spans="2:40" ht="12.7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407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19"/>
      <c r="AJ224" s="19"/>
      <c r="AK224" s="19"/>
      <c r="AL224" s="19"/>
      <c r="AM224" s="19"/>
      <c r="AN224" s="19"/>
    </row>
    <row r="225" spans="2:40" ht="12.7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407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19"/>
      <c r="AJ225" s="19"/>
      <c r="AK225" s="19"/>
      <c r="AL225" s="19"/>
      <c r="AM225" s="19"/>
      <c r="AN225" s="19"/>
    </row>
    <row r="226" spans="2:40" ht="12.7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407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19"/>
      <c r="AJ226" s="19"/>
      <c r="AK226" s="19"/>
      <c r="AL226" s="19"/>
      <c r="AM226" s="19"/>
      <c r="AN226" s="19"/>
    </row>
    <row r="227" spans="2:40" ht="12.7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407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19"/>
      <c r="AJ227" s="19"/>
      <c r="AK227" s="19"/>
      <c r="AL227" s="19"/>
      <c r="AM227" s="19"/>
      <c r="AN227" s="19"/>
    </row>
    <row r="228" spans="2:40" ht="12.7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407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19"/>
      <c r="AJ228" s="19"/>
      <c r="AK228" s="19"/>
      <c r="AL228" s="19"/>
      <c r="AM228" s="19"/>
      <c r="AN228" s="19"/>
    </row>
    <row r="229" spans="2:40" ht="12.7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407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19"/>
      <c r="AJ229" s="19"/>
      <c r="AK229" s="19"/>
      <c r="AL229" s="19"/>
      <c r="AM229" s="19"/>
      <c r="AN229" s="19"/>
    </row>
    <row r="230" spans="2:40" ht="12.7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407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19"/>
      <c r="AJ230" s="19"/>
      <c r="AK230" s="19"/>
      <c r="AL230" s="19"/>
      <c r="AM230" s="19"/>
      <c r="AN230" s="19"/>
    </row>
    <row r="231" spans="2:40" ht="12.7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407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19"/>
      <c r="AJ231" s="19"/>
      <c r="AK231" s="19"/>
      <c r="AL231" s="19"/>
      <c r="AM231" s="19"/>
      <c r="AN231" s="19"/>
    </row>
    <row r="232" spans="2:40" ht="12.7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407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19"/>
      <c r="AJ232" s="19"/>
      <c r="AK232" s="19"/>
      <c r="AL232" s="19"/>
      <c r="AM232" s="19"/>
      <c r="AN232" s="19"/>
    </row>
    <row r="233" spans="2:40" ht="12.7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407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19"/>
      <c r="AJ233" s="19"/>
      <c r="AK233" s="19"/>
      <c r="AL233" s="19"/>
      <c r="AM233" s="19"/>
      <c r="AN233" s="19"/>
    </row>
    <row r="234" spans="2:40" ht="12.7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407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19"/>
      <c r="AJ234" s="19"/>
      <c r="AK234" s="19"/>
      <c r="AL234" s="19"/>
      <c r="AM234" s="19"/>
      <c r="AN234" s="19"/>
    </row>
    <row r="235" spans="2:40" ht="12.7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407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19"/>
      <c r="AJ235" s="19"/>
      <c r="AK235" s="19"/>
      <c r="AL235" s="19"/>
      <c r="AM235" s="19"/>
      <c r="AN235" s="19"/>
    </row>
    <row r="236" spans="2:40" ht="12.7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407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19"/>
      <c r="AJ236" s="19"/>
      <c r="AK236" s="19"/>
      <c r="AL236" s="19"/>
      <c r="AM236" s="19"/>
      <c r="AN236" s="19"/>
    </row>
    <row r="237" spans="2:40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407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19"/>
      <c r="AJ237" s="19"/>
      <c r="AK237" s="19"/>
      <c r="AL237" s="19"/>
      <c r="AM237" s="19"/>
      <c r="AN237" s="19"/>
    </row>
    <row r="238" spans="2:40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407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19"/>
      <c r="AJ238" s="19"/>
      <c r="AK238" s="19"/>
      <c r="AL238" s="19"/>
      <c r="AM238" s="19"/>
      <c r="AN238" s="19"/>
    </row>
    <row r="239" spans="2:40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407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19"/>
      <c r="AJ239" s="19"/>
      <c r="AK239" s="19"/>
      <c r="AL239" s="19"/>
      <c r="AM239" s="19"/>
      <c r="AN239" s="19"/>
    </row>
    <row r="240" spans="2:40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407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19"/>
      <c r="AJ240" s="19"/>
      <c r="AK240" s="19"/>
      <c r="AL240" s="19"/>
      <c r="AM240" s="19"/>
      <c r="AN240" s="19"/>
    </row>
    <row r="241" spans="2:40" ht="12.7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407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19"/>
      <c r="AJ241" s="19"/>
      <c r="AK241" s="19"/>
      <c r="AL241" s="19"/>
      <c r="AM241" s="19"/>
      <c r="AN241" s="19"/>
    </row>
    <row r="242" spans="2:40" ht="12.7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407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19"/>
      <c r="AJ242" s="19"/>
      <c r="AK242" s="19"/>
      <c r="AL242" s="19"/>
      <c r="AM242" s="19"/>
      <c r="AN242" s="19"/>
    </row>
    <row r="243" spans="2:40" ht="12.7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407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19"/>
      <c r="AJ243" s="19"/>
      <c r="AK243" s="19"/>
      <c r="AL243" s="19"/>
      <c r="AM243" s="19"/>
      <c r="AN243" s="19"/>
    </row>
    <row r="244" spans="2:40" ht="12.7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407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19"/>
      <c r="AJ244" s="19"/>
      <c r="AK244" s="19"/>
      <c r="AL244" s="19"/>
      <c r="AM244" s="19"/>
      <c r="AN244" s="19"/>
    </row>
    <row r="245" spans="2:40" ht="12.7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407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19"/>
      <c r="AJ245" s="19"/>
      <c r="AK245" s="19"/>
      <c r="AL245" s="19"/>
      <c r="AM245" s="19"/>
      <c r="AN245" s="19"/>
    </row>
    <row r="246" spans="2:40" ht="12.7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407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19"/>
      <c r="AJ246" s="19"/>
      <c r="AK246" s="19"/>
      <c r="AL246" s="19"/>
      <c r="AM246" s="19"/>
      <c r="AN246" s="19"/>
    </row>
    <row r="247" spans="2:40" ht="12.7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407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19"/>
      <c r="AJ247" s="19"/>
      <c r="AK247" s="19"/>
      <c r="AL247" s="19"/>
      <c r="AM247" s="19"/>
      <c r="AN247" s="19"/>
    </row>
    <row r="248" spans="2:40" ht="12.7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407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19"/>
      <c r="AJ248" s="19"/>
      <c r="AK248" s="19"/>
      <c r="AL248" s="19"/>
      <c r="AM248" s="19"/>
      <c r="AN248" s="19"/>
    </row>
    <row r="249" spans="2:40" ht="12.7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407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19"/>
      <c r="AJ249" s="19"/>
      <c r="AK249" s="19"/>
      <c r="AL249" s="19"/>
      <c r="AM249" s="19"/>
      <c r="AN249" s="19"/>
    </row>
    <row r="250" spans="2:40" ht="12.7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407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19"/>
      <c r="AJ250" s="19"/>
      <c r="AK250" s="19"/>
      <c r="AL250" s="19"/>
      <c r="AM250" s="19"/>
      <c r="AN250" s="19"/>
    </row>
    <row r="251" spans="2:40" ht="12.75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407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19"/>
      <c r="AJ251" s="19"/>
      <c r="AK251" s="19"/>
      <c r="AL251" s="19"/>
      <c r="AM251" s="19"/>
      <c r="AN251" s="19"/>
    </row>
    <row r="252" spans="2:40" ht="12.7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407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19"/>
      <c r="AJ252" s="19"/>
      <c r="AK252" s="19"/>
      <c r="AL252" s="19"/>
      <c r="AM252" s="19"/>
      <c r="AN252" s="19"/>
    </row>
    <row r="253" spans="2:40" ht="12.7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407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19"/>
      <c r="AJ253" s="19"/>
      <c r="AK253" s="19"/>
      <c r="AL253" s="19"/>
      <c r="AM253" s="19"/>
      <c r="AN253" s="19"/>
    </row>
    <row r="254" spans="2:40" ht="12.75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407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19"/>
      <c r="AJ254" s="19"/>
      <c r="AK254" s="19"/>
      <c r="AL254" s="19"/>
      <c r="AM254" s="19"/>
      <c r="AN254" s="19"/>
    </row>
    <row r="255" spans="2:40" ht="12.75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407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19"/>
      <c r="AJ255" s="19"/>
      <c r="AK255" s="19"/>
      <c r="AL255" s="19"/>
      <c r="AM255" s="19"/>
      <c r="AN255" s="19"/>
    </row>
    <row r="256" spans="2:40" ht="12.75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407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19"/>
      <c r="AJ256" s="19"/>
      <c r="AK256" s="19"/>
      <c r="AL256" s="19"/>
      <c r="AM256" s="19"/>
      <c r="AN256" s="19"/>
    </row>
    <row r="257" spans="2:40" ht="12.75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407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19"/>
      <c r="AJ257" s="19"/>
      <c r="AK257" s="19"/>
      <c r="AL257" s="19"/>
      <c r="AM257" s="19"/>
      <c r="AN257" s="19"/>
    </row>
    <row r="258" spans="2:40" ht="12.7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407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19"/>
      <c r="AJ258" s="19"/>
      <c r="AK258" s="19"/>
      <c r="AL258" s="19"/>
      <c r="AM258" s="19"/>
      <c r="AN258" s="19"/>
    </row>
    <row r="259" spans="2:40" ht="12.75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407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19"/>
      <c r="AJ259" s="19"/>
      <c r="AK259" s="19"/>
      <c r="AL259" s="19"/>
      <c r="AM259" s="19"/>
      <c r="AN259" s="19"/>
    </row>
    <row r="260" spans="2:40" ht="12.75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407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19"/>
      <c r="AJ260" s="19"/>
      <c r="AK260" s="19"/>
      <c r="AL260" s="19"/>
      <c r="AM260" s="19"/>
      <c r="AN260" s="19"/>
    </row>
    <row r="261" spans="2:40" ht="12.7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407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19"/>
      <c r="AJ261" s="19"/>
      <c r="AK261" s="19"/>
      <c r="AL261" s="19"/>
      <c r="AM261" s="19"/>
      <c r="AN261" s="19"/>
    </row>
    <row r="262" spans="2:40" ht="12.75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407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19"/>
      <c r="AJ262" s="19"/>
      <c r="AK262" s="19"/>
      <c r="AL262" s="19"/>
      <c r="AM262" s="19"/>
      <c r="AN262" s="19"/>
    </row>
    <row r="263" spans="2:40" ht="12.75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407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19"/>
      <c r="AJ263" s="19"/>
      <c r="AK263" s="19"/>
      <c r="AL263" s="19"/>
      <c r="AM263" s="19"/>
      <c r="AN263" s="19"/>
    </row>
    <row r="264" spans="2:40" ht="12.7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407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19"/>
      <c r="AJ264" s="19"/>
      <c r="AK264" s="19"/>
      <c r="AL264" s="19"/>
      <c r="AM264" s="19"/>
      <c r="AN264" s="19"/>
    </row>
    <row r="265" spans="2:40" ht="12.7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407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19"/>
      <c r="AJ265" s="19"/>
      <c r="AK265" s="19"/>
      <c r="AL265" s="19"/>
      <c r="AM265" s="19"/>
      <c r="AN265" s="19"/>
    </row>
    <row r="266" spans="2:40" ht="12.7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407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19"/>
      <c r="AJ266" s="19"/>
      <c r="AK266" s="19"/>
      <c r="AL266" s="19"/>
      <c r="AM266" s="19"/>
      <c r="AN266" s="19"/>
    </row>
    <row r="267" spans="2:40" ht="12.7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407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19"/>
      <c r="AJ267" s="19"/>
      <c r="AK267" s="19"/>
      <c r="AL267" s="19"/>
      <c r="AM267" s="19"/>
      <c r="AN267" s="19"/>
    </row>
    <row r="268" spans="2:40" ht="12.7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407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19"/>
      <c r="AJ268" s="19"/>
      <c r="AK268" s="19"/>
      <c r="AL268" s="19"/>
      <c r="AM268" s="19"/>
      <c r="AN268" s="19"/>
    </row>
    <row r="269" spans="2:40" ht="12.7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407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19"/>
      <c r="AJ269" s="19"/>
      <c r="AK269" s="19"/>
      <c r="AL269" s="19"/>
      <c r="AM269" s="19"/>
      <c r="AN269" s="19"/>
    </row>
    <row r="270" spans="2:40" ht="12.7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407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19"/>
      <c r="AJ270" s="19"/>
      <c r="AK270" s="19"/>
      <c r="AL270" s="19"/>
      <c r="AM270" s="19"/>
      <c r="AN270" s="19"/>
    </row>
    <row r="271" spans="2:40" ht="12.7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407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19"/>
      <c r="AJ271" s="19"/>
      <c r="AK271" s="19"/>
      <c r="AL271" s="19"/>
      <c r="AM271" s="19"/>
      <c r="AN271" s="19"/>
    </row>
    <row r="272" spans="2:40" ht="12.7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407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19"/>
      <c r="AJ272" s="19"/>
      <c r="AK272" s="19"/>
      <c r="AL272" s="19"/>
      <c r="AM272" s="19"/>
      <c r="AN272" s="19"/>
    </row>
    <row r="273" spans="2:40" ht="12.7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407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19"/>
      <c r="AJ273" s="19"/>
      <c r="AK273" s="19"/>
      <c r="AL273" s="19"/>
      <c r="AM273" s="19"/>
      <c r="AN273" s="19"/>
    </row>
    <row r="274" spans="2:40" ht="12.7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407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19"/>
      <c r="AJ274" s="19"/>
      <c r="AK274" s="19"/>
      <c r="AL274" s="19"/>
      <c r="AM274" s="19"/>
      <c r="AN274" s="19"/>
    </row>
    <row r="275" spans="2:40" ht="12.7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407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19"/>
      <c r="AJ275" s="19"/>
      <c r="AK275" s="19"/>
      <c r="AL275" s="19"/>
      <c r="AM275" s="19"/>
      <c r="AN275" s="19"/>
    </row>
    <row r="276" spans="2:40" ht="12.7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407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19"/>
      <c r="AJ276" s="19"/>
      <c r="AK276" s="19"/>
      <c r="AL276" s="19"/>
      <c r="AM276" s="19"/>
      <c r="AN276" s="19"/>
    </row>
    <row r="277" spans="2:40" ht="12.7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407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19"/>
      <c r="AJ277" s="19"/>
      <c r="AK277" s="19"/>
      <c r="AL277" s="19"/>
      <c r="AM277" s="19"/>
      <c r="AN277" s="19"/>
    </row>
    <row r="278" spans="2:40" ht="12.7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407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19"/>
      <c r="AJ278" s="19"/>
      <c r="AK278" s="19"/>
      <c r="AL278" s="19"/>
      <c r="AM278" s="19"/>
      <c r="AN278" s="19"/>
    </row>
    <row r="279" spans="2:40" ht="12.7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407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19"/>
      <c r="AJ279" s="19"/>
      <c r="AK279" s="19"/>
      <c r="AL279" s="19"/>
      <c r="AM279" s="19"/>
      <c r="AN279" s="19"/>
    </row>
    <row r="280" spans="2:40" ht="12.7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407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19"/>
      <c r="AJ280" s="19"/>
      <c r="AK280" s="19"/>
      <c r="AL280" s="19"/>
      <c r="AM280" s="19"/>
      <c r="AN280" s="19"/>
    </row>
    <row r="281" spans="2:40" ht="12.7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407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19"/>
      <c r="AJ281" s="19"/>
      <c r="AK281" s="19"/>
      <c r="AL281" s="19"/>
      <c r="AM281" s="19"/>
      <c r="AN281" s="19"/>
    </row>
    <row r="282" spans="2:40" ht="12.7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407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19"/>
      <c r="AJ282" s="19"/>
      <c r="AK282" s="19"/>
      <c r="AL282" s="19"/>
      <c r="AM282" s="19"/>
      <c r="AN282" s="19"/>
    </row>
    <row r="283" spans="2:40" ht="12.7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407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19"/>
      <c r="AJ283" s="19"/>
      <c r="AK283" s="19"/>
      <c r="AL283" s="19"/>
      <c r="AM283" s="19"/>
      <c r="AN283" s="19"/>
    </row>
    <row r="284" spans="2:40" ht="12.7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407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19"/>
      <c r="AJ284" s="19"/>
      <c r="AK284" s="19"/>
      <c r="AL284" s="19"/>
      <c r="AM284" s="19"/>
      <c r="AN284" s="19"/>
    </row>
    <row r="285" spans="2:40" ht="12.7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407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19"/>
      <c r="AJ285" s="19"/>
      <c r="AK285" s="19"/>
      <c r="AL285" s="19"/>
      <c r="AM285" s="19"/>
      <c r="AN285" s="19"/>
    </row>
    <row r="286" spans="2:40" ht="12.7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407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19"/>
      <c r="AJ286" s="19"/>
      <c r="AK286" s="19"/>
      <c r="AL286" s="19"/>
      <c r="AM286" s="19"/>
      <c r="AN286" s="19"/>
    </row>
    <row r="287" spans="2:40" ht="12.7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407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19"/>
      <c r="AJ287" s="19"/>
      <c r="AK287" s="19"/>
      <c r="AL287" s="19"/>
      <c r="AM287" s="19"/>
      <c r="AN287" s="19"/>
    </row>
    <row r="288" spans="2:40" ht="12.7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407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19"/>
      <c r="AJ288" s="19"/>
      <c r="AK288" s="19"/>
      <c r="AL288" s="19"/>
      <c r="AM288" s="19"/>
      <c r="AN288" s="19"/>
    </row>
    <row r="289" spans="2:40" ht="12.7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407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19"/>
      <c r="AJ289" s="19"/>
      <c r="AK289" s="19"/>
      <c r="AL289" s="19"/>
      <c r="AM289" s="19"/>
      <c r="AN289" s="19"/>
    </row>
    <row r="290" spans="2:40" ht="12.7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407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19"/>
      <c r="AJ290" s="19"/>
      <c r="AK290" s="19"/>
      <c r="AL290" s="19"/>
      <c r="AM290" s="19"/>
      <c r="AN290" s="19"/>
    </row>
    <row r="291" spans="2:40" ht="12.7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407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19"/>
      <c r="AJ291" s="19"/>
      <c r="AK291" s="19"/>
      <c r="AL291" s="19"/>
      <c r="AM291" s="19"/>
      <c r="AN291" s="19"/>
    </row>
    <row r="292" spans="2:40" ht="12.7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407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19"/>
      <c r="AJ292" s="19"/>
      <c r="AK292" s="19"/>
      <c r="AL292" s="19"/>
      <c r="AM292" s="19"/>
      <c r="AN292" s="19"/>
    </row>
    <row r="293" spans="2:40" ht="12.7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407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19"/>
      <c r="AJ293" s="19"/>
      <c r="AK293" s="19"/>
      <c r="AL293" s="19"/>
      <c r="AM293" s="19"/>
      <c r="AN293" s="19"/>
    </row>
    <row r="294" spans="2:40" ht="12.7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407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19"/>
      <c r="AJ294" s="19"/>
      <c r="AK294" s="19"/>
      <c r="AL294" s="19"/>
      <c r="AM294" s="19"/>
      <c r="AN294" s="19"/>
    </row>
    <row r="295" spans="2:40" ht="12.7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407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19"/>
      <c r="AJ295" s="19"/>
      <c r="AK295" s="19"/>
      <c r="AL295" s="19"/>
      <c r="AM295" s="19"/>
      <c r="AN295" s="19"/>
    </row>
    <row r="296" spans="2:40" ht="12.75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407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19"/>
      <c r="AJ296" s="19"/>
      <c r="AK296" s="19"/>
      <c r="AL296" s="19"/>
      <c r="AM296" s="19"/>
      <c r="AN296" s="19"/>
    </row>
    <row r="297" spans="2:40" ht="12.75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407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19"/>
      <c r="AJ297" s="19"/>
      <c r="AK297" s="19"/>
      <c r="AL297" s="19"/>
      <c r="AM297" s="19"/>
      <c r="AN297" s="19"/>
    </row>
    <row r="298" spans="2:40" ht="12.75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407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19"/>
      <c r="AJ298" s="19"/>
      <c r="AK298" s="19"/>
      <c r="AL298" s="19"/>
      <c r="AM298" s="19"/>
      <c r="AN298" s="19"/>
    </row>
    <row r="299" spans="2:40" ht="12.7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407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19"/>
      <c r="AJ299" s="19"/>
      <c r="AK299" s="19"/>
      <c r="AL299" s="19"/>
      <c r="AM299" s="19"/>
      <c r="AN299" s="19"/>
    </row>
    <row r="300" spans="2:40" ht="12.75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407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19"/>
      <c r="AJ300" s="19"/>
      <c r="AK300" s="19"/>
      <c r="AL300" s="19"/>
      <c r="AM300" s="19"/>
      <c r="AN300" s="19"/>
    </row>
    <row r="301" spans="2:40" ht="12.7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407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19"/>
      <c r="AJ301" s="19"/>
      <c r="AK301" s="19"/>
      <c r="AL301" s="19"/>
      <c r="AM301" s="19"/>
      <c r="AN301" s="19"/>
    </row>
    <row r="302" spans="2:40" ht="12.7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407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19"/>
      <c r="AJ302" s="19"/>
      <c r="AK302" s="19"/>
      <c r="AL302" s="19"/>
      <c r="AM302" s="19"/>
      <c r="AN302" s="19"/>
    </row>
    <row r="303" spans="2:40" ht="12.7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407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19"/>
      <c r="AJ303" s="19"/>
      <c r="AK303" s="19"/>
      <c r="AL303" s="19"/>
      <c r="AM303" s="19"/>
      <c r="AN303" s="19"/>
    </row>
    <row r="304" spans="2:40" ht="12.7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407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19"/>
      <c r="AJ304" s="19"/>
      <c r="AK304" s="19"/>
      <c r="AL304" s="19"/>
      <c r="AM304" s="19"/>
      <c r="AN304" s="19"/>
    </row>
    <row r="305" spans="2:40" ht="12.7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407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19"/>
      <c r="AJ305" s="19"/>
      <c r="AK305" s="19"/>
      <c r="AL305" s="19"/>
      <c r="AM305" s="19"/>
      <c r="AN305" s="19"/>
    </row>
    <row r="306" spans="2:40" ht="12.7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407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19"/>
      <c r="AJ306" s="19"/>
      <c r="AK306" s="19"/>
      <c r="AL306" s="19"/>
      <c r="AM306" s="19"/>
      <c r="AN306" s="19"/>
    </row>
    <row r="307" spans="2:40" ht="12.7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407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19"/>
      <c r="AJ307" s="19"/>
      <c r="AK307" s="19"/>
      <c r="AL307" s="19"/>
      <c r="AM307" s="19"/>
      <c r="AN307" s="19"/>
    </row>
    <row r="308" spans="2:40" ht="12.7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407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19"/>
      <c r="AJ308" s="19"/>
      <c r="AK308" s="19"/>
      <c r="AL308" s="19"/>
      <c r="AM308" s="19"/>
      <c r="AN308" s="19"/>
    </row>
    <row r="309" spans="2:40" ht="12.7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407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19"/>
      <c r="AJ309" s="19"/>
      <c r="AK309" s="19"/>
      <c r="AL309" s="19"/>
      <c r="AM309" s="19"/>
      <c r="AN309" s="19"/>
    </row>
    <row r="310" spans="2:40" ht="12.7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407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19"/>
      <c r="AJ310" s="19"/>
      <c r="AK310" s="19"/>
      <c r="AL310" s="19"/>
      <c r="AM310" s="19"/>
      <c r="AN310" s="19"/>
    </row>
    <row r="311" spans="2:40" ht="12.7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407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19"/>
      <c r="AJ311" s="19"/>
      <c r="AK311" s="19"/>
      <c r="AL311" s="19"/>
      <c r="AM311" s="19"/>
      <c r="AN311" s="19"/>
    </row>
    <row r="312" spans="2:40" ht="12.7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407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19"/>
      <c r="AJ312" s="19"/>
      <c r="AK312" s="19"/>
      <c r="AL312" s="19"/>
      <c r="AM312" s="19"/>
      <c r="AN312" s="19"/>
    </row>
    <row r="313" spans="2:40" ht="12.75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407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19"/>
      <c r="AJ313" s="19"/>
      <c r="AK313" s="19"/>
      <c r="AL313" s="19"/>
      <c r="AM313" s="19"/>
      <c r="AN313" s="19"/>
    </row>
    <row r="314" spans="2:40" ht="12.75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407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19"/>
      <c r="AJ314" s="19"/>
      <c r="AK314" s="19"/>
      <c r="AL314" s="19"/>
      <c r="AM314" s="19"/>
      <c r="AN314" s="19"/>
    </row>
    <row r="315" spans="2:40" ht="12.75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407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19"/>
      <c r="AJ315" s="19"/>
      <c r="AK315" s="19"/>
      <c r="AL315" s="19"/>
      <c r="AM315" s="19"/>
      <c r="AN315" s="19"/>
    </row>
    <row r="316" spans="2:40" ht="12.75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407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19"/>
      <c r="AJ316" s="19"/>
      <c r="AK316" s="19"/>
      <c r="AL316" s="19"/>
      <c r="AM316" s="19"/>
      <c r="AN316" s="19"/>
    </row>
    <row r="317" spans="2:40" ht="12.75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407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19"/>
      <c r="AJ317" s="19"/>
      <c r="AK317" s="19"/>
      <c r="AL317" s="19"/>
      <c r="AM317" s="19"/>
      <c r="AN317" s="19"/>
    </row>
    <row r="318" spans="2:40" ht="12.7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407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19"/>
      <c r="AJ318" s="19"/>
      <c r="AK318" s="19"/>
      <c r="AL318" s="19"/>
      <c r="AM318" s="19"/>
      <c r="AN318" s="19"/>
    </row>
    <row r="319" spans="2:40" ht="12.75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407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19"/>
      <c r="AJ319" s="19"/>
      <c r="AK319" s="19"/>
      <c r="AL319" s="19"/>
      <c r="AM319" s="19"/>
      <c r="AN319" s="19"/>
    </row>
    <row r="320" spans="2:40" ht="12.75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407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19"/>
      <c r="AJ320" s="19"/>
      <c r="AK320" s="19"/>
      <c r="AL320" s="19"/>
      <c r="AM320" s="19"/>
      <c r="AN320" s="19"/>
    </row>
    <row r="321" spans="2:40" ht="12.7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407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19"/>
      <c r="AJ321" s="19"/>
      <c r="AK321" s="19"/>
      <c r="AL321" s="19"/>
      <c r="AM321" s="19"/>
      <c r="AN321" s="19"/>
    </row>
    <row r="322" spans="2:40" ht="12.75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407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19"/>
      <c r="AJ322" s="19"/>
      <c r="AK322" s="19"/>
      <c r="AL322" s="19"/>
      <c r="AM322" s="19"/>
      <c r="AN322" s="19"/>
    </row>
    <row r="323" spans="2:40" ht="12.75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407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19"/>
      <c r="AJ323" s="19"/>
      <c r="AK323" s="19"/>
      <c r="AL323" s="19"/>
      <c r="AM323" s="19"/>
      <c r="AN323" s="19"/>
    </row>
    <row r="324" spans="2:40" ht="12.75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407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19"/>
      <c r="AJ324" s="19"/>
      <c r="AK324" s="19"/>
      <c r="AL324" s="19"/>
      <c r="AM324" s="19"/>
      <c r="AN324" s="19"/>
    </row>
    <row r="325" spans="2:40" ht="12.75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407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19"/>
      <c r="AJ325" s="19"/>
      <c r="AK325" s="19"/>
      <c r="AL325" s="19"/>
      <c r="AM325" s="19"/>
      <c r="AN325" s="19"/>
    </row>
    <row r="326" spans="2:40" ht="12.75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407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19"/>
      <c r="AJ326" s="19"/>
      <c r="AK326" s="19"/>
      <c r="AL326" s="19"/>
      <c r="AM326" s="19"/>
      <c r="AN326" s="19"/>
    </row>
    <row r="327" spans="2:40" ht="12.75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407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19"/>
      <c r="AJ327" s="19"/>
      <c r="AK327" s="19"/>
      <c r="AL327" s="19"/>
      <c r="AM327" s="19"/>
      <c r="AN327" s="19"/>
    </row>
    <row r="328" spans="2:40" ht="12.75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407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19"/>
      <c r="AJ328" s="19"/>
      <c r="AK328" s="19"/>
      <c r="AL328" s="19"/>
      <c r="AM328" s="19"/>
      <c r="AN328" s="19"/>
    </row>
    <row r="329" spans="2:40" ht="12.75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407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19"/>
      <c r="AJ329" s="19"/>
      <c r="AK329" s="19"/>
      <c r="AL329" s="19"/>
      <c r="AM329" s="19"/>
      <c r="AN329" s="19"/>
    </row>
    <row r="330" spans="2:40" ht="12.75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407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19"/>
      <c r="AJ330" s="19"/>
      <c r="AK330" s="19"/>
      <c r="AL330" s="19"/>
      <c r="AM330" s="19"/>
      <c r="AN330" s="19"/>
    </row>
    <row r="331" spans="2:40" ht="12.75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407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19"/>
      <c r="AJ331" s="19"/>
      <c r="AK331" s="19"/>
      <c r="AL331" s="19"/>
      <c r="AM331" s="19"/>
      <c r="AN331" s="19"/>
    </row>
    <row r="332" spans="2:40" ht="12.75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407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19"/>
      <c r="AJ332" s="19"/>
      <c r="AK332" s="19"/>
      <c r="AL332" s="19"/>
      <c r="AM332" s="19"/>
      <c r="AN332" s="19"/>
    </row>
    <row r="333" spans="2:40" ht="12.75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407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19"/>
      <c r="AJ333" s="19"/>
      <c r="AK333" s="19"/>
      <c r="AL333" s="19"/>
      <c r="AM333" s="19"/>
      <c r="AN333" s="19"/>
    </row>
    <row r="334" spans="2:40" ht="12.75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407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19"/>
      <c r="AJ334" s="19"/>
      <c r="AK334" s="19"/>
      <c r="AL334" s="19"/>
      <c r="AM334" s="19"/>
      <c r="AN334" s="19"/>
    </row>
    <row r="335" spans="2:40" ht="12.75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407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19"/>
      <c r="AJ335" s="19"/>
      <c r="AK335" s="19"/>
      <c r="AL335" s="19"/>
      <c r="AM335" s="19"/>
      <c r="AN335" s="19"/>
    </row>
    <row r="336" spans="2:40" ht="12.75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407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19"/>
      <c r="AJ336" s="19"/>
      <c r="AK336" s="19"/>
      <c r="AL336" s="19"/>
      <c r="AM336" s="19"/>
      <c r="AN336" s="19"/>
    </row>
    <row r="337" spans="2:40" ht="12.75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407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19"/>
      <c r="AJ337" s="19"/>
      <c r="AK337" s="19"/>
      <c r="AL337" s="19"/>
      <c r="AM337" s="19"/>
      <c r="AN337" s="19"/>
    </row>
    <row r="338" spans="2:40" ht="12.75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407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19"/>
      <c r="AJ338" s="19"/>
      <c r="AK338" s="19"/>
      <c r="AL338" s="19"/>
      <c r="AM338" s="19"/>
      <c r="AN338" s="19"/>
    </row>
    <row r="339" spans="2:40" ht="12.75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407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19"/>
      <c r="AJ339" s="19"/>
      <c r="AK339" s="19"/>
      <c r="AL339" s="19"/>
      <c r="AM339" s="19"/>
      <c r="AN339" s="19"/>
    </row>
    <row r="340" spans="2:40" ht="12.75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407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19"/>
      <c r="AJ340" s="19"/>
      <c r="AK340" s="19"/>
      <c r="AL340" s="19"/>
      <c r="AM340" s="19"/>
      <c r="AN340" s="19"/>
    </row>
    <row r="341" spans="2:40" ht="12.75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407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19"/>
      <c r="AJ341" s="19"/>
      <c r="AK341" s="19"/>
      <c r="AL341" s="19"/>
      <c r="AM341" s="19"/>
      <c r="AN341" s="19"/>
    </row>
    <row r="342" spans="2:40" ht="12.75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407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19"/>
      <c r="AJ342" s="19"/>
      <c r="AK342" s="19"/>
      <c r="AL342" s="19"/>
      <c r="AM342" s="19"/>
      <c r="AN342" s="19"/>
    </row>
    <row r="343" spans="2:40" ht="12.75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407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19"/>
      <c r="AJ343" s="19"/>
      <c r="AK343" s="19"/>
      <c r="AL343" s="19"/>
      <c r="AM343" s="19"/>
      <c r="AN343" s="19"/>
    </row>
    <row r="344" spans="2:40" ht="12.75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407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19"/>
      <c r="AJ344" s="19"/>
      <c r="AK344" s="19"/>
      <c r="AL344" s="19"/>
      <c r="AM344" s="19"/>
      <c r="AN344" s="19"/>
    </row>
    <row r="345" spans="2:40" ht="12.75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407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19"/>
      <c r="AJ345" s="19"/>
      <c r="AK345" s="19"/>
      <c r="AL345" s="19"/>
      <c r="AM345" s="19"/>
      <c r="AN345" s="19"/>
    </row>
    <row r="346" spans="2:40" ht="12.75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407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19"/>
      <c r="AJ346" s="19"/>
      <c r="AK346" s="19"/>
      <c r="AL346" s="19"/>
      <c r="AM346" s="19"/>
      <c r="AN346" s="19"/>
    </row>
    <row r="347" spans="2:40" ht="12.75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407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19"/>
      <c r="AJ347" s="19"/>
      <c r="AK347" s="19"/>
      <c r="AL347" s="19"/>
      <c r="AM347" s="19"/>
      <c r="AN347" s="19"/>
    </row>
    <row r="348" spans="2:40" ht="12.75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407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19"/>
      <c r="AJ348" s="19"/>
      <c r="AK348" s="19"/>
      <c r="AL348" s="19"/>
      <c r="AM348" s="19"/>
      <c r="AN348" s="19"/>
    </row>
    <row r="349" spans="2:40" ht="12.75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407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19"/>
      <c r="AJ349" s="19"/>
      <c r="AK349" s="19"/>
      <c r="AL349" s="19"/>
      <c r="AM349" s="19"/>
      <c r="AN349" s="19"/>
    </row>
    <row r="350" spans="2:40" ht="12.75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407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19"/>
      <c r="AJ350" s="19"/>
      <c r="AK350" s="19"/>
      <c r="AL350" s="19"/>
      <c r="AM350" s="19"/>
      <c r="AN350" s="19"/>
    </row>
    <row r="351" spans="2:40" ht="12.75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407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19"/>
      <c r="AJ351" s="19"/>
      <c r="AK351" s="19"/>
      <c r="AL351" s="19"/>
      <c r="AM351" s="19"/>
      <c r="AN351" s="19"/>
    </row>
    <row r="352" spans="2:40" ht="12.75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407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19"/>
      <c r="AJ352" s="19"/>
      <c r="AK352" s="19"/>
      <c r="AL352" s="19"/>
      <c r="AM352" s="19"/>
      <c r="AN352" s="19"/>
    </row>
    <row r="353" spans="2:40" ht="12.75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407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19"/>
      <c r="AJ353" s="19"/>
      <c r="AK353" s="19"/>
      <c r="AL353" s="19"/>
      <c r="AM353" s="19"/>
      <c r="AN353" s="19"/>
    </row>
    <row r="354" spans="2:40" ht="12.75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407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19"/>
      <c r="AJ354" s="19"/>
      <c r="AK354" s="19"/>
      <c r="AL354" s="19"/>
      <c r="AM354" s="19"/>
      <c r="AN354" s="19"/>
    </row>
    <row r="355" spans="2:40" ht="12.75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407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19"/>
      <c r="AJ355" s="19"/>
      <c r="AK355" s="19"/>
      <c r="AL355" s="19"/>
      <c r="AM355" s="19"/>
      <c r="AN355" s="19"/>
    </row>
    <row r="356" spans="2:40" ht="12.75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407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19"/>
      <c r="AJ356" s="19"/>
      <c r="AK356" s="19"/>
      <c r="AL356" s="19"/>
      <c r="AM356" s="19"/>
      <c r="AN356" s="19"/>
    </row>
    <row r="357" spans="2:40" ht="12.75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407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19"/>
      <c r="AJ357" s="19"/>
      <c r="AK357" s="19"/>
      <c r="AL357" s="19"/>
      <c r="AM357" s="19"/>
      <c r="AN357" s="19"/>
    </row>
    <row r="358" spans="2:40" ht="12.75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407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19"/>
      <c r="AJ358" s="19"/>
      <c r="AK358" s="19"/>
      <c r="AL358" s="19"/>
      <c r="AM358" s="19"/>
      <c r="AN358" s="19"/>
    </row>
    <row r="359" spans="2:40" ht="12.75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407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19"/>
      <c r="AJ359" s="19"/>
      <c r="AK359" s="19"/>
      <c r="AL359" s="19"/>
      <c r="AM359" s="19"/>
      <c r="AN359" s="19"/>
    </row>
    <row r="360" spans="2:40" ht="12.75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407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19"/>
      <c r="AJ360" s="19"/>
      <c r="AK360" s="19"/>
      <c r="AL360" s="19"/>
      <c r="AM360" s="19"/>
      <c r="AN360" s="19"/>
    </row>
    <row r="361" spans="2:40" ht="12.75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407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19"/>
      <c r="AJ361" s="19"/>
      <c r="AK361" s="19"/>
      <c r="AL361" s="19"/>
      <c r="AM361" s="19"/>
      <c r="AN361" s="19"/>
    </row>
    <row r="362" spans="2:40" ht="12.75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407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19"/>
      <c r="AJ362" s="19"/>
      <c r="AK362" s="19"/>
      <c r="AL362" s="19"/>
      <c r="AM362" s="19"/>
      <c r="AN362" s="19"/>
    </row>
    <row r="363" spans="2:40" ht="12.75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19"/>
      <c r="AJ363" s="19"/>
      <c r="AK363" s="19"/>
      <c r="AL363" s="19"/>
      <c r="AM363" s="19"/>
      <c r="AN363" s="19"/>
    </row>
    <row r="364" spans="2:40" ht="12.75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19"/>
      <c r="AJ364" s="19"/>
      <c r="AK364" s="19"/>
      <c r="AL364" s="19"/>
      <c r="AM364" s="19"/>
      <c r="AN364" s="19"/>
    </row>
    <row r="365" spans="2:40" ht="12.75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19"/>
      <c r="AJ365" s="19"/>
      <c r="AK365" s="19"/>
      <c r="AL365" s="19"/>
      <c r="AM365" s="19"/>
      <c r="AN365" s="19"/>
    </row>
    <row r="366" spans="2:40" ht="12.75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19"/>
      <c r="AJ366" s="19"/>
      <c r="AK366" s="19"/>
      <c r="AL366" s="19"/>
      <c r="AM366" s="19"/>
      <c r="AN366" s="19"/>
    </row>
    <row r="367" spans="2:40" ht="12.75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19"/>
      <c r="AJ367" s="19"/>
      <c r="AK367" s="19"/>
      <c r="AL367" s="19"/>
      <c r="AM367" s="19"/>
      <c r="AN367" s="19"/>
    </row>
    <row r="368" spans="2:40" ht="12.75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19"/>
      <c r="AJ368" s="19"/>
      <c r="AK368" s="19"/>
      <c r="AL368" s="19"/>
      <c r="AM368" s="19"/>
      <c r="AN368" s="19"/>
    </row>
    <row r="369" spans="2:40" ht="12.75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19"/>
      <c r="AJ369" s="19"/>
      <c r="AK369" s="19"/>
      <c r="AL369" s="19"/>
      <c r="AM369" s="19"/>
      <c r="AN369" s="19"/>
    </row>
    <row r="370" spans="2:40" ht="12.75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19"/>
      <c r="AJ370" s="19"/>
      <c r="AK370" s="19"/>
      <c r="AL370" s="19"/>
      <c r="AM370" s="19"/>
      <c r="AN370" s="19"/>
    </row>
    <row r="371" spans="2:40" ht="12.75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19"/>
      <c r="AJ371" s="19"/>
      <c r="AK371" s="19"/>
      <c r="AL371" s="19"/>
      <c r="AM371" s="19"/>
      <c r="AN371" s="19"/>
    </row>
    <row r="372" spans="2:40" ht="12.75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19"/>
      <c r="AJ372" s="19"/>
      <c r="AK372" s="19"/>
      <c r="AL372" s="19"/>
      <c r="AM372" s="19"/>
      <c r="AN372" s="19"/>
    </row>
    <row r="373" spans="2:40" ht="12.75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19"/>
      <c r="AJ373" s="19"/>
      <c r="AK373" s="19"/>
      <c r="AL373" s="19"/>
      <c r="AM373" s="19"/>
      <c r="AN373" s="19"/>
    </row>
    <row r="374" spans="2:40" ht="12.75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19"/>
      <c r="AJ374" s="19"/>
      <c r="AK374" s="19"/>
      <c r="AL374" s="19"/>
      <c r="AM374" s="19"/>
      <c r="AN374" s="19"/>
    </row>
    <row r="375" spans="2:40" ht="12.75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19"/>
      <c r="AJ375" s="19"/>
      <c r="AK375" s="19"/>
      <c r="AL375" s="19"/>
      <c r="AM375" s="19"/>
      <c r="AN375" s="19"/>
    </row>
    <row r="376" spans="2:40" ht="12.75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19"/>
      <c r="AJ376" s="19"/>
      <c r="AK376" s="19"/>
      <c r="AL376" s="19"/>
      <c r="AM376" s="19"/>
      <c r="AN376" s="19"/>
    </row>
    <row r="377" spans="2:40" ht="12.75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19"/>
      <c r="AJ377" s="19"/>
      <c r="AK377" s="19"/>
      <c r="AL377" s="19"/>
      <c r="AM377" s="19"/>
      <c r="AN377" s="19"/>
    </row>
    <row r="378" spans="2:40" ht="12.75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19"/>
      <c r="AJ378" s="19"/>
      <c r="AK378" s="19"/>
      <c r="AL378" s="19"/>
      <c r="AM378" s="19"/>
      <c r="AN378" s="19"/>
    </row>
    <row r="379" spans="2:40" ht="12.75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19"/>
      <c r="AJ379" s="19"/>
      <c r="AK379" s="19"/>
      <c r="AL379" s="19"/>
      <c r="AM379" s="19"/>
      <c r="AN379" s="19"/>
    </row>
    <row r="380" spans="2:40" ht="12.75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19"/>
      <c r="AJ380" s="19"/>
      <c r="AK380" s="19"/>
      <c r="AL380" s="19"/>
      <c r="AM380" s="19"/>
      <c r="AN380" s="19"/>
    </row>
    <row r="381" spans="2:40" ht="12.75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19"/>
      <c r="AJ381" s="19"/>
      <c r="AK381" s="19"/>
      <c r="AL381" s="19"/>
      <c r="AM381" s="19"/>
      <c r="AN381" s="19"/>
    </row>
    <row r="382" spans="2:40" ht="12.75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19"/>
      <c r="AJ382" s="19"/>
      <c r="AK382" s="19"/>
      <c r="AL382" s="19"/>
      <c r="AM382" s="19"/>
      <c r="AN382" s="19"/>
    </row>
    <row r="383" spans="2:40" ht="12.75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19"/>
      <c r="AJ383" s="19"/>
      <c r="AK383" s="19"/>
      <c r="AL383" s="19"/>
      <c r="AM383" s="19"/>
      <c r="AN383" s="19"/>
    </row>
    <row r="384" spans="2:40" ht="12.75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19"/>
      <c r="AJ384" s="19"/>
      <c r="AK384" s="19"/>
      <c r="AL384" s="19"/>
      <c r="AM384" s="19"/>
      <c r="AN384" s="19"/>
    </row>
    <row r="385" spans="2:40" ht="12.75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19"/>
      <c r="AJ385" s="19"/>
      <c r="AK385" s="19"/>
      <c r="AL385" s="19"/>
      <c r="AM385" s="19"/>
      <c r="AN385" s="19"/>
    </row>
    <row r="386" spans="2:40" ht="12.75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19"/>
      <c r="AJ386" s="19"/>
      <c r="AK386" s="19"/>
      <c r="AL386" s="19"/>
      <c r="AM386" s="19"/>
      <c r="AN386" s="19"/>
    </row>
    <row r="387" spans="2:40" ht="12.75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19"/>
      <c r="AJ387" s="19"/>
      <c r="AK387" s="19"/>
      <c r="AL387" s="19"/>
      <c r="AM387" s="19"/>
      <c r="AN387" s="19"/>
    </row>
    <row r="388" spans="2:40" ht="12.75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19"/>
      <c r="AJ388" s="19"/>
      <c r="AK388" s="19"/>
      <c r="AL388" s="19"/>
      <c r="AM388" s="19"/>
      <c r="AN388" s="19"/>
    </row>
    <row r="389" spans="2:40" ht="12.75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19"/>
      <c r="AJ389" s="19"/>
      <c r="AK389" s="19"/>
      <c r="AL389" s="19"/>
      <c r="AM389" s="19"/>
      <c r="AN389" s="19"/>
    </row>
    <row r="390" spans="2:40" ht="12.75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19"/>
      <c r="AJ390" s="19"/>
      <c r="AK390" s="19"/>
      <c r="AL390" s="19"/>
      <c r="AM390" s="19"/>
      <c r="AN390" s="19"/>
    </row>
    <row r="391" spans="2:40" ht="12.75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19"/>
      <c r="AJ391" s="19"/>
      <c r="AK391" s="19"/>
      <c r="AL391" s="19"/>
      <c r="AM391" s="19"/>
      <c r="AN391" s="19"/>
    </row>
    <row r="392" spans="2:40" ht="12.75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19"/>
      <c r="AJ392" s="19"/>
      <c r="AK392" s="19"/>
      <c r="AL392" s="19"/>
      <c r="AM392" s="19"/>
      <c r="AN392" s="19"/>
    </row>
    <row r="393" spans="2:40" ht="12.75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19"/>
      <c r="AJ393" s="19"/>
      <c r="AK393" s="19"/>
      <c r="AL393" s="19"/>
      <c r="AM393" s="19"/>
      <c r="AN393" s="19"/>
    </row>
    <row r="394" spans="2:40" ht="12.75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19"/>
      <c r="AJ394" s="19"/>
      <c r="AK394" s="19"/>
      <c r="AL394" s="19"/>
      <c r="AM394" s="19"/>
      <c r="AN394" s="19"/>
    </row>
    <row r="395" spans="2:40" ht="12.75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19"/>
      <c r="AJ395" s="19"/>
      <c r="AK395" s="19"/>
      <c r="AL395" s="19"/>
      <c r="AM395" s="19"/>
      <c r="AN395" s="19"/>
    </row>
    <row r="396" spans="2:40" ht="12.75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19"/>
      <c r="AJ396" s="19"/>
      <c r="AK396" s="19"/>
      <c r="AL396" s="19"/>
      <c r="AM396" s="19"/>
      <c r="AN396" s="19"/>
    </row>
    <row r="397" spans="2:40" ht="12.75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19"/>
      <c r="AJ397" s="19"/>
      <c r="AK397" s="19"/>
      <c r="AL397" s="19"/>
      <c r="AM397" s="19"/>
      <c r="AN397" s="19"/>
    </row>
    <row r="398" spans="2:40" ht="12.75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19"/>
      <c r="AJ398" s="19"/>
      <c r="AK398" s="19"/>
      <c r="AL398" s="19"/>
      <c r="AM398" s="19"/>
      <c r="AN398" s="19"/>
    </row>
    <row r="399" spans="2:40" ht="12.75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19"/>
      <c r="AJ399" s="19"/>
      <c r="AK399" s="19"/>
      <c r="AL399" s="19"/>
      <c r="AM399" s="19"/>
      <c r="AN399" s="19"/>
    </row>
    <row r="400" spans="2:40" ht="12.75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19"/>
      <c r="AJ400" s="19"/>
      <c r="AK400" s="19"/>
      <c r="AL400" s="19"/>
      <c r="AM400" s="19"/>
      <c r="AN400" s="19"/>
    </row>
    <row r="401" spans="2:40" ht="12.7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19"/>
      <c r="AJ401" s="19"/>
      <c r="AK401" s="19"/>
      <c r="AL401" s="19"/>
      <c r="AM401" s="19"/>
      <c r="AN401" s="19"/>
    </row>
    <row r="402" spans="2:40" ht="12.75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19"/>
      <c r="AJ402" s="19"/>
      <c r="AK402" s="19"/>
      <c r="AL402" s="19"/>
      <c r="AM402" s="19"/>
      <c r="AN402" s="19"/>
    </row>
    <row r="403" spans="2:40" ht="12.75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19"/>
      <c r="AJ403" s="19"/>
      <c r="AK403" s="19"/>
      <c r="AL403" s="19"/>
      <c r="AM403" s="19"/>
      <c r="AN403" s="19"/>
    </row>
    <row r="404" spans="2:40" ht="12.75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19"/>
      <c r="AJ404" s="19"/>
      <c r="AK404" s="19"/>
      <c r="AL404" s="19"/>
      <c r="AM404" s="19"/>
      <c r="AN404" s="19"/>
    </row>
    <row r="405" spans="2:40" ht="12.75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19"/>
      <c r="AJ405" s="19"/>
      <c r="AK405" s="19"/>
      <c r="AL405" s="19"/>
      <c r="AM405" s="19"/>
      <c r="AN405" s="19"/>
    </row>
    <row r="406" spans="2:40" ht="12.75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19"/>
      <c r="AJ406" s="19"/>
      <c r="AK406" s="19"/>
      <c r="AL406" s="19"/>
      <c r="AM406" s="19"/>
      <c r="AN406" s="19"/>
    </row>
    <row r="407" spans="2:40" ht="12.75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19"/>
      <c r="AJ407" s="19"/>
      <c r="AK407" s="19"/>
      <c r="AL407" s="19"/>
      <c r="AM407" s="19"/>
      <c r="AN407" s="19"/>
    </row>
    <row r="408" spans="2:40" ht="12.75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19"/>
      <c r="AJ408" s="19"/>
      <c r="AK408" s="19"/>
      <c r="AL408" s="19"/>
      <c r="AM408" s="19"/>
      <c r="AN408" s="19"/>
    </row>
    <row r="409" spans="2:40" ht="12.75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19"/>
      <c r="AJ409" s="19"/>
      <c r="AK409" s="19"/>
      <c r="AL409" s="19"/>
      <c r="AM409" s="19"/>
      <c r="AN409" s="19"/>
    </row>
    <row r="410" spans="2:40" ht="12.75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19"/>
      <c r="AJ410" s="19"/>
      <c r="AK410" s="19"/>
      <c r="AL410" s="19"/>
      <c r="AM410" s="19"/>
      <c r="AN410" s="19"/>
    </row>
    <row r="411" spans="2:40" ht="12.75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19"/>
      <c r="AJ411" s="19"/>
      <c r="AK411" s="19"/>
      <c r="AL411" s="19"/>
      <c r="AM411" s="19"/>
      <c r="AN411" s="19"/>
    </row>
    <row r="412" spans="2:40" ht="12.75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19"/>
      <c r="AJ412" s="19"/>
      <c r="AK412" s="19"/>
      <c r="AL412" s="19"/>
      <c r="AM412" s="19"/>
      <c r="AN412" s="19"/>
    </row>
    <row r="413" spans="2:40" ht="12.75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19"/>
      <c r="AJ413" s="19"/>
      <c r="AK413" s="19"/>
      <c r="AL413" s="19"/>
      <c r="AM413" s="19"/>
      <c r="AN413" s="19"/>
    </row>
    <row r="414" spans="2:40" ht="12.75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19"/>
      <c r="AJ414" s="19"/>
      <c r="AK414" s="19"/>
      <c r="AL414" s="19"/>
      <c r="AM414" s="19"/>
      <c r="AN414" s="19"/>
    </row>
    <row r="415" spans="2:40" ht="12.75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19"/>
      <c r="AJ415" s="19"/>
      <c r="AK415" s="19"/>
      <c r="AL415" s="19"/>
      <c r="AM415" s="19"/>
      <c r="AN415" s="19"/>
    </row>
    <row r="416" spans="2:40" ht="12.75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19"/>
      <c r="AJ416" s="19"/>
      <c r="AK416" s="19"/>
      <c r="AL416" s="19"/>
      <c r="AM416" s="19"/>
      <c r="AN416" s="19"/>
    </row>
    <row r="417" spans="2:40" ht="12.75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19"/>
      <c r="AJ417" s="19"/>
      <c r="AK417" s="19"/>
      <c r="AL417" s="19"/>
      <c r="AM417" s="19"/>
      <c r="AN417" s="19"/>
    </row>
    <row r="418" spans="2:40" ht="12.75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19"/>
      <c r="AJ418" s="19"/>
      <c r="AK418" s="19"/>
      <c r="AL418" s="19"/>
      <c r="AM418" s="19"/>
      <c r="AN418" s="19"/>
    </row>
    <row r="419" spans="2:40" ht="12.75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19"/>
      <c r="AJ419" s="19"/>
      <c r="AK419" s="19"/>
      <c r="AL419" s="19"/>
      <c r="AM419" s="19"/>
      <c r="AN419" s="19"/>
    </row>
    <row r="420" spans="2:40" ht="12.75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19"/>
      <c r="AJ420" s="19"/>
      <c r="AK420" s="19"/>
      <c r="AL420" s="19"/>
      <c r="AM420" s="19"/>
      <c r="AN420" s="19"/>
    </row>
    <row r="421" spans="2:40" ht="12.75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19"/>
      <c r="AJ421" s="19"/>
      <c r="AK421" s="19"/>
      <c r="AL421" s="19"/>
      <c r="AM421" s="19"/>
      <c r="AN421" s="19"/>
    </row>
    <row r="422" spans="2:40" ht="12.75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19"/>
      <c r="AJ422" s="19"/>
      <c r="AK422" s="19"/>
      <c r="AL422" s="19"/>
      <c r="AM422" s="19"/>
      <c r="AN422" s="19"/>
    </row>
    <row r="423" spans="2:40" ht="12.75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19"/>
      <c r="AJ423" s="19"/>
      <c r="AK423" s="19"/>
      <c r="AL423" s="19"/>
      <c r="AM423" s="19"/>
      <c r="AN423" s="19"/>
    </row>
    <row r="424" spans="2:40" ht="12.75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19"/>
      <c r="AJ424" s="19"/>
      <c r="AK424" s="19"/>
      <c r="AL424" s="19"/>
      <c r="AM424" s="19"/>
      <c r="AN424" s="19"/>
    </row>
    <row r="425" spans="2:40" ht="12.75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19"/>
      <c r="AJ425" s="19"/>
      <c r="AK425" s="19"/>
      <c r="AL425" s="19"/>
      <c r="AM425" s="19"/>
      <c r="AN425" s="19"/>
    </row>
    <row r="426" spans="2:40" ht="12.75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19"/>
      <c r="AJ426" s="19"/>
      <c r="AK426" s="19"/>
      <c r="AL426" s="19"/>
      <c r="AM426" s="19"/>
      <c r="AN426" s="19"/>
    </row>
    <row r="427" spans="2:40" ht="12.75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19"/>
      <c r="AJ427" s="19"/>
      <c r="AK427" s="19"/>
      <c r="AL427" s="19"/>
      <c r="AM427" s="19"/>
      <c r="AN427" s="19"/>
    </row>
    <row r="428" spans="2:40" ht="12.75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19"/>
      <c r="AJ428" s="19"/>
      <c r="AK428" s="19"/>
      <c r="AL428" s="19"/>
      <c r="AM428" s="19"/>
      <c r="AN428" s="19"/>
    </row>
    <row r="429" spans="2:40" ht="12.75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19"/>
      <c r="AJ429" s="19"/>
      <c r="AK429" s="19"/>
      <c r="AL429" s="19"/>
      <c r="AM429" s="19"/>
      <c r="AN429" s="19"/>
    </row>
    <row r="430" spans="2:40" ht="12.75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19"/>
      <c r="AJ430" s="19"/>
      <c r="AK430" s="19"/>
      <c r="AL430" s="19"/>
      <c r="AM430" s="19"/>
      <c r="AN430" s="19"/>
    </row>
    <row r="431" spans="2:40" ht="12.75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19"/>
      <c r="AJ431" s="19"/>
      <c r="AK431" s="19"/>
      <c r="AL431" s="19"/>
      <c r="AM431" s="19"/>
      <c r="AN431" s="19"/>
    </row>
    <row r="432" spans="2:40" ht="12.75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19"/>
      <c r="AJ432" s="19"/>
      <c r="AK432" s="19"/>
      <c r="AL432" s="19"/>
      <c r="AM432" s="19"/>
      <c r="AN432" s="19"/>
    </row>
    <row r="433" spans="2:40" ht="12.75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19"/>
      <c r="AJ433" s="19"/>
      <c r="AK433" s="19"/>
      <c r="AL433" s="19"/>
      <c r="AM433" s="19"/>
      <c r="AN433" s="19"/>
    </row>
    <row r="434" spans="2:40" ht="12.75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19"/>
      <c r="AJ434" s="19"/>
      <c r="AK434" s="19"/>
      <c r="AL434" s="19"/>
      <c r="AM434" s="19"/>
      <c r="AN434" s="19"/>
    </row>
    <row r="435" spans="2:40" ht="12.75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19"/>
      <c r="AJ435" s="19"/>
      <c r="AK435" s="19"/>
      <c r="AL435" s="19"/>
      <c r="AM435" s="19"/>
      <c r="AN435" s="19"/>
    </row>
    <row r="436" spans="2:40" ht="12.75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19"/>
      <c r="AJ436" s="19"/>
      <c r="AK436" s="19"/>
      <c r="AL436" s="19"/>
      <c r="AM436" s="19"/>
      <c r="AN436" s="19"/>
    </row>
    <row r="437" spans="2:40" ht="12.75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19"/>
      <c r="AJ437" s="19"/>
      <c r="AK437" s="19"/>
      <c r="AL437" s="19"/>
      <c r="AM437" s="19"/>
      <c r="AN437" s="19"/>
    </row>
    <row r="438" spans="2:40" ht="12.75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19"/>
      <c r="AJ438" s="19"/>
      <c r="AK438" s="19"/>
      <c r="AL438" s="19"/>
      <c r="AM438" s="19"/>
      <c r="AN438" s="19"/>
    </row>
    <row r="439" spans="2:40" ht="12.75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19"/>
      <c r="AJ439" s="19"/>
      <c r="AK439" s="19"/>
      <c r="AL439" s="19"/>
      <c r="AM439" s="19"/>
      <c r="AN439" s="19"/>
    </row>
    <row r="440" spans="2:40" ht="12.75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19"/>
      <c r="AJ440" s="19"/>
      <c r="AK440" s="19"/>
      <c r="AL440" s="19"/>
      <c r="AM440" s="19"/>
      <c r="AN440" s="19"/>
    </row>
    <row r="441" spans="2:40" ht="12.75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19"/>
      <c r="AJ441" s="19"/>
      <c r="AK441" s="19"/>
      <c r="AL441" s="19"/>
      <c r="AM441" s="19"/>
      <c r="AN441" s="19"/>
    </row>
    <row r="442" spans="2:40" ht="12.75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19"/>
      <c r="AJ442" s="19"/>
      <c r="AK442" s="19"/>
      <c r="AL442" s="19"/>
      <c r="AM442" s="19"/>
      <c r="AN442" s="19"/>
    </row>
    <row r="443" spans="2:40" ht="12.75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19"/>
      <c r="AJ443" s="19"/>
      <c r="AK443" s="19"/>
      <c r="AL443" s="19"/>
      <c r="AM443" s="19"/>
      <c r="AN443" s="19"/>
    </row>
    <row r="444" spans="2:40" ht="12.75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19"/>
      <c r="AJ444" s="19"/>
      <c r="AK444" s="19"/>
      <c r="AL444" s="19"/>
      <c r="AM444" s="19"/>
      <c r="AN444" s="19"/>
    </row>
    <row r="445" spans="2:40" ht="12.75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19"/>
      <c r="AJ445" s="19"/>
      <c r="AK445" s="19"/>
      <c r="AL445" s="19"/>
      <c r="AM445" s="19"/>
      <c r="AN445" s="19"/>
    </row>
    <row r="446" spans="2:40" ht="12.75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19"/>
      <c r="AJ446" s="19"/>
      <c r="AK446" s="19"/>
      <c r="AL446" s="19"/>
      <c r="AM446" s="19"/>
      <c r="AN446" s="19"/>
    </row>
    <row r="447" spans="2:40" ht="12.75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19"/>
      <c r="AJ447" s="19"/>
      <c r="AK447" s="19"/>
      <c r="AL447" s="19"/>
      <c r="AM447" s="19"/>
      <c r="AN447" s="19"/>
    </row>
    <row r="448" spans="2:40" ht="12.75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19"/>
      <c r="AJ448" s="19"/>
      <c r="AK448" s="19"/>
      <c r="AL448" s="19"/>
      <c r="AM448" s="19"/>
      <c r="AN448" s="19"/>
    </row>
    <row r="449" spans="2:40" ht="12.75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19"/>
      <c r="AJ449" s="19"/>
      <c r="AK449" s="19"/>
      <c r="AL449" s="19"/>
      <c r="AM449" s="19"/>
      <c r="AN449" s="19"/>
    </row>
    <row r="450" spans="2:40" ht="12.75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19"/>
      <c r="AJ450" s="19"/>
      <c r="AK450" s="19"/>
      <c r="AL450" s="19"/>
      <c r="AM450" s="19"/>
      <c r="AN450" s="19"/>
    </row>
    <row r="451" spans="2:40" ht="12.75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19"/>
      <c r="AJ451" s="19"/>
      <c r="AK451" s="19"/>
      <c r="AL451" s="19"/>
      <c r="AM451" s="19"/>
      <c r="AN451" s="19"/>
    </row>
    <row r="452" spans="2:40" ht="12.75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19"/>
      <c r="AJ452" s="19"/>
      <c r="AK452" s="19"/>
      <c r="AL452" s="19"/>
      <c r="AM452" s="19"/>
      <c r="AN452" s="19"/>
    </row>
    <row r="453" spans="2:40" ht="12.75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19"/>
      <c r="AJ453" s="19"/>
      <c r="AK453" s="19"/>
      <c r="AL453" s="19"/>
      <c r="AM453" s="19"/>
      <c r="AN453" s="19"/>
    </row>
    <row r="454" spans="2:40" ht="12.75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19"/>
      <c r="AJ454" s="19"/>
      <c r="AK454" s="19"/>
      <c r="AL454" s="19"/>
      <c r="AM454" s="19"/>
      <c r="AN454" s="19"/>
    </row>
    <row r="455" spans="2:40" ht="12.75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19"/>
      <c r="AJ455" s="19"/>
      <c r="AK455" s="19"/>
      <c r="AL455" s="19"/>
      <c r="AM455" s="19"/>
      <c r="AN455" s="19"/>
    </row>
    <row r="456" spans="2:40" ht="12.75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19"/>
      <c r="AJ456" s="19"/>
      <c r="AK456" s="19"/>
      <c r="AL456" s="19"/>
      <c r="AM456" s="19"/>
      <c r="AN456" s="19"/>
    </row>
    <row r="457" spans="2:40" ht="12.75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19"/>
      <c r="AJ457" s="19"/>
      <c r="AK457" s="19"/>
      <c r="AL457" s="19"/>
      <c r="AM457" s="19"/>
      <c r="AN457" s="19"/>
    </row>
    <row r="458" spans="2:40" ht="12.75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19"/>
      <c r="AJ458" s="19"/>
      <c r="AK458" s="19"/>
      <c r="AL458" s="19"/>
      <c r="AM458" s="19"/>
      <c r="AN458" s="19"/>
    </row>
    <row r="459" spans="2:40" ht="12.75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19"/>
      <c r="AJ459" s="19"/>
      <c r="AK459" s="19"/>
      <c r="AL459" s="19"/>
      <c r="AM459" s="19"/>
      <c r="AN459" s="19"/>
    </row>
  </sheetData>
  <mergeCells count="4">
    <mergeCell ref="B5:N5"/>
    <mergeCell ref="B72:N72"/>
    <mergeCell ref="B35:N35"/>
    <mergeCell ref="B102:N102"/>
  </mergeCells>
  <printOptions horizontalCentered="1"/>
  <pageMargins left="0.45" right="0.45" top="1" bottom="1" header="0.5" footer="0.5"/>
  <pageSetup horizontalDpi="1200" verticalDpi="1200" orientation="landscape" paperSize="9" scale="42" r:id="rId1"/>
  <rowBreaks count="3" manualBreakCount="3">
    <brk id="30" max="14" man="1"/>
    <brk id="67" max="14" man="1"/>
    <brk id="98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</sheetPr>
  <dimension ref="A1:AA5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1.421875" style="0" customWidth="1"/>
    <col min="2" max="2" width="15.8515625" style="0" customWidth="1"/>
    <col min="3" max="3" width="17.8515625" style="0" customWidth="1"/>
    <col min="4" max="4" width="20.421875" style="0" customWidth="1"/>
    <col min="5" max="5" width="18.421875" style="0" customWidth="1"/>
    <col min="6" max="6" width="16.421875" style="0" customWidth="1"/>
    <col min="7" max="7" width="17.8515625" style="0" customWidth="1"/>
    <col min="8" max="8" width="20.140625" style="0" customWidth="1"/>
    <col min="9" max="9" width="20.421875" style="0" customWidth="1"/>
    <col min="10" max="10" width="21.7109375" style="30" customWidth="1"/>
    <col min="11" max="11" width="21.7109375" style="0" customWidth="1"/>
    <col min="12" max="12" width="16.28125" style="0" customWidth="1"/>
    <col min="13" max="13" width="14.7109375" style="0" customWidth="1"/>
    <col min="14" max="14" width="13.00390625" style="0" customWidth="1"/>
    <col min="15" max="15" width="17.7109375" style="0" customWidth="1"/>
    <col min="16" max="16" width="8.8515625" style="0" customWidth="1"/>
    <col min="17" max="17" width="17.421875" style="0" customWidth="1"/>
    <col min="18" max="18" width="10.28125" style="0" bestFit="1" customWidth="1"/>
    <col min="19" max="16384" width="8.8515625" style="0" customWidth="1"/>
  </cols>
  <sheetData>
    <row r="1" spans="1:15" s="41" customFormat="1" ht="25.5">
      <c r="A1" s="51" t="s">
        <v>358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30" customFormat="1" ht="18">
      <c r="A2" s="2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30" customFormat="1" ht="12.75">
      <c r="A3" s="40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30" customFormat="1" ht="18">
      <c r="A4" s="97" t="s">
        <v>381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236" t="s">
        <v>23</v>
      </c>
      <c r="O4" s="33"/>
    </row>
    <row r="5" spans="1:15" s="30" customFormat="1" ht="19.5" customHeight="1">
      <c r="A5" s="233" t="s">
        <v>136</v>
      </c>
      <c r="B5" s="234" t="s">
        <v>74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  <c r="O5" s="33"/>
    </row>
    <row r="6" spans="1:16" s="30" customFormat="1" ht="54.75" customHeight="1">
      <c r="A6" s="83"/>
      <c r="B6" s="235" t="s">
        <v>75</v>
      </c>
      <c r="C6" s="235" t="s">
        <v>201</v>
      </c>
      <c r="D6" s="235" t="s">
        <v>202</v>
      </c>
      <c r="E6" s="235" t="s">
        <v>203</v>
      </c>
      <c r="F6" s="235" t="s">
        <v>204</v>
      </c>
      <c r="G6" s="235" t="s">
        <v>205</v>
      </c>
      <c r="H6" s="235" t="s">
        <v>206</v>
      </c>
      <c r="I6" s="235" t="s">
        <v>207</v>
      </c>
      <c r="J6" s="235" t="s">
        <v>208</v>
      </c>
      <c r="K6" s="235" t="s">
        <v>209</v>
      </c>
      <c r="L6" s="235" t="s">
        <v>210</v>
      </c>
      <c r="M6" s="235" t="s">
        <v>211</v>
      </c>
      <c r="N6" s="235" t="s">
        <v>212</v>
      </c>
      <c r="O6" s="42"/>
      <c r="P6" s="43"/>
    </row>
    <row r="7" spans="1:18" s="30" customFormat="1" ht="19.5" customHeight="1">
      <c r="A7" s="178" t="s">
        <v>147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8"/>
      <c r="P7" s="366"/>
      <c r="Q7" s="366"/>
      <c r="R7" s="366"/>
    </row>
    <row r="8" spans="1:18" s="30" customFormat="1" ht="19.5" customHeight="1">
      <c r="A8" s="168" t="s">
        <v>148</v>
      </c>
      <c r="B8" s="316">
        <v>239240</v>
      </c>
      <c r="C8" s="316">
        <v>293635</v>
      </c>
      <c r="D8" s="316">
        <v>36871</v>
      </c>
      <c r="E8" s="316">
        <v>41592</v>
      </c>
      <c r="F8" s="316">
        <v>59965</v>
      </c>
      <c r="G8" s="316">
        <v>436239</v>
      </c>
      <c r="H8" s="316">
        <v>35247</v>
      </c>
      <c r="I8" s="316">
        <v>24021</v>
      </c>
      <c r="J8" s="316">
        <v>38441</v>
      </c>
      <c r="K8" s="544">
        <v>156682</v>
      </c>
      <c r="L8" s="316">
        <v>10408</v>
      </c>
      <c r="M8" s="316">
        <v>7539</v>
      </c>
      <c r="N8" s="316">
        <v>141</v>
      </c>
      <c r="O8" s="378"/>
      <c r="P8" s="366"/>
      <c r="Q8" s="366"/>
      <c r="R8" s="366"/>
    </row>
    <row r="9" spans="1:18" s="30" customFormat="1" ht="19.5" customHeight="1">
      <c r="A9" s="179" t="s">
        <v>149</v>
      </c>
      <c r="B9" s="315">
        <v>6075</v>
      </c>
      <c r="C9" s="315">
        <v>39622</v>
      </c>
      <c r="D9" s="315">
        <v>4125</v>
      </c>
      <c r="E9" s="315">
        <v>10550</v>
      </c>
      <c r="F9" s="315">
        <v>2049</v>
      </c>
      <c r="G9" s="315">
        <v>4523</v>
      </c>
      <c r="H9" s="315">
        <v>467</v>
      </c>
      <c r="I9" s="315">
        <v>560</v>
      </c>
      <c r="J9" s="315">
        <v>21127</v>
      </c>
      <c r="K9" s="315">
        <v>91512</v>
      </c>
      <c r="L9" s="315">
        <v>2162</v>
      </c>
      <c r="M9" s="315">
        <v>5764</v>
      </c>
      <c r="N9" s="315">
        <v>1224</v>
      </c>
      <c r="O9" s="378"/>
      <c r="P9" s="366"/>
      <c r="Q9" s="366"/>
      <c r="R9" s="366"/>
    </row>
    <row r="10" spans="1:18" s="30" customFormat="1" ht="19.5" customHeight="1">
      <c r="A10" s="168" t="s">
        <v>248</v>
      </c>
      <c r="B10" s="316" t="s">
        <v>477</v>
      </c>
      <c r="C10" s="316">
        <v>406</v>
      </c>
      <c r="D10" s="316" t="s">
        <v>477</v>
      </c>
      <c r="E10" s="316" t="s">
        <v>477</v>
      </c>
      <c r="F10" s="316" t="s">
        <v>477</v>
      </c>
      <c r="G10" s="316">
        <v>100</v>
      </c>
      <c r="H10" s="316">
        <v>141</v>
      </c>
      <c r="I10" s="316">
        <v>9</v>
      </c>
      <c r="J10" s="316">
        <v>2492</v>
      </c>
      <c r="K10" s="316">
        <v>9462</v>
      </c>
      <c r="L10" s="316">
        <v>79</v>
      </c>
      <c r="M10" s="316" t="s">
        <v>477</v>
      </c>
      <c r="N10" s="316" t="s">
        <v>477</v>
      </c>
      <c r="O10" s="378"/>
      <c r="P10" s="366"/>
      <c r="Q10" s="366"/>
      <c r="R10" s="366"/>
    </row>
    <row r="11" spans="1:18" s="30" customFormat="1" ht="19.5" customHeight="1">
      <c r="A11" s="179" t="s">
        <v>150</v>
      </c>
      <c r="B11" s="315" t="s">
        <v>477</v>
      </c>
      <c r="C11" s="315">
        <v>164</v>
      </c>
      <c r="D11" s="315" t="s">
        <v>477</v>
      </c>
      <c r="E11" s="315" t="s">
        <v>477</v>
      </c>
      <c r="F11" s="315" t="s">
        <v>477</v>
      </c>
      <c r="G11" s="315">
        <v>45</v>
      </c>
      <c r="H11" s="315">
        <v>208</v>
      </c>
      <c r="I11" s="315">
        <v>202</v>
      </c>
      <c r="J11" s="315" t="s">
        <v>477</v>
      </c>
      <c r="K11" s="315">
        <v>146</v>
      </c>
      <c r="L11" s="315">
        <v>330</v>
      </c>
      <c r="M11" s="315" t="s">
        <v>477</v>
      </c>
      <c r="N11" s="315" t="s">
        <v>477</v>
      </c>
      <c r="O11" s="378"/>
      <c r="P11" s="366"/>
      <c r="Q11" s="366"/>
      <c r="R11" s="366"/>
    </row>
    <row r="12" spans="1:18" s="30" customFormat="1" ht="19.5" customHeight="1">
      <c r="A12" s="168" t="s">
        <v>151</v>
      </c>
      <c r="B12" s="316" t="s">
        <v>477</v>
      </c>
      <c r="C12" s="316">
        <v>2</v>
      </c>
      <c r="D12" s="316" t="s">
        <v>477</v>
      </c>
      <c r="E12" s="316" t="s">
        <v>477</v>
      </c>
      <c r="F12" s="316" t="s">
        <v>477</v>
      </c>
      <c r="G12" s="316">
        <v>69</v>
      </c>
      <c r="H12" s="316" t="s">
        <v>477</v>
      </c>
      <c r="I12" s="316">
        <v>319</v>
      </c>
      <c r="J12" s="316" t="s">
        <v>477</v>
      </c>
      <c r="K12" s="316">
        <v>240</v>
      </c>
      <c r="L12" s="316">
        <v>41</v>
      </c>
      <c r="M12" s="316" t="s">
        <v>477</v>
      </c>
      <c r="N12" s="316" t="s">
        <v>477</v>
      </c>
      <c r="O12" s="378"/>
      <c r="P12" s="366"/>
      <c r="Q12" s="366"/>
      <c r="R12" s="366"/>
    </row>
    <row r="13" spans="1:18" s="30" customFormat="1" ht="19.5" customHeight="1">
      <c r="A13" s="179" t="s">
        <v>152</v>
      </c>
      <c r="B13" s="315">
        <v>10</v>
      </c>
      <c r="C13" s="315">
        <v>4</v>
      </c>
      <c r="D13" s="315" t="s">
        <v>477</v>
      </c>
      <c r="E13" s="315">
        <v>127</v>
      </c>
      <c r="F13" s="315">
        <v>21</v>
      </c>
      <c r="G13" s="315" t="s">
        <v>477</v>
      </c>
      <c r="H13" s="315">
        <v>94</v>
      </c>
      <c r="I13" s="315" t="s">
        <v>477</v>
      </c>
      <c r="J13" s="315" t="s">
        <v>477</v>
      </c>
      <c r="K13" s="315" t="s">
        <v>477</v>
      </c>
      <c r="L13" s="315" t="s">
        <v>477</v>
      </c>
      <c r="M13" s="315" t="s">
        <v>477</v>
      </c>
      <c r="N13" s="315" t="s">
        <v>477</v>
      </c>
      <c r="O13" s="378"/>
      <c r="P13" s="366"/>
      <c r="Q13" s="366"/>
      <c r="R13" s="366"/>
    </row>
    <row r="14" spans="1:18" s="30" customFormat="1" ht="19.5" customHeight="1">
      <c r="A14" s="168" t="s">
        <v>153</v>
      </c>
      <c r="B14" s="316">
        <v>4</v>
      </c>
      <c r="C14" s="316">
        <v>518</v>
      </c>
      <c r="D14" s="316">
        <v>16</v>
      </c>
      <c r="E14" s="316" t="s">
        <v>477</v>
      </c>
      <c r="F14" s="316">
        <v>97</v>
      </c>
      <c r="G14" s="316">
        <v>974</v>
      </c>
      <c r="H14" s="316">
        <v>373</v>
      </c>
      <c r="I14" s="316">
        <v>93</v>
      </c>
      <c r="J14" s="316">
        <v>55</v>
      </c>
      <c r="K14" s="316">
        <v>1902</v>
      </c>
      <c r="L14" s="316">
        <v>94</v>
      </c>
      <c r="M14" s="316">
        <v>55</v>
      </c>
      <c r="N14" s="316">
        <v>43</v>
      </c>
      <c r="O14" s="378"/>
      <c r="P14" s="366"/>
      <c r="Q14" s="366"/>
      <c r="R14" s="366"/>
    </row>
    <row r="15" spans="1:18" s="30" customFormat="1" ht="19.5" customHeight="1">
      <c r="A15" s="179" t="s">
        <v>154</v>
      </c>
      <c r="B15" s="315" t="s">
        <v>477</v>
      </c>
      <c r="C15" s="315">
        <v>46</v>
      </c>
      <c r="D15" s="315" t="s">
        <v>477</v>
      </c>
      <c r="E15" s="315" t="s">
        <v>477</v>
      </c>
      <c r="F15" s="315" t="s">
        <v>477</v>
      </c>
      <c r="G15" s="315">
        <v>30</v>
      </c>
      <c r="H15" s="315" t="s">
        <v>477</v>
      </c>
      <c r="I15" s="315" t="s">
        <v>477</v>
      </c>
      <c r="J15" s="315">
        <v>30</v>
      </c>
      <c r="K15" s="315" t="s">
        <v>477</v>
      </c>
      <c r="L15" s="315" t="s">
        <v>477</v>
      </c>
      <c r="M15" s="315" t="s">
        <v>477</v>
      </c>
      <c r="N15" s="315" t="s">
        <v>477</v>
      </c>
      <c r="O15" s="378"/>
      <c r="P15" s="366"/>
      <c r="Q15" s="366"/>
      <c r="R15" s="366"/>
    </row>
    <row r="16" spans="1:18" s="30" customFormat="1" ht="19.5" customHeight="1">
      <c r="A16" s="168" t="s">
        <v>155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78"/>
      <c r="P16" s="366"/>
      <c r="Q16" s="366"/>
      <c r="R16" s="366"/>
    </row>
    <row r="17" spans="1:18" s="30" customFormat="1" ht="19.5" customHeight="1">
      <c r="A17" s="180" t="s">
        <v>156</v>
      </c>
      <c r="B17" s="315" t="s">
        <v>477</v>
      </c>
      <c r="C17" s="315" t="s">
        <v>477</v>
      </c>
      <c r="D17" s="315" t="s">
        <v>477</v>
      </c>
      <c r="E17" s="315" t="s">
        <v>477</v>
      </c>
      <c r="F17" s="315" t="s">
        <v>477</v>
      </c>
      <c r="G17" s="315" t="s">
        <v>477</v>
      </c>
      <c r="H17" s="315" t="s">
        <v>477</v>
      </c>
      <c r="I17" s="315" t="s">
        <v>477</v>
      </c>
      <c r="J17" s="315" t="s">
        <v>477</v>
      </c>
      <c r="K17" s="315">
        <v>243</v>
      </c>
      <c r="L17" s="315" t="s">
        <v>477</v>
      </c>
      <c r="M17" s="315" t="s">
        <v>477</v>
      </c>
      <c r="N17" s="315" t="s">
        <v>477</v>
      </c>
      <c r="O17" s="378"/>
      <c r="P17" s="366"/>
      <c r="Q17" s="366"/>
      <c r="R17" s="366"/>
    </row>
    <row r="18" spans="1:18" s="30" customFormat="1" ht="19.5" customHeight="1">
      <c r="A18" s="171" t="s">
        <v>213</v>
      </c>
      <c r="B18" s="316" t="s">
        <v>477</v>
      </c>
      <c r="C18" s="316" t="s">
        <v>477</v>
      </c>
      <c r="D18" s="316" t="s">
        <v>477</v>
      </c>
      <c r="E18" s="316" t="s">
        <v>477</v>
      </c>
      <c r="F18" s="316" t="s">
        <v>477</v>
      </c>
      <c r="G18" s="316" t="s">
        <v>477</v>
      </c>
      <c r="H18" s="316" t="s">
        <v>477</v>
      </c>
      <c r="I18" s="316" t="s">
        <v>477</v>
      </c>
      <c r="J18" s="316" t="s">
        <v>477</v>
      </c>
      <c r="K18" s="316" t="s">
        <v>477</v>
      </c>
      <c r="L18" s="316" t="s">
        <v>477</v>
      </c>
      <c r="M18" s="316" t="s">
        <v>477</v>
      </c>
      <c r="N18" s="316" t="s">
        <v>477</v>
      </c>
      <c r="O18" s="378"/>
      <c r="P18" s="366"/>
      <c r="Q18" s="366"/>
      <c r="R18" s="366"/>
    </row>
    <row r="19" spans="1:18" s="30" customFormat="1" ht="19.5" customHeight="1">
      <c r="A19" s="180" t="s">
        <v>157</v>
      </c>
      <c r="B19" s="315" t="s">
        <v>477</v>
      </c>
      <c r="C19" s="315" t="s">
        <v>477</v>
      </c>
      <c r="D19" s="315" t="s">
        <v>477</v>
      </c>
      <c r="E19" s="315" t="s">
        <v>477</v>
      </c>
      <c r="F19" s="315" t="s">
        <v>477</v>
      </c>
      <c r="G19" s="315" t="s">
        <v>477</v>
      </c>
      <c r="H19" s="315" t="s">
        <v>477</v>
      </c>
      <c r="I19" s="315" t="s">
        <v>477</v>
      </c>
      <c r="J19" s="315" t="s">
        <v>477</v>
      </c>
      <c r="K19" s="315" t="s">
        <v>477</v>
      </c>
      <c r="L19" s="315" t="s">
        <v>477</v>
      </c>
      <c r="M19" s="315">
        <v>2</v>
      </c>
      <c r="N19" s="315" t="s">
        <v>477</v>
      </c>
      <c r="O19" s="378"/>
      <c r="P19" s="366"/>
      <c r="Q19" s="366"/>
      <c r="R19" s="366"/>
    </row>
    <row r="20" spans="1:18" s="30" customFormat="1" ht="19.5" customHeight="1">
      <c r="A20" s="168" t="s">
        <v>158</v>
      </c>
      <c r="B20" s="316">
        <v>6</v>
      </c>
      <c r="C20" s="316">
        <v>80</v>
      </c>
      <c r="D20" s="316" t="s">
        <v>477</v>
      </c>
      <c r="E20" s="316">
        <v>37</v>
      </c>
      <c r="F20" s="316" t="s">
        <v>477</v>
      </c>
      <c r="G20" s="316">
        <v>202</v>
      </c>
      <c r="H20" s="316">
        <v>441</v>
      </c>
      <c r="I20" s="316" t="s">
        <v>477</v>
      </c>
      <c r="J20" s="316">
        <v>12</v>
      </c>
      <c r="K20" s="316">
        <v>3</v>
      </c>
      <c r="L20" s="316" t="s">
        <v>477</v>
      </c>
      <c r="M20" s="316" t="s">
        <v>477</v>
      </c>
      <c r="N20" s="316" t="s">
        <v>477</v>
      </c>
      <c r="O20" s="378"/>
      <c r="P20" s="366"/>
      <c r="Q20" s="366"/>
      <c r="R20" s="366"/>
    </row>
    <row r="21" spans="1:18" s="30" customFormat="1" ht="19.5" customHeight="1">
      <c r="A21" s="169" t="s">
        <v>159</v>
      </c>
      <c r="B21" s="315" t="s">
        <v>477</v>
      </c>
      <c r="C21" s="315" t="s">
        <v>477</v>
      </c>
      <c r="D21" s="315" t="s">
        <v>477</v>
      </c>
      <c r="E21" s="315">
        <v>31</v>
      </c>
      <c r="F21" s="315" t="s">
        <v>477</v>
      </c>
      <c r="G21" s="315" t="s">
        <v>477</v>
      </c>
      <c r="H21" s="315" t="s">
        <v>477</v>
      </c>
      <c r="I21" s="315" t="s">
        <v>477</v>
      </c>
      <c r="J21" s="315">
        <v>0</v>
      </c>
      <c r="K21" s="315" t="s">
        <v>477</v>
      </c>
      <c r="L21" s="315" t="s">
        <v>477</v>
      </c>
      <c r="M21" s="315" t="s">
        <v>477</v>
      </c>
      <c r="N21" s="315" t="s">
        <v>477</v>
      </c>
      <c r="O21" s="378"/>
      <c r="P21" s="366"/>
      <c r="Q21" s="366"/>
      <c r="R21" s="366"/>
    </row>
    <row r="22" spans="1:18" s="30" customFormat="1" ht="19.5" customHeight="1">
      <c r="A22" s="168" t="s">
        <v>89</v>
      </c>
      <c r="B22" s="316">
        <v>2</v>
      </c>
      <c r="C22" s="316">
        <v>24</v>
      </c>
      <c r="D22" s="316" t="s">
        <v>477</v>
      </c>
      <c r="E22" s="316" t="s">
        <v>477</v>
      </c>
      <c r="F22" s="316" t="s">
        <v>477</v>
      </c>
      <c r="G22" s="316">
        <v>17</v>
      </c>
      <c r="H22" s="316">
        <v>97</v>
      </c>
      <c r="I22" s="316" t="s">
        <v>477</v>
      </c>
      <c r="J22" s="316">
        <v>0</v>
      </c>
      <c r="K22" s="316" t="s">
        <v>477</v>
      </c>
      <c r="L22" s="316">
        <v>2</v>
      </c>
      <c r="M22" s="316" t="s">
        <v>477</v>
      </c>
      <c r="N22" s="316" t="s">
        <v>477</v>
      </c>
      <c r="O22" s="378"/>
      <c r="P22" s="366"/>
      <c r="Q22" s="366"/>
      <c r="R22" s="366"/>
    </row>
    <row r="23" spans="1:18" s="30" customFormat="1" ht="19.5" customHeight="1">
      <c r="A23" s="179" t="s">
        <v>160</v>
      </c>
      <c r="B23" s="315">
        <v>24</v>
      </c>
      <c r="C23" s="315">
        <v>129</v>
      </c>
      <c r="D23" s="315" t="s">
        <v>477</v>
      </c>
      <c r="E23" s="315">
        <v>682</v>
      </c>
      <c r="F23" s="315">
        <v>31</v>
      </c>
      <c r="G23" s="315">
        <v>161</v>
      </c>
      <c r="H23" s="315">
        <v>386</v>
      </c>
      <c r="I23" s="315">
        <v>16</v>
      </c>
      <c r="J23" s="315">
        <v>14</v>
      </c>
      <c r="K23" s="315">
        <v>67</v>
      </c>
      <c r="L23" s="315">
        <v>226</v>
      </c>
      <c r="M23" s="315">
        <v>62</v>
      </c>
      <c r="N23" s="315">
        <v>35</v>
      </c>
      <c r="O23" s="378"/>
      <c r="P23" s="366"/>
      <c r="Q23" s="366"/>
      <c r="R23" s="366"/>
    </row>
    <row r="24" spans="1:18" s="30" customFormat="1" ht="19.5" customHeight="1">
      <c r="A24" s="168" t="s">
        <v>161</v>
      </c>
      <c r="B24" s="316" t="s">
        <v>477</v>
      </c>
      <c r="C24" s="316" t="s">
        <v>477</v>
      </c>
      <c r="D24" s="316">
        <v>3</v>
      </c>
      <c r="E24" s="316">
        <v>79</v>
      </c>
      <c r="F24" s="316" t="s">
        <v>477</v>
      </c>
      <c r="G24" s="316">
        <v>39</v>
      </c>
      <c r="H24" s="316" t="s">
        <v>477</v>
      </c>
      <c r="I24" s="316" t="s">
        <v>477</v>
      </c>
      <c r="J24" s="316" t="s">
        <v>477</v>
      </c>
      <c r="K24" s="316">
        <v>3</v>
      </c>
      <c r="L24" s="316" t="s">
        <v>477</v>
      </c>
      <c r="M24" s="316" t="s">
        <v>477</v>
      </c>
      <c r="N24" s="316" t="s">
        <v>477</v>
      </c>
      <c r="O24" s="378"/>
      <c r="P24" s="366"/>
      <c r="Q24" s="366"/>
      <c r="R24" s="366"/>
    </row>
    <row r="25" spans="1:18" s="30" customFormat="1" ht="19.5" customHeight="1">
      <c r="A25" s="179" t="s">
        <v>0</v>
      </c>
      <c r="B25" s="315">
        <v>183</v>
      </c>
      <c r="C25" s="315">
        <v>911</v>
      </c>
      <c r="D25" s="315">
        <v>248</v>
      </c>
      <c r="E25" s="315" t="s">
        <v>477</v>
      </c>
      <c r="F25" s="315">
        <v>420</v>
      </c>
      <c r="G25" s="315">
        <v>342</v>
      </c>
      <c r="H25" s="315">
        <v>611</v>
      </c>
      <c r="I25" s="315">
        <v>846</v>
      </c>
      <c r="J25" s="315" t="s">
        <v>477</v>
      </c>
      <c r="K25" s="315">
        <v>132</v>
      </c>
      <c r="L25" s="315">
        <v>169</v>
      </c>
      <c r="M25" s="315">
        <v>329</v>
      </c>
      <c r="N25" s="315">
        <v>221</v>
      </c>
      <c r="O25" s="378"/>
      <c r="P25" s="366"/>
      <c r="Q25" s="366"/>
      <c r="R25" s="366"/>
    </row>
    <row r="26" spans="1:18" s="30" customFormat="1" ht="19.5" customHeight="1">
      <c r="A26" s="168" t="s">
        <v>1</v>
      </c>
      <c r="B26" s="316" t="s">
        <v>477</v>
      </c>
      <c r="C26" s="316">
        <v>190</v>
      </c>
      <c r="D26" s="316" t="s">
        <v>477</v>
      </c>
      <c r="E26" s="316" t="s">
        <v>477</v>
      </c>
      <c r="F26" s="316">
        <v>2</v>
      </c>
      <c r="G26" s="316">
        <v>448</v>
      </c>
      <c r="H26" s="316">
        <v>242</v>
      </c>
      <c r="I26" s="316">
        <v>157</v>
      </c>
      <c r="J26" s="316">
        <v>77</v>
      </c>
      <c r="K26" s="316" t="s">
        <v>477</v>
      </c>
      <c r="L26" s="316">
        <v>0</v>
      </c>
      <c r="M26" s="316" t="s">
        <v>477</v>
      </c>
      <c r="N26" s="316" t="s">
        <v>477</v>
      </c>
      <c r="O26" s="378"/>
      <c r="P26" s="366"/>
      <c r="Q26" s="366"/>
      <c r="R26" s="366"/>
    </row>
    <row r="27" spans="1:18" s="30" customFormat="1" ht="19.5" customHeight="1">
      <c r="A27" s="179" t="s">
        <v>2</v>
      </c>
      <c r="B27" s="315" t="s">
        <v>477</v>
      </c>
      <c r="C27" s="315" t="s">
        <v>477</v>
      </c>
      <c r="D27" s="315" t="s">
        <v>477</v>
      </c>
      <c r="E27" s="315" t="s">
        <v>477</v>
      </c>
      <c r="F27" s="315" t="s">
        <v>477</v>
      </c>
      <c r="G27" s="315" t="s">
        <v>477</v>
      </c>
      <c r="H27" s="315" t="s">
        <v>477</v>
      </c>
      <c r="I27" s="315" t="s">
        <v>477</v>
      </c>
      <c r="J27" s="315" t="s">
        <v>477</v>
      </c>
      <c r="K27" s="315" t="s">
        <v>477</v>
      </c>
      <c r="L27" s="315" t="s">
        <v>477</v>
      </c>
      <c r="M27" s="315" t="s">
        <v>477</v>
      </c>
      <c r="N27" s="315" t="s">
        <v>477</v>
      </c>
      <c r="O27" s="378"/>
      <c r="P27" s="366"/>
      <c r="Q27" s="366"/>
      <c r="R27" s="366"/>
    </row>
    <row r="28" spans="1:18" s="30" customFormat="1" ht="19.5" customHeight="1">
      <c r="A28" s="168" t="s">
        <v>3</v>
      </c>
      <c r="B28" s="316" t="s">
        <v>477</v>
      </c>
      <c r="C28" s="316" t="s">
        <v>477</v>
      </c>
      <c r="D28" s="316" t="s">
        <v>477</v>
      </c>
      <c r="E28" s="316" t="s">
        <v>477</v>
      </c>
      <c r="F28" s="316" t="s">
        <v>477</v>
      </c>
      <c r="G28" s="316" t="s">
        <v>477</v>
      </c>
      <c r="H28" s="316" t="s">
        <v>477</v>
      </c>
      <c r="I28" s="316" t="s">
        <v>477</v>
      </c>
      <c r="J28" s="316" t="s">
        <v>477</v>
      </c>
      <c r="K28" s="318" t="s">
        <v>477</v>
      </c>
      <c r="L28" s="316" t="s">
        <v>477</v>
      </c>
      <c r="M28" s="316" t="s">
        <v>477</v>
      </c>
      <c r="N28" s="316" t="s">
        <v>477</v>
      </c>
      <c r="O28" s="378"/>
      <c r="P28" s="366"/>
      <c r="Q28" s="366"/>
      <c r="R28" s="366"/>
    </row>
    <row r="29" spans="1:18" s="30" customFormat="1" ht="19.5" customHeight="1">
      <c r="A29" s="771" t="s">
        <v>4</v>
      </c>
      <c r="B29" s="330" t="s">
        <v>477</v>
      </c>
      <c r="C29" s="330" t="s">
        <v>477</v>
      </c>
      <c r="D29" s="330" t="s">
        <v>477</v>
      </c>
      <c r="E29" s="330" t="s">
        <v>477</v>
      </c>
      <c r="F29" s="330" t="s">
        <v>477</v>
      </c>
      <c r="G29" s="330">
        <v>22</v>
      </c>
      <c r="H29" s="330" t="s">
        <v>477</v>
      </c>
      <c r="I29" s="330" t="s">
        <v>477</v>
      </c>
      <c r="J29" s="330" t="s">
        <v>477</v>
      </c>
      <c r="K29" s="332" t="s">
        <v>477</v>
      </c>
      <c r="L29" s="330" t="s">
        <v>477</v>
      </c>
      <c r="M29" s="330" t="s">
        <v>477</v>
      </c>
      <c r="N29" s="330" t="s">
        <v>477</v>
      </c>
      <c r="O29" s="378"/>
      <c r="P29" s="366"/>
      <c r="Q29" s="366"/>
      <c r="R29" s="366"/>
    </row>
    <row r="30" spans="1:15" s="41" customFormat="1" ht="25.5">
      <c r="A30" s="51" t="s">
        <v>359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s="30" customFormat="1" ht="18">
      <c r="A31" s="2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s="30" customFormat="1" ht="12.75">
      <c r="A32" s="40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s="30" customFormat="1" ht="18">
      <c r="A33" s="97" t="s">
        <v>381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36" t="s">
        <v>23</v>
      </c>
      <c r="O33" s="33"/>
    </row>
    <row r="34" spans="1:15" s="30" customFormat="1" ht="19.5" customHeight="1">
      <c r="A34" s="233" t="s">
        <v>136</v>
      </c>
      <c r="B34" s="234" t="s">
        <v>74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6"/>
      <c r="O34" s="33"/>
    </row>
    <row r="35" spans="1:15" s="30" customFormat="1" ht="54.75" customHeight="1">
      <c r="A35" s="107"/>
      <c r="B35" s="235" t="s">
        <v>75</v>
      </c>
      <c r="C35" s="235" t="s">
        <v>201</v>
      </c>
      <c r="D35" s="235" t="s">
        <v>202</v>
      </c>
      <c r="E35" s="235" t="s">
        <v>203</v>
      </c>
      <c r="F35" s="235" t="s">
        <v>204</v>
      </c>
      <c r="G35" s="235" t="s">
        <v>205</v>
      </c>
      <c r="H35" s="235" t="s">
        <v>206</v>
      </c>
      <c r="I35" s="235" t="s">
        <v>207</v>
      </c>
      <c r="J35" s="235" t="s">
        <v>208</v>
      </c>
      <c r="K35" s="235" t="s">
        <v>209</v>
      </c>
      <c r="L35" s="235" t="s">
        <v>210</v>
      </c>
      <c r="M35" s="235" t="s">
        <v>211</v>
      </c>
      <c r="N35" s="237" t="s">
        <v>212</v>
      </c>
      <c r="O35" s="33"/>
    </row>
    <row r="36" spans="1:18" s="30" customFormat="1" ht="19.5" customHeight="1">
      <c r="A36" s="179" t="s">
        <v>5</v>
      </c>
      <c r="B36" s="315"/>
      <c r="C36" s="315"/>
      <c r="D36" s="315"/>
      <c r="E36" s="315"/>
      <c r="F36" s="315"/>
      <c r="G36" s="315"/>
      <c r="H36" s="315"/>
      <c r="I36" s="315"/>
      <c r="J36" s="315"/>
      <c r="K36" s="319"/>
      <c r="L36" s="315"/>
      <c r="M36" s="315"/>
      <c r="N36" s="315"/>
      <c r="O36" s="378"/>
      <c r="P36" s="366"/>
      <c r="Q36" s="366"/>
      <c r="R36" s="366"/>
    </row>
    <row r="37" spans="1:18" s="30" customFormat="1" ht="19.5" customHeight="1">
      <c r="A37" s="174" t="s">
        <v>197</v>
      </c>
      <c r="B37" s="316" t="s">
        <v>477</v>
      </c>
      <c r="C37" s="316" t="s">
        <v>477</v>
      </c>
      <c r="D37" s="316" t="s">
        <v>477</v>
      </c>
      <c r="E37" s="316" t="s">
        <v>477</v>
      </c>
      <c r="F37" s="316" t="s">
        <v>477</v>
      </c>
      <c r="G37" s="316" t="s">
        <v>477</v>
      </c>
      <c r="H37" s="316" t="s">
        <v>477</v>
      </c>
      <c r="I37" s="316" t="s">
        <v>477</v>
      </c>
      <c r="J37" s="316" t="s">
        <v>477</v>
      </c>
      <c r="K37" s="318" t="s">
        <v>477</v>
      </c>
      <c r="L37" s="316" t="s">
        <v>477</v>
      </c>
      <c r="M37" s="316" t="s">
        <v>477</v>
      </c>
      <c r="N37" s="316" t="s">
        <v>477</v>
      </c>
      <c r="O37" s="378"/>
      <c r="P37" s="366"/>
      <c r="Q37" s="366"/>
      <c r="R37" s="366"/>
    </row>
    <row r="38" spans="1:18" s="30" customFormat="1" ht="19.5" customHeight="1">
      <c r="A38" s="177" t="s">
        <v>198</v>
      </c>
      <c r="B38" s="315"/>
      <c r="C38" s="315"/>
      <c r="D38" s="315"/>
      <c r="E38" s="315"/>
      <c r="F38" s="315"/>
      <c r="G38" s="315"/>
      <c r="H38" s="315"/>
      <c r="I38" s="315"/>
      <c r="J38" s="315"/>
      <c r="K38" s="319"/>
      <c r="L38" s="315"/>
      <c r="M38" s="315"/>
      <c r="N38" s="315"/>
      <c r="O38" s="378"/>
      <c r="P38" s="366"/>
      <c r="Q38" s="366"/>
      <c r="R38" s="366"/>
    </row>
    <row r="39" spans="1:18" s="30" customFormat="1" ht="19.5" customHeight="1">
      <c r="A39" s="174" t="s">
        <v>7</v>
      </c>
      <c r="B39" s="316" t="s">
        <v>477</v>
      </c>
      <c r="C39" s="316">
        <v>77</v>
      </c>
      <c r="D39" s="316" t="s">
        <v>477</v>
      </c>
      <c r="E39" s="316">
        <v>26</v>
      </c>
      <c r="F39" s="316">
        <v>14</v>
      </c>
      <c r="G39" s="316">
        <v>16</v>
      </c>
      <c r="H39" s="316">
        <v>3</v>
      </c>
      <c r="I39" s="316" t="s">
        <v>477</v>
      </c>
      <c r="J39" s="316">
        <v>61</v>
      </c>
      <c r="K39" s="316">
        <v>209</v>
      </c>
      <c r="L39" s="316">
        <v>26</v>
      </c>
      <c r="M39" s="316" t="s">
        <v>477</v>
      </c>
      <c r="N39" s="316" t="s">
        <v>477</v>
      </c>
      <c r="O39" s="378"/>
      <c r="P39" s="366"/>
      <c r="Q39" s="366"/>
      <c r="R39" s="366"/>
    </row>
    <row r="40" spans="1:18" s="30" customFormat="1" ht="19.5" customHeight="1">
      <c r="A40" s="176" t="s">
        <v>8</v>
      </c>
      <c r="B40" s="315" t="s">
        <v>477</v>
      </c>
      <c r="C40" s="315" t="s">
        <v>477</v>
      </c>
      <c r="D40" s="315" t="s">
        <v>477</v>
      </c>
      <c r="E40" s="315" t="s">
        <v>477</v>
      </c>
      <c r="F40" s="315" t="s">
        <v>477</v>
      </c>
      <c r="G40" s="315" t="s">
        <v>477</v>
      </c>
      <c r="H40" s="315" t="s">
        <v>477</v>
      </c>
      <c r="I40" s="315" t="s">
        <v>477</v>
      </c>
      <c r="J40" s="315" t="s">
        <v>477</v>
      </c>
      <c r="K40" s="319" t="s">
        <v>477</v>
      </c>
      <c r="L40" s="315" t="s">
        <v>477</v>
      </c>
      <c r="M40" s="315" t="s">
        <v>477</v>
      </c>
      <c r="N40" s="315" t="s">
        <v>477</v>
      </c>
      <c r="O40" s="378"/>
      <c r="P40" s="366"/>
      <c r="Q40" s="366"/>
      <c r="R40" s="366"/>
    </row>
    <row r="41" spans="1:18" s="30" customFormat="1" ht="19.5" customHeight="1">
      <c r="A41" s="171" t="s">
        <v>171</v>
      </c>
      <c r="B41" s="316" t="s">
        <v>477</v>
      </c>
      <c r="C41" s="316" t="s">
        <v>477</v>
      </c>
      <c r="D41" s="316" t="s">
        <v>477</v>
      </c>
      <c r="E41" s="316" t="s">
        <v>477</v>
      </c>
      <c r="F41" s="316" t="s">
        <v>477</v>
      </c>
      <c r="G41" s="316" t="s">
        <v>477</v>
      </c>
      <c r="H41" s="316" t="s">
        <v>477</v>
      </c>
      <c r="I41" s="316" t="s">
        <v>477</v>
      </c>
      <c r="J41" s="316" t="s">
        <v>477</v>
      </c>
      <c r="K41" s="318" t="s">
        <v>477</v>
      </c>
      <c r="L41" s="316" t="s">
        <v>477</v>
      </c>
      <c r="M41" s="316" t="s">
        <v>477</v>
      </c>
      <c r="N41" s="316" t="s">
        <v>477</v>
      </c>
      <c r="O41" s="378"/>
      <c r="P41" s="50"/>
      <c r="Q41" s="366"/>
      <c r="R41" s="366"/>
    </row>
    <row r="42" spans="1:22" s="30" customFormat="1" ht="19.5" customHeight="1">
      <c r="A42" s="177" t="s">
        <v>199</v>
      </c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46"/>
      <c r="P42" s="47"/>
      <c r="Q42" s="47"/>
      <c r="R42" s="47"/>
      <c r="S42" s="47"/>
      <c r="T42" s="47"/>
      <c r="U42" s="47"/>
      <c r="V42" s="366"/>
    </row>
    <row r="43" spans="1:22" s="30" customFormat="1" ht="19.5" customHeight="1">
      <c r="A43" s="174" t="s">
        <v>328</v>
      </c>
      <c r="B43" s="316">
        <v>2</v>
      </c>
      <c r="C43" s="316">
        <v>66</v>
      </c>
      <c r="D43" s="316" t="s">
        <v>477</v>
      </c>
      <c r="E43" s="316">
        <v>1</v>
      </c>
      <c r="F43" s="316">
        <v>0</v>
      </c>
      <c r="G43" s="316">
        <v>33</v>
      </c>
      <c r="H43" s="316">
        <v>100</v>
      </c>
      <c r="I43" s="316" t="s">
        <v>477</v>
      </c>
      <c r="J43" s="316" t="s">
        <v>477</v>
      </c>
      <c r="K43" s="316">
        <v>57</v>
      </c>
      <c r="L43" s="316" t="s">
        <v>477</v>
      </c>
      <c r="M43" s="316" t="s">
        <v>477</v>
      </c>
      <c r="N43" s="316">
        <v>2</v>
      </c>
      <c r="O43" s="46"/>
      <c r="P43" s="47"/>
      <c r="Q43" s="47"/>
      <c r="R43" s="47"/>
      <c r="S43" s="47"/>
      <c r="T43" s="47"/>
      <c r="U43" s="47"/>
      <c r="V43" s="366"/>
    </row>
    <row r="44" spans="1:22" s="30" customFormat="1" ht="19.5" customHeight="1">
      <c r="A44" s="176" t="s">
        <v>329</v>
      </c>
      <c r="B44" s="315" t="s">
        <v>477</v>
      </c>
      <c r="C44" s="315" t="s">
        <v>477</v>
      </c>
      <c r="D44" s="315" t="s">
        <v>477</v>
      </c>
      <c r="E44" s="315" t="s">
        <v>477</v>
      </c>
      <c r="F44" s="315" t="s">
        <v>477</v>
      </c>
      <c r="G44" s="315" t="s">
        <v>477</v>
      </c>
      <c r="H44" s="315" t="s">
        <v>477</v>
      </c>
      <c r="I44" s="315" t="s">
        <v>477</v>
      </c>
      <c r="J44" s="315" t="s">
        <v>477</v>
      </c>
      <c r="K44" s="315" t="s">
        <v>477</v>
      </c>
      <c r="L44" s="315" t="s">
        <v>477</v>
      </c>
      <c r="M44" s="315" t="s">
        <v>477</v>
      </c>
      <c r="N44" s="315" t="s">
        <v>477</v>
      </c>
      <c r="O44" s="46"/>
      <c r="P44" s="47"/>
      <c r="Q44" s="47"/>
      <c r="R44" s="47"/>
      <c r="S44" s="47"/>
      <c r="T44" s="47"/>
      <c r="U44" s="47"/>
      <c r="V44" s="366"/>
    </row>
    <row r="45" spans="1:22" s="47" customFormat="1" ht="19.5" customHeight="1">
      <c r="A45" s="171" t="s">
        <v>330</v>
      </c>
      <c r="B45" s="316" t="s">
        <v>477</v>
      </c>
      <c r="C45" s="316" t="s">
        <v>477</v>
      </c>
      <c r="D45" s="316" t="s">
        <v>477</v>
      </c>
      <c r="E45" s="316" t="s">
        <v>477</v>
      </c>
      <c r="F45" s="316" t="s">
        <v>477</v>
      </c>
      <c r="G45" s="316" t="s">
        <v>477</v>
      </c>
      <c r="H45" s="316" t="s">
        <v>477</v>
      </c>
      <c r="I45" s="316" t="s">
        <v>477</v>
      </c>
      <c r="J45" s="316" t="s">
        <v>477</v>
      </c>
      <c r="K45" s="316" t="s">
        <v>477</v>
      </c>
      <c r="L45" s="316" t="s">
        <v>477</v>
      </c>
      <c r="M45" s="316" t="s">
        <v>477</v>
      </c>
      <c r="N45" s="316" t="s">
        <v>477</v>
      </c>
      <c r="O45" s="46"/>
      <c r="V45" s="366"/>
    </row>
    <row r="46" spans="1:22" s="30" customFormat="1" ht="19.5" customHeight="1">
      <c r="A46" s="177" t="s">
        <v>331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46"/>
      <c r="P46" s="47"/>
      <c r="Q46" s="47"/>
      <c r="R46" s="47"/>
      <c r="S46" s="47"/>
      <c r="T46" s="47"/>
      <c r="U46" s="47"/>
      <c r="V46" s="366"/>
    </row>
    <row r="47" spans="1:22" s="30" customFormat="1" ht="19.5" customHeight="1">
      <c r="A47" s="174" t="s">
        <v>332</v>
      </c>
      <c r="B47" s="316" t="s">
        <v>477</v>
      </c>
      <c r="C47" s="316" t="s">
        <v>477</v>
      </c>
      <c r="D47" s="316" t="s">
        <v>477</v>
      </c>
      <c r="E47" s="316" t="s">
        <v>477</v>
      </c>
      <c r="F47" s="316" t="s">
        <v>477</v>
      </c>
      <c r="G47" s="316" t="s">
        <v>477</v>
      </c>
      <c r="H47" s="316" t="s">
        <v>477</v>
      </c>
      <c r="I47" s="316" t="s">
        <v>477</v>
      </c>
      <c r="J47" s="316" t="s">
        <v>477</v>
      </c>
      <c r="K47" s="316" t="s">
        <v>477</v>
      </c>
      <c r="L47" s="316" t="s">
        <v>477</v>
      </c>
      <c r="M47" s="316" t="s">
        <v>477</v>
      </c>
      <c r="N47" s="316" t="s">
        <v>477</v>
      </c>
      <c r="O47" s="46"/>
      <c r="P47" s="47"/>
      <c r="Q47" s="47"/>
      <c r="R47" s="47"/>
      <c r="S47" s="47"/>
      <c r="T47" s="47"/>
      <c r="U47" s="47"/>
      <c r="V47" s="366"/>
    </row>
    <row r="48" spans="1:22" s="30" customFormat="1" ht="19.5" customHeight="1">
      <c r="A48" s="176" t="s">
        <v>333</v>
      </c>
      <c r="B48" s="315" t="s">
        <v>477</v>
      </c>
      <c r="C48" s="315" t="s">
        <v>477</v>
      </c>
      <c r="D48" s="315" t="s">
        <v>477</v>
      </c>
      <c r="E48" s="315" t="s">
        <v>477</v>
      </c>
      <c r="F48" s="315" t="s">
        <v>477</v>
      </c>
      <c r="G48" s="315" t="s">
        <v>477</v>
      </c>
      <c r="H48" s="315" t="s">
        <v>477</v>
      </c>
      <c r="I48" s="315" t="s">
        <v>477</v>
      </c>
      <c r="J48" s="315" t="s">
        <v>477</v>
      </c>
      <c r="K48" s="315" t="s">
        <v>477</v>
      </c>
      <c r="L48" s="315" t="s">
        <v>477</v>
      </c>
      <c r="M48" s="315" t="s">
        <v>477</v>
      </c>
      <c r="N48" s="315" t="s">
        <v>477</v>
      </c>
      <c r="O48" s="46"/>
      <c r="P48" s="47"/>
      <c r="Q48" s="47"/>
      <c r="R48" s="47"/>
      <c r="S48" s="47"/>
      <c r="T48" s="47"/>
      <c r="U48" s="47"/>
      <c r="V48" s="366"/>
    </row>
    <row r="49" spans="1:22" s="30" customFormat="1" ht="19.5" customHeight="1">
      <c r="A49" s="173" t="s">
        <v>236</v>
      </c>
      <c r="B49" s="316" t="s">
        <v>477</v>
      </c>
      <c r="C49" s="316">
        <v>13</v>
      </c>
      <c r="D49" s="316" t="s">
        <v>477</v>
      </c>
      <c r="E49" s="316" t="s">
        <v>477</v>
      </c>
      <c r="F49" s="316">
        <v>243</v>
      </c>
      <c r="G49" s="316" t="s">
        <v>477</v>
      </c>
      <c r="H49" s="316" t="s">
        <v>477</v>
      </c>
      <c r="I49" s="316" t="s">
        <v>477</v>
      </c>
      <c r="J49" s="316" t="s">
        <v>477</v>
      </c>
      <c r="K49" s="316" t="s">
        <v>477</v>
      </c>
      <c r="L49" s="316" t="s">
        <v>477</v>
      </c>
      <c r="M49" s="316" t="s">
        <v>477</v>
      </c>
      <c r="N49" s="316" t="s">
        <v>477</v>
      </c>
      <c r="O49" s="46"/>
      <c r="P49" s="47"/>
      <c r="Q49" s="47"/>
      <c r="R49" s="47"/>
      <c r="S49" s="47"/>
      <c r="T49" s="47"/>
      <c r="U49" s="47"/>
      <c r="V49" s="366"/>
    </row>
    <row r="50" spans="1:22" s="30" customFormat="1" ht="19.5" customHeight="1">
      <c r="A50" s="178" t="s">
        <v>14</v>
      </c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46"/>
      <c r="P50" s="47"/>
      <c r="Q50" s="47"/>
      <c r="R50" s="47"/>
      <c r="S50" s="47"/>
      <c r="T50" s="47"/>
      <c r="U50" s="47"/>
      <c r="V50" s="366"/>
    </row>
    <row r="51" spans="1:22" s="30" customFormat="1" ht="19.5" customHeight="1">
      <c r="A51" s="174" t="s">
        <v>107</v>
      </c>
      <c r="B51" s="316">
        <v>917</v>
      </c>
      <c r="C51" s="316">
        <v>299</v>
      </c>
      <c r="D51" s="316">
        <v>67</v>
      </c>
      <c r="E51" s="316">
        <v>1878</v>
      </c>
      <c r="F51" s="316">
        <v>240</v>
      </c>
      <c r="G51" s="316">
        <v>787</v>
      </c>
      <c r="H51" s="316">
        <v>6333</v>
      </c>
      <c r="I51" s="316">
        <v>89132</v>
      </c>
      <c r="J51" s="316" t="s">
        <v>477</v>
      </c>
      <c r="K51" s="316">
        <v>137</v>
      </c>
      <c r="L51" s="316">
        <v>50</v>
      </c>
      <c r="M51" s="316" t="s">
        <v>477</v>
      </c>
      <c r="N51" s="316" t="s">
        <v>477</v>
      </c>
      <c r="O51" s="46"/>
      <c r="P51" s="47"/>
      <c r="Q51" s="47"/>
      <c r="R51" s="47"/>
      <c r="S51" s="47"/>
      <c r="T51" s="47"/>
      <c r="U51" s="47"/>
      <c r="V51" s="366"/>
    </row>
    <row r="52" spans="1:22" s="30" customFormat="1" ht="19.5" customHeight="1">
      <c r="A52" s="176" t="s">
        <v>15</v>
      </c>
      <c r="B52" s="315" t="s">
        <v>477</v>
      </c>
      <c r="C52" s="315" t="s">
        <v>477</v>
      </c>
      <c r="D52" s="315" t="s">
        <v>477</v>
      </c>
      <c r="E52" s="315" t="s">
        <v>477</v>
      </c>
      <c r="F52" s="315" t="s">
        <v>477</v>
      </c>
      <c r="G52" s="315" t="s">
        <v>477</v>
      </c>
      <c r="H52" s="315">
        <v>371</v>
      </c>
      <c r="I52" s="315">
        <v>337</v>
      </c>
      <c r="J52" s="315" t="s">
        <v>477</v>
      </c>
      <c r="K52" s="315">
        <v>574</v>
      </c>
      <c r="L52" s="315" t="s">
        <v>477</v>
      </c>
      <c r="M52" s="315" t="s">
        <v>477</v>
      </c>
      <c r="N52" s="315" t="s">
        <v>477</v>
      </c>
      <c r="O52" s="46"/>
      <c r="P52" s="47"/>
      <c r="Q52" s="47"/>
      <c r="R52" s="47"/>
      <c r="S52" s="47"/>
      <c r="T52" s="47"/>
      <c r="U52" s="47"/>
      <c r="V52" s="366"/>
    </row>
    <row r="53" spans="1:22" s="30" customFormat="1" ht="19.5" customHeight="1">
      <c r="A53" s="174" t="s">
        <v>108</v>
      </c>
      <c r="B53" s="316" t="s">
        <v>477</v>
      </c>
      <c r="C53" s="316" t="s">
        <v>477</v>
      </c>
      <c r="D53" s="316" t="s">
        <v>477</v>
      </c>
      <c r="E53" s="316" t="s">
        <v>477</v>
      </c>
      <c r="F53" s="316" t="s">
        <v>477</v>
      </c>
      <c r="G53" s="316" t="s">
        <v>477</v>
      </c>
      <c r="H53" s="316" t="s">
        <v>477</v>
      </c>
      <c r="I53" s="316" t="s">
        <v>477</v>
      </c>
      <c r="J53" s="316" t="s">
        <v>477</v>
      </c>
      <c r="K53" s="316" t="s">
        <v>477</v>
      </c>
      <c r="L53" s="316" t="s">
        <v>477</v>
      </c>
      <c r="M53" s="316" t="s">
        <v>477</v>
      </c>
      <c r="N53" s="316" t="s">
        <v>477</v>
      </c>
      <c r="O53" s="46"/>
      <c r="P53" s="47"/>
      <c r="Q53" s="47"/>
      <c r="R53" s="47"/>
      <c r="S53" s="47"/>
      <c r="T53" s="47"/>
      <c r="U53" s="47"/>
      <c r="V53" s="366"/>
    </row>
    <row r="54" spans="1:22" s="30" customFormat="1" ht="19.5" customHeight="1">
      <c r="A54" s="176" t="s">
        <v>109</v>
      </c>
      <c r="B54" s="315" t="s">
        <v>477</v>
      </c>
      <c r="C54" s="315" t="s">
        <v>477</v>
      </c>
      <c r="D54" s="315" t="s">
        <v>477</v>
      </c>
      <c r="E54" s="315" t="s">
        <v>477</v>
      </c>
      <c r="F54" s="315" t="s">
        <v>477</v>
      </c>
      <c r="G54" s="315" t="s">
        <v>477</v>
      </c>
      <c r="H54" s="315" t="s">
        <v>477</v>
      </c>
      <c r="I54" s="315" t="s">
        <v>477</v>
      </c>
      <c r="J54" s="315" t="s">
        <v>477</v>
      </c>
      <c r="K54" s="315" t="s">
        <v>477</v>
      </c>
      <c r="L54" s="315" t="s">
        <v>477</v>
      </c>
      <c r="M54" s="315" t="s">
        <v>477</v>
      </c>
      <c r="N54" s="315" t="s">
        <v>477</v>
      </c>
      <c r="O54" s="46"/>
      <c r="P54" s="47"/>
      <c r="Q54" s="47"/>
      <c r="R54" s="47"/>
      <c r="S54" s="47"/>
      <c r="T54" s="47"/>
      <c r="U54" s="47"/>
      <c r="V54" s="366"/>
    </row>
    <row r="55" spans="1:22" s="30" customFormat="1" ht="19.5" customHeight="1">
      <c r="A55" s="174" t="s">
        <v>16</v>
      </c>
      <c r="B55" s="316">
        <v>30</v>
      </c>
      <c r="C55" s="316">
        <v>32</v>
      </c>
      <c r="D55" s="316" t="s">
        <v>477</v>
      </c>
      <c r="E55" s="316">
        <v>269</v>
      </c>
      <c r="F55" s="316" t="s">
        <v>477</v>
      </c>
      <c r="G55" s="316">
        <v>215</v>
      </c>
      <c r="H55" s="316">
        <v>168</v>
      </c>
      <c r="I55" s="316" t="s">
        <v>477</v>
      </c>
      <c r="J55" s="316" t="s">
        <v>477</v>
      </c>
      <c r="K55" s="316" t="s">
        <v>477</v>
      </c>
      <c r="L55" s="316" t="s">
        <v>477</v>
      </c>
      <c r="M55" s="316" t="s">
        <v>477</v>
      </c>
      <c r="N55" s="316" t="s">
        <v>477</v>
      </c>
      <c r="O55" s="46"/>
      <c r="P55" s="47"/>
      <c r="Q55" s="47"/>
      <c r="R55" s="47"/>
      <c r="S55" s="47"/>
      <c r="T55" s="47"/>
      <c r="U55" s="47"/>
      <c r="V55" s="366"/>
    </row>
    <row r="56" spans="1:22" s="30" customFormat="1" ht="19.5" customHeight="1">
      <c r="A56" s="295" t="s">
        <v>454</v>
      </c>
      <c r="B56" s="315" t="s">
        <v>477</v>
      </c>
      <c r="C56" s="315" t="s">
        <v>477</v>
      </c>
      <c r="D56" s="315" t="s">
        <v>477</v>
      </c>
      <c r="E56" s="315" t="s">
        <v>477</v>
      </c>
      <c r="F56" s="315" t="s">
        <v>477</v>
      </c>
      <c r="G56" s="315" t="s">
        <v>477</v>
      </c>
      <c r="H56" s="315" t="s">
        <v>477</v>
      </c>
      <c r="I56" s="315" t="s">
        <v>477</v>
      </c>
      <c r="J56" s="315" t="s">
        <v>477</v>
      </c>
      <c r="K56" s="315" t="s">
        <v>477</v>
      </c>
      <c r="L56" s="315" t="s">
        <v>477</v>
      </c>
      <c r="M56" s="315" t="s">
        <v>477</v>
      </c>
      <c r="N56" s="315" t="s">
        <v>477</v>
      </c>
      <c r="O56" s="46"/>
      <c r="P56" s="47"/>
      <c r="Q56" s="47"/>
      <c r="R56" s="47"/>
      <c r="S56" s="47"/>
      <c r="T56" s="47"/>
      <c r="U56" s="47"/>
      <c r="V56" s="366"/>
    </row>
    <row r="57" spans="1:22" s="30" customFormat="1" ht="19.5" customHeight="1">
      <c r="A57" s="751" t="s">
        <v>455</v>
      </c>
      <c r="B57" s="316">
        <v>6558</v>
      </c>
      <c r="C57" s="316">
        <v>153</v>
      </c>
      <c r="D57" s="316">
        <v>139</v>
      </c>
      <c r="E57" s="316" t="s">
        <v>477</v>
      </c>
      <c r="F57" s="316" t="s">
        <v>477</v>
      </c>
      <c r="G57" s="316" t="s">
        <v>477</v>
      </c>
      <c r="H57" s="316">
        <v>1000</v>
      </c>
      <c r="I57" s="316" t="s">
        <v>477</v>
      </c>
      <c r="J57" s="316">
        <v>20</v>
      </c>
      <c r="K57" s="316" t="s">
        <v>477</v>
      </c>
      <c r="L57" s="316" t="s">
        <v>477</v>
      </c>
      <c r="M57" s="316" t="s">
        <v>477</v>
      </c>
      <c r="N57" s="316" t="s">
        <v>477</v>
      </c>
      <c r="O57" s="46"/>
      <c r="P57" s="47"/>
      <c r="Q57" s="47"/>
      <c r="R57" s="47"/>
      <c r="S57" s="47"/>
      <c r="T57" s="47"/>
      <c r="U57" s="47"/>
      <c r="V57" s="366"/>
    </row>
    <row r="58" spans="1:22" s="30" customFormat="1" ht="19.5" customHeight="1">
      <c r="A58" s="754" t="s">
        <v>457</v>
      </c>
      <c r="B58" s="315">
        <v>118291</v>
      </c>
      <c r="C58" s="315">
        <v>15368</v>
      </c>
      <c r="D58" s="315">
        <v>64</v>
      </c>
      <c r="E58" s="315">
        <v>1483</v>
      </c>
      <c r="F58" s="315">
        <v>5582</v>
      </c>
      <c r="G58" s="315">
        <v>12270</v>
      </c>
      <c r="H58" s="315">
        <v>8338</v>
      </c>
      <c r="I58" s="315">
        <v>6837</v>
      </c>
      <c r="J58" s="315" t="s">
        <v>477</v>
      </c>
      <c r="K58" s="315">
        <v>8930</v>
      </c>
      <c r="L58" s="315" t="s">
        <v>477</v>
      </c>
      <c r="M58" s="315">
        <v>40</v>
      </c>
      <c r="N58" s="315" t="s">
        <v>477</v>
      </c>
      <c r="O58" s="46"/>
      <c r="P58" s="47"/>
      <c r="Q58" s="47"/>
      <c r="R58" s="47"/>
      <c r="S58" s="47"/>
      <c r="T58" s="47"/>
      <c r="U58" s="47"/>
      <c r="V58" s="366"/>
    </row>
    <row r="59" spans="1:22" s="30" customFormat="1" ht="19.5" customHeight="1">
      <c r="A59" s="752" t="s">
        <v>456</v>
      </c>
      <c r="B59" s="316" t="s">
        <v>477</v>
      </c>
      <c r="C59" s="316" t="s">
        <v>477</v>
      </c>
      <c r="D59" s="316" t="s">
        <v>477</v>
      </c>
      <c r="E59" s="316" t="s">
        <v>477</v>
      </c>
      <c r="F59" s="316" t="s">
        <v>477</v>
      </c>
      <c r="G59" s="316" t="s">
        <v>477</v>
      </c>
      <c r="H59" s="316" t="s">
        <v>477</v>
      </c>
      <c r="I59" s="316" t="s">
        <v>477</v>
      </c>
      <c r="J59" s="316" t="s">
        <v>477</v>
      </c>
      <c r="K59" s="316" t="s">
        <v>477</v>
      </c>
      <c r="L59" s="316" t="s">
        <v>477</v>
      </c>
      <c r="M59" s="316" t="s">
        <v>477</v>
      </c>
      <c r="N59" s="316" t="s">
        <v>477</v>
      </c>
      <c r="O59" s="46"/>
      <c r="P59" s="47"/>
      <c r="Q59" s="46"/>
      <c r="R59" s="46"/>
      <c r="S59" s="46"/>
      <c r="T59" s="46"/>
      <c r="U59" s="46"/>
      <c r="V59" s="378"/>
    </row>
    <row r="60" spans="1:22" s="30" customFormat="1" ht="39.75" customHeight="1">
      <c r="A60" s="181" t="s">
        <v>138</v>
      </c>
      <c r="B60" s="480">
        <f aca="true" t="shared" si="0" ref="B60:N60">SUM(B7:B41)+SUM(B42:B59)</f>
        <v>371342</v>
      </c>
      <c r="C60" s="480">
        <f t="shared" si="0"/>
        <v>351739</v>
      </c>
      <c r="D60" s="480">
        <f t="shared" si="0"/>
        <v>41533</v>
      </c>
      <c r="E60" s="480">
        <f t="shared" si="0"/>
        <v>56755</v>
      </c>
      <c r="F60" s="480">
        <f t="shared" si="0"/>
        <v>68664</v>
      </c>
      <c r="G60" s="480">
        <f t="shared" si="0"/>
        <v>456532</v>
      </c>
      <c r="H60" s="480">
        <f t="shared" si="0"/>
        <v>54620</v>
      </c>
      <c r="I60" s="480">
        <f t="shared" si="0"/>
        <v>122529</v>
      </c>
      <c r="J60" s="480">
        <f t="shared" si="0"/>
        <v>62329</v>
      </c>
      <c r="K60" s="480">
        <f t="shared" si="0"/>
        <v>270299</v>
      </c>
      <c r="L60" s="480">
        <f t="shared" si="0"/>
        <v>13587</v>
      </c>
      <c r="M60" s="480">
        <f t="shared" si="0"/>
        <v>13791</v>
      </c>
      <c r="N60" s="480">
        <f t="shared" si="0"/>
        <v>1666</v>
      </c>
      <c r="O60" s="488"/>
      <c r="Q60" s="33"/>
      <c r="R60" s="33"/>
      <c r="S60" s="33"/>
      <c r="T60" s="33"/>
      <c r="U60" s="33"/>
      <c r="V60" s="33"/>
    </row>
    <row r="61" spans="2:15" s="30" customFormat="1" ht="12.7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5" s="41" customFormat="1" ht="25.5">
      <c r="A62" s="51" t="s">
        <v>360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s="30" customFormat="1" ht="18">
      <c r="A63" s="2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s="30" customFormat="1" ht="12.75">
      <c r="A64" s="40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s="30" customFormat="1" ht="18">
      <c r="A65" s="97" t="s">
        <v>381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236" t="s">
        <v>23</v>
      </c>
    </row>
    <row r="66" spans="1:15" s="30" customFormat="1" ht="19.5" customHeight="1">
      <c r="A66" s="218" t="s">
        <v>136</v>
      </c>
      <c r="B66" s="234" t="s">
        <v>74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221" t="s">
        <v>138</v>
      </c>
    </row>
    <row r="67" spans="1:15" s="30" customFormat="1" ht="54.75" customHeight="1">
      <c r="A67" s="108"/>
      <c r="B67" s="235" t="s">
        <v>214</v>
      </c>
      <c r="C67" s="235" t="s">
        <v>215</v>
      </c>
      <c r="D67" s="235" t="s">
        <v>216</v>
      </c>
      <c r="E67" s="235" t="s">
        <v>217</v>
      </c>
      <c r="F67" s="235" t="s">
        <v>218</v>
      </c>
      <c r="G67" s="235" t="s">
        <v>219</v>
      </c>
      <c r="H67" s="235" t="s">
        <v>220</v>
      </c>
      <c r="I67" s="235" t="s">
        <v>221</v>
      </c>
      <c r="J67" s="235" t="s">
        <v>222</v>
      </c>
      <c r="K67" s="235" t="s">
        <v>223</v>
      </c>
      <c r="L67" s="235" t="s">
        <v>224</v>
      </c>
      <c r="M67" s="235" t="s">
        <v>350</v>
      </c>
      <c r="N67" s="235" t="s">
        <v>225</v>
      </c>
      <c r="O67" s="109"/>
    </row>
    <row r="68" spans="1:16" s="30" customFormat="1" ht="19.5" customHeight="1">
      <c r="A68" s="178" t="s">
        <v>147</v>
      </c>
      <c r="B68" s="371"/>
      <c r="C68" s="37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17"/>
      <c r="P68" s="366"/>
    </row>
    <row r="69" spans="1:23" s="30" customFormat="1" ht="19.5" customHeight="1">
      <c r="A69" s="168" t="s">
        <v>148</v>
      </c>
      <c r="B69" s="316">
        <v>8</v>
      </c>
      <c r="C69" s="316">
        <v>328187</v>
      </c>
      <c r="D69" s="316">
        <v>161544</v>
      </c>
      <c r="E69" s="316">
        <v>414287</v>
      </c>
      <c r="F69" s="316">
        <v>3327</v>
      </c>
      <c r="G69" s="316" t="s">
        <v>477</v>
      </c>
      <c r="H69" s="316">
        <v>18</v>
      </c>
      <c r="I69" s="316">
        <v>4288</v>
      </c>
      <c r="J69" s="316" t="s">
        <v>477</v>
      </c>
      <c r="K69" s="316">
        <v>76</v>
      </c>
      <c r="L69" s="316">
        <v>138405</v>
      </c>
      <c r="M69" s="316" t="s">
        <v>477</v>
      </c>
      <c r="N69" s="316">
        <v>430</v>
      </c>
      <c r="O69" s="318">
        <f aca="true" t="shared" si="1" ref="O69:O76">SUM(B69:N69,B8:N8)</f>
        <v>2430591</v>
      </c>
      <c r="P69" s="366"/>
      <c r="Q69" s="34"/>
      <c r="R69" s="33"/>
      <c r="S69" s="33"/>
      <c r="U69" s="33"/>
      <c r="W69" s="33"/>
    </row>
    <row r="70" spans="1:23" s="30" customFormat="1" ht="19.5" customHeight="1">
      <c r="A70" s="179" t="s">
        <v>149</v>
      </c>
      <c r="B70" s="315">
        <v>57</v>
      </c>
      <c r="C70" s="315">
        <v>1771</v>
      </c>
      <c r="D70" s="315">
        <v>2671</v>
      </c>
      <c r="E70" s="315">
        <v>4078</v>
      </c>
      <c r="F70" s="315">
        <v>2465</v>
      </c>
      <c r="G70" s="315" t="s">
        <v>477</v>
      </c>
      <c r="H70" s="315">
        <v>8</v>
      </c>
      <c r="I70" s="315" t="s">
        <v>477</v>
      </c>
      <c r="J70" s="315" t="s">
        <v>477</v>
      </c>
      <c r="K70" s="315">
        <v>47</v>
      </c>
      <c r="L70" s="315">
        <v>5077</v>
      </c>
      <c r="M70" s="315" t="s">
        <v>477</v>
      </c>
      <c r="N70" s="315">
        <v>80</v>
      </c>
      <c r="O70" s="319">
        <f t="shared" si="1"/>
        <v>206014</v>
      </c>
      <c r="P70" s="366"/>
      <c r="Q70" s="34"/>
      <c r="R70" s="33"/>
      <c r="S70" s="33"/>
      <c r="U70" s="33"/>
      <c r="W70" s="33"/>
    </row>
    <row r="71" spans="1:23" s="30" customFormat="1" ht="19.5" customHeight="1">
      <c r="A71" s="168" t="s">
        <v>248</v>
      </c>
      <c r="B71" s="316" t="s">
        <v>477</v>
      </c>
      <c r="C71" s="316" t="s">
        <v>477</v>
      </c>
      <c r="D71" s="316" t="s">
        <v>477</v>
      </c>
      <c r="E71" s="316" t="s">
        <v>477</v>
      </c>
      <c r="F71" s="316" t="s">
        <v>477</v>
      </c>
      <c r="G71" s="316" t="s">
        <v>477</v>
      </c>
      <c r="H71" s="316" t="s">
        <v>477</v>
      </c>
      <c r="I71" s="316" t="s">
        <v>477</v>
      </c>
      <c r="J71" s="316" t="s">
        <v>477</v>
      </c>
      <c r="K71" s="316" t="s">
        <v>477</v>
      </c>
      <c r="L71" s="316" t="s">
        <v>477</v>
      </c>
      <c r="M71" s="316" t="s">
        <v>477</v>
      </c>
      <c r="N71" s="316" t="s">
        <v>477</v>
      </c>
      <c r="O71" s="318">
        <f t="shared" si="1"/>
        <v>12689</v>
      </c>
      <c r="P71" s="366"/>
      <c r="Q71" s="34"/>
      <c r="R71" s="33"/>
      <c r="S71" s="33"/>
      <c r="U71" s="33"/>
      <c r="W71" s="33"/>
    </row>
    <row r="72" spans="1:23" s="30" customFormat="1" ht="19.5" customHeight="1">
      <c r="A72" s="179" t="s">
        <v>150</v>
      </c>
      <c r="B72" s="315" t="s">
        <v>477</v>
      </c>
      <c r="C72" s="315" t="s">
        <v>477</v>
      </c>
      <c r="D72" s="315" t="s">
        <v>477</v>
      </c>
      <c r="E72" s="315">
        <v>6</v>
      </c>
      <c r="F72" s="315">
        <v>52</v>
      </c>
      <c r="G72" s="315" t="s">
        <v>477</v>
      </c>
      <c r="H72" s="315" t="s">
        <v>477</v>
      </c>
      <c r="I72" s="315" t="s">
        <v>477</v>
      </c>
      <c r="J72" s="315" t="s">
        <v>477</v>
      </c>
      <c r="K72" s="315" t="s">
        <v>477</v>
      </c>
      <c r="L72" s="315" t="s">
        <v>477</v>
      </c>
      <c r="M72" s="315" t="s">
        <v>477</v>
      </c>
      <c r="N72" s="315" t="s">
        <v>477</v>
      </c>
      <c r="O72" s="319">
        <f t="shared" si="1"/>
        <v>1153</v>
      </c>
      <c r="P72" s="366"/>
      <c r="Q72" s="34"/>
      <c r="R72" s="33"/>
      <c r="S72" s="33"/>
      <c r="U72" s="33"/>
      <c r="W72" s="33"/>
    </row>
    <row r="73" spans="1:23" s="30" customFormat="1" ht="19.5" customHeight="1">
      <c r="A73" s="168" t="s">
        <v>151</v>
      </c>
      <c r="B73" s="316" t="s">
        <v>477</v>
      </c>
      <c r="C73" s="316" t="s">
        <v>477</v>
      </c>
      <c r="D73" s="316" t="s">
        <v>477</v>
      </c>
      <c r="E73" s="316">
        <v>257</v>
      </c>
      <c r="F73" s="316" t="s">
        <v>477</v>
      </c>
      <c r="G73" s="316" t="s">
        <v>477</v>
      </c>
      <c r="H73" s="316" t="s">
        <v>477</v>
      </c>
      <c r="I73" s="316" t="s">
        <v>477</v>
      </c>
      <c r="J73" s="316" t="s">
        <v>477</v>
      </c>
      <c r="K73" s="316" t="s">
        <v>477</v>
      </c>
      <c r="L73" s="316" t="s">
        <v>477</v>
      </c>
      <c r="M73" s="316" t="s">
        <v>477</v>
      </c>
      <c r="N73" s="316" t="s">
        <v>477</v>
      </c>
      <c r="O73" s="318">
        <f t="shared" si="1"/>
        <v>928</v>
      </c>
      <c r="P73" s="366"/>
      <c r="Q73" s="34"/>
      <c r="R73" s="33"/>
      <c r="S73" s="33"/>
      <c r="U73" s="33"/>
      <c r="W73" s="33"/>
    </row>
    <row r="74" spans="1:23" s="30" customFormat="1" ht="19.5" customHeight="1">
      <c r="A74" s="179" t="s">
        <v>152</v>
      </c>
      <c r="B74" s="315" t="s">
        <v>477</v>
      </c>
      <c r="C74" s="315" t="s">
        <v>477</v>
      </c>
      <c r="D74" s="315" t="s">
        <v>477</v>
      </c>
      <c r="E74" s="315" t="s">
        <v>477</v>
      </c>
      <c r="F74" s="315" t="s">
        <v>477</v>
      </c>
      <c r="G74" s="315">
        <v>310</v>
      </c>
      <c r="H74" s="315" t="s">
        <v>477</v>
      </c>
      <c r="I74" s="315" t="s">
        <v>477</v>
      </c>
      <c r="J74" s="315">
        <v>1682</v>
      </c>
      <c r="K74" s="315">
        <v>4</v>
      </c>
      <c r="L74" s="315" t="s">
        <v>477</v>
      </c>
      <c r="M74" s="315" t="s">
        <v>477</v>
      </c>
      <c r="N74" s="315" t="s">
        <v>477</v>
      </c>
      <c r="O74" s="319">
        <f t="shared" si="1"/>
        <v>2252</v>
      </c>
      <c r="P74" s="366"/>
      <c r="Q74" s="34"/>
      <c r="R74" s="33"/>
      <c r="S74" s="33"/>
      <c r="U74" s="33"/>
      <c r="W74" s="33"/>
    </row>
    <row r="75" spans="1:23" s="30" customFormat="1" ht="19.5" customHeight="1">
      <c r="A75" s="168" t="s">
        <v>153</v>
      </c>
      <c r="B75" s="316" t="s">
        <v>477</v>
      </c>
      <c r="C75" s="316" t="s">
        <v>477</v>
      </c>
      <c r="D75" s="316" t="s">
        <v>477</v>
      </c>
      <c r="E75" s="316">
        <v>2</v>
      </c>
      <c r="F75" s="316" t="s">
        <v>477</v>
      </c>
      <c r="G75" s="316" t="s">
        <v>477</v>
      </c>
      <c r="H75" s="316">
        <v>3</v>
      </c>
      <c r="I75" s="316">
        <v>12</v>
      </c>
      <c r="J75" s="316" t="s">
        <v>477</v>
      </c>
      <c r="K75" s="316">
        <v>70</v>
      </c>
      <c r="L75" s="316">
        <v>7</v>
      </c>
      <c r="M75" s="316" t="s">
        <v>477</v>
      </c>
      <c r="N75" s="316" t="s">
        <v>477</v>
      </c>
      <c r="O75" s="318">
        <f t="shared" si="1"/>
        <v>4318</v>
      </c>
      <c r="P75" s="366"/>
      <c r="Q75" s="34"/>
      <c r="R75" s="33"/>
      <c r="S75" s="33"/>
      <c r="U75" s="33"/>
      <c r="W75" s="33"/>
    </row>
    <row r="76" spans="1:23" s="30" customFormat="1" ht="19.5" customHeight="1">
      <c r="A76" s="179" t="s">
        <v>154</v>
      </c>
      <c r="B76" s="315" t="s">
        <v>477</v>
      </c>
      <c r="C76" s="315" t="s">
        <v>477</v>
      </c>
      <c r="D76" s="315" t="s">
        <v>477</v>
      </c>
      <c r="E76" s="315" t="s">
        <v>477</v>
      </c>
      <c r="F76" s="315">
        <v>0</v>
      </c>
      <c r="G76" s="315" t="s">
        <v>477</v>
      </c>
      <c r="H76" s="315" t="s">
        <v>477</v>
      </c>
      <c r="I76" s="315" t="s">
        <v>477</v>
      </c>
      <c r="J76" s="315" t="s">
        <v>477</v>
      </c>
      <c r="K76" s="315" t="s">
        <v>477</v>
      </c>
      <c r="L76" s="315" t="s">
        <v>477</v>
      </c>
      <c r="M76" s="315" t="s">
        <v>477</v>
      </c>
      <c r="N76" s="315" t="s">
        <v>477</v>
      </c>
      <c r="O76" s="319">
        <f t="shared" si="1"/>
        <v>106</v>
      </c>
      <c r="P76" s="366"/>
      <c r="Q76" s="34"/>
      <c r="R76" s="33"/>
      <c r="S76" s="33"/>
      <c r="U76" s="33"/>
      <c r="W76" s="33"/>
    </row>
    <row r="77" spans="1:23" s="30" customFormat="1" ht="19.5" customHeight="1">
      <c r="A77" s="168" t="s">
        <v>155</v>
      </c>
      <c r="B77" s="316"/>
      <c r="C77" s="316"/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8"/>
      <c r="P77" s="366"/>
      <c r="Q77" s="34"/>
      <c r="R77" s="33"/>
      <c r="S77" s="33"/>
      <c r="U77" s="33"/>
      <c r="W77" s="33"/>
    </row>
    <row r="78" spans="1:23" s="30" customFormat="1" ht="19.5" customHeight="1">
      <c r="A78" s="180" t="s">
        <v>156</v>
      </c>
      <c r="B78" s="315" t="s">
        <v>477</v>
      </c>
      <c r="C78" s="315" t="s">
        <v>477</v>
      </c>
      <c r="D78" s="315" t="s">
        <v>477</v>
      </c>
      <c r="E78" s="315">
        <v>6</v>
      </c>
      <c r="F78" s="315" t="s">
        <v>477</v>
      </c>
      <c r="G78" s="315" t="s">
        <v>477</v>
      </c>
      <c r="H78" s="315" t="s">
        <v>477</v>
      </c>
      <c r="I78" s="315" t="s">
        <v>477</v>
      </c>
      <c r="J78" s="315" t="s">
        <v>477</v>
      </c>
      <c r="K78" s="315">
        <v>96</v>
      </c>
      <c r="L78" s="315" t="s">
        <v>477</v>
      </c>
      <c r="M78" s="315" t="s">
        <v>477</v>
      </c>
      <c r="N78" s="315" t="s">
        <v>477</v>
      </c>
      <c r="O78" s="319">
        <f aca="true" t="shared" si="2" ref="O78:O90">SUM(B78:N78,B17:N17)</f>
        <v>345</v>
      </c>
      <c r="P78" s="366"/>
      <c r="Q78" s="34"/>
      <c r="R78" s="33"/>
      <c r="S78" s="33"/>
      <c r="U78" s="33"/>
      <c r="W78" s="33"/>
    </row>
    <row r="79" spans="1:23" s="30" customFormat="1" ht="19.5" customHeight="1">
      <c r="A79" s="171" t="s">
        <v>213</v>
      </c>
      <c r="B79" s="316" t="s">
        <v>477</v>
      </c>
      <c r="C79" s="316" t="s">
        <v>477</v>
      </c>
      <c r="D79" s="316" t="s">
        <v>477</v>
      </c>
      <c r="E79" s="316" t="s">
        <v>477</v>
      </c>
      <c r="F79" s="316" t="s">
        <v>477</v>
      </c>
      <c r="G79" s="316" t="s">
        <v>477</v>
      </c>
      <c r="H79" s="316" t="s">
        <v>477</v>
      </c>
      <c r="I79" s="316" t="s">
        <v>477</v>
      </c>
      <c r="J79" s="316" t="s">
        <v>477</v>
      </c>
      <c r="K79" s="316" t="s">
        <v>477</v>
      </c>
      <c r="L79" s="316" t="s">
        <v>477</v>
      </c>
      <c r="M79" s="316" t="s">
        <v>477</v>
      </c>
      <c r="N79" s="316" t="s">
        <v>477</v>
      </c>
      <c r="O79" s="318">
        <f t="shared" si="2"/>
        <v>0</v>
      </c>
      <c r="P79" s="366"/>
      <c r="Q79" s="34"/>
      <c r="R79" s="33"/>
      <c r="S79" s="33"/>
      <c r="U79" s="33"/>
      <c r="W79" s="33"/>
    </row>
    <row r="80" spans="1:23" s="30" customFormat="1" ht="19.5" customHeight="1">
      <c r="A80" s="180" t="s">
        <v>157</v>
      </c>
      <c r="B80" s="315" t="s">
        <v>477</v>
      </c>
      <c r="C80" s="315" t="s">
        <v>477</v>
      </c>
      <c r="D80" s="315" t="s">
        <v>477</v>
      </c>
      <c r="E80" s="315" t="s">
        <v>477</v>
      </c>
      <c r="F80" s="315">
        <v>27</v>
      </c>
      <c r="G80" s="315" t="s">
        <v>477</v>
      </c>
      <c r="H80" s="315" t="s">
        <v>477</v>
      </c>
      <c r="I80" s="315" t="s">
        <v>477</v>
      </c>
      <c r="J80" s="315" t="s">
        <v>477</v>
      </c>
      <c r="K80" s="315" t="s">
        <v>477</v>
      </c>
      <c r="L80" s="315" t="s">
        <v>477</v>
      </c>
      <c r="M80" s="315" t="s">
        <v>477</v>
      </c>
      <c r="N80" s="315" t="s">
        <v>477</v>
      </c>
      <c r="O80" s="319">
        <f t="shared" si="2"/>
        <v>29</v>
      </c>
      <c r="P80" s="366"/>
      <c r="Q80" s="34"/>
      <c r="R80" s="33"/>
      <c r="S80" s="33"/>
      <c r="U80" s="33"/>
      <c r="W80" s="33"/>
    </row>
    <row r="81" spans="1:23" s="30" customFormat="1" ht="19.5" customHeight="1">
      <c r="A81" s="168" t="s">
        <v>158</v>
      </c>
      <c r="B81" s="316" t="s">
        <v>477</v>
      </c>
      <c r="C81" s="316" t="s">
        <v>477</v>
      </c>
      <c r="D81" s="316" t="s">
        <v>477</v>
      </c>
      <c r="E81" s="316" t="s">
        <v>477</v>
      </c>
      <c r="F81" s="316" t="s">
        <v>477</v>
      </c>
      <c r="G81" s="316" t="s">
        <v>477</v>
      </c>
      <c r="H81" s="316" t="s">
        <v>477</v>
      </c>
      <c r="I81" s="316" t="s">
        <v>477</v>
      </c>
      <c r="J81" s="316" t="s">
        <v>477</v>
      </c>
      <c r="K81" s="316" t="s">
        <v>477</v>
      </c>
      <c r="L81" s="316" t="s">
        <v>477</v>
      </c>
      <c r="M81" s="316" t="s">
        <v>477</v>
      </c>
      <c r="N81" s="316" t="s">
        <v>477</v>
      </c>
      <c r="O81" s="318">
        <f t="shared" si="2"/>
        <v>781</v>
      </c>
      <c r="P81" s="366"/>
      <c r="Q81" s="34"/>
      <c r="R81" s="33"/>
      <c r="S81" s="33"/>
      <c r="U81" s="33"/>
      <c r="W81" s="33"/>
    </row>
    <row r="82" spans="1:23" s="30" customFormat="1" ht="19.5" customHeight="1">
      <c r="A82" s="179" t="s">
        <v>159</v>
      </c>
      <c r="B82" s="315" t="s">
        <v>477</v>
      </c>
      <c r="C82" s="315" t="s">
        <v>477</v>
      </c>
      <c r="D82" s="315" t="s">
        <v>477</v>
      </c>
      <c r="E82" s="315" t="s">
        <v>477</v>
      </c>
      <c r="F82" s="315" t="s">
        <v>477</v>
      </c>
      <c r="G82" s="315">
        <v>89</v>
      </c>
      <c r="H82" s="315" t="s">
        <v>477</v>
      </c>
      <c r="I82" s="315" t="s">
        <v>477</v>
      </c>
      <c r="J82" s="315">
        <v>436</v>
      </c>
      <c r="K82" s="315">
        <v>14</v>
      </c>
      <c r="L82" s="315" t="s">
        <v>477</v>
      </c>
      <c r="M82" s="315" t="s">
        <v>477</v>
      </c>
      <c r="N82" s="315" t="s">
        <v>477</v>
      </c>
      <c r="O82" s="319">
        <f t="shared" si="2"/>
        <v>570</v>
      </c>
      <c r="P82" s="366"/>
      <c r="Q82" s="34"/>
      <c r="R82" s="33"/>
      <c r="S82" s="33"/>
      <c r="U82" s="33"/>
      <c r="W82" s="33"/>
    </row>
    <row r="83" spans="1:23" s="30" customFormat="1" ht="19.5" customHeight="1">
      <c r="A83" s="168" t="s">
        <v>89</v>
      </c>
      <c r="B83" s="316" t="s">
        <v>477</v>
      </c>
      <c r="C83" s="316">
        <v>39</v>
      </c>
      <c r="D83" s="316" t="s">
        <v>477</v>
      </c>
      <c r="E83" s="316" t="s">
        <v>477</v>
      </c>
      <c r="F83" s="316" t="s">
        <v>477</v>
      </c>
      <c r="G83" s="316" t="s">
        <v>477</v>
      </c>
      <c r="H83" s="316" t="s">
        <v>477</v>
      </c>
      <c r="I83" s="316" t="s">
        <v>477</v>
      </c>
      <c r="J83" s="316" t="s">
        <v>477</v>
      </c>
      <c r="K83" s="316" t="s">
        <v>477</v>
      </c>
      <c r="L83" s="316" t="s">
        <v>477</v>
      </c>
      <c r="M83" s="316" t="s">
        <v>477</v>
      </c>
      <c r="N83" s="316" t="s">
        <v>477</v>
      </c>
      <c r="O83" s="318">
        <f t="shared" si="2"/>
        <v>181</v>
      </c>
      <c r="P83" s="366"/>
      <c r="Q83" s="34"/>
      <c r="R83" s="33"/>
      <c r="S83" s="33"/>
      <c r="U83" s="33"/>
      <c r="W83" s="33"/>
    </row>
    <row r="84" spans="1:23" s="30" customFormat="1" ht="19.5" customHeight="1">
      <c r="A84" s="179" t="s">
        <v>160</v>
      </c>
      <c r="B84" s="315" t="s">
        <v>477</v>
      </c>
      <c r="C84" s="315">
        <v>2</v>
      </c>
      <c r="D84" s="315" t="s">
        <v>477</v>
      </c>
      <c r="E84" s="315" t="s">
        <v>477</v>
      </c>
      <c r="F84" s="315">
        <v>1</v>
      </c>
      <c r="G84" s="315" t="s">
        <v>477</v>
      </c>
      <c r="H84" s="315" t="s">
        <v>477</v>
      </c>
      <c r="I84" s="315" t="s">
        <v>477</v>
      </c>
      <c r="J84" s="315" t="s">
        <v>477</v>
      </c>
      <c r="K84" s="315">
        <v>54</v>
      </c>
      <c r="L84" s="315" t="s">
        <v>477</v>
      </c>
      <c r="M84" s="315" t="s">
        <v>477</v>
      </c>
      <c r="N84" s="315" t="s">
        <v>477</v>
      </c>
      <c r="O84" s="319">
        <f t="shared" si="2"/>
        <v>1890</v>
      </c>
      <c r="P84" s="366"/>
      <c r="Q84" s="34"/>
      <c r="R84" s="33"/>
      <c r="S84" s="33"/>
      <c r="U84" s="33"/>
      <c r="W84" s="33"/>
    </row>
    <row r="85" spans="1:23" s="30" customFormat="1" ht="19.5" customHeight="1">
      <c r="A85" s="168" t="s">
        <v>161</v>
      </c>
      <c r="B85" s="316" t="s">
        <v>477</v>
      </c>
      <c r="C85" s="316" t="s">
        <v>477</v>
      </c>
      <c r="D85" s="316" t="s">
        <v>477</v>
      </c>
      <c r="E85" s="316" t="s">
        <v>477</v>
      </c>
      <c r="F85" s="316" t="s">
        <v>477</v>
      </c>
      <c r="G85" s="316" t="s">
        <v>477</v>
      </c>
      <c r="H85" s="316" t="s">
        <v>477</v>
      </c>
      <c r="I85" s="316" t="s">
        <v>477</v>
      </c>
      <c r="J85" s="316" t="s">
        <v>477</v>
      </c>
      <c r="K85" s="316" t="s">
        <v>477</v>
      </c>
      <c r="L85" s="316" t="s">
        <v>477</v>
      </c>
      <c r="M85" s="316" t="s">
        <v>477</v>
      </c>
      <c r="N85" s="316" t="s">
        <v>477</v>
      </c>
      <c r="O85" s="318">
        <f t="shared" si="2"/>
        <v>124</v>
      </c>
      <c r="P85" s="366"/>
      <c r="Q85" s="34"/>
      <c r="R85" s="33"/>
      <c r="S85" s="33"/>
      <c r="U85" s="33"/>
      <c r="W85" s="33"/>
    </row>
    <row r="86" spans="1:23" s="30" customFormat="1" ht="19.5" customHeight="1">
      <c r="A86" s="179" t="s">
        <v>0</v>
      </c>
      <c r="B86" s="315" t="s">
        <v>477</v>
      </c>
      <c r="C86" s="315">
        <v>205</v>
      </c>
      <c r="D86" s="315" t="s">
        <v>477</v>
      </c>
      <c r="E86" s="315" t="s">
        <v>477</v>
      </c>
      <c r="F86" s="315">
        <v>162</v>
      </c>
      <c r="G86" s="315" t="s">
        <v>477</v>
      </c>
      <c r="H86" s="315" t="s">
        <v>477</v>
      </c>
      <c r="I86" s="315">
        <v>1891</v>
      </c>
      <c r="J86" s="315" t="s">
        <v>477</v>
      </c>
      <c r="K86" s="315">
        <v>453</v>
      </c>
      <c r="L86" s="315">
        <v>577</v>
      </c>
      <c r="M86" s="315" t="s">
        <v>477</v>
      </c>
      <c r="N86" s="315" t="s">
        <v>477</v>
      </c>
      <c r="O86" s="319">
        <f t="shared" si="2"/>
        <v>7700</v>
      </c>
      <c r="P86" s="366"/>
      <c r="Q86" s="34"/>
      <c r="R86" s="33"/>
      <c r="S86" s="33"/>
      <c r="U86" s="33"/>
      <c r="W86" s="33"/>
    </row>
    <row r="87" spans="1:23" s="30" customFormat="1" ht="19.5" customHeight="1">
      <c r="A87" s="168" t="s">
        <v>1</v>
      </c>
      <c r="B87" s="316" t="s">
        <v>477</v>
      </c>
      <c r="C87" s="316">
        <v>321</v>
      </c>
      <c r="D87" s="316" t="s">
        <v>477</v>
      </c>
      <c r="E87" s="316" t="s">
        <v>477</v>
      </c>
      <c r="F87" s="316">
        <v>218</v>
      </c>
      <c r="G87" s="316" t="s">
        <v>477</v>
      </c>
      <c r="H87" s="316" t="s">
        <v>477</v>
      </c>
      <c r="I87" s="316">
        <v>304</v>
      </c>
      <c r="J87" s="316" t="s">
        <v>477</v>
      </c>
      <c r="K87" s="316" t="s">
        <v>477</v>
      </c>
      <c r="L87" s="316" t="s">
        <v>477</v>
      </c>
      <c r="M87" s="316" t="s">
        <v>477</v>
      </c>
      <c r="N87" s="316" t="s">
        <v>477</v>
      </c>
      <c r="O87" s="318">
        <f t="shared" si="2"/>
        <v>1959</v>
      </c>
      <c r="P87" s="366"/>
      <c r="Q87" s="34"/>
      <c r="R87" s="33"/>
      <c r="S87" s="33"/>
      <c r="U87" s="33"/>
      <c r="W87" s="33"/>
    </row>
    <row r="88" spans="1:23" s="30" customFormat="1" ht="19.5" customHeight="1">
      <c r="A88" s="179" t="s">
        <v>2</v>
      </c>
      <c r="B88" s="315" t="s">
        <v>477</v>
      </c>
      <c r="C88" s="315">
        <v>71</v>
      </c>
      <c r="D88" s="315" t="s">
        <v>477</v>
      </c>
      <c r="E88" s="315" t="s">
        <v>477</v>
      </c>
      <c r="F88" s="315" t="s">
        <v>477</v>
      </c>
      <c r="G88" s="315" t="s">
        <v>477</v>
      </c>
      <c r="H88" s="315" t="s">
        <v>477</v>
      </c>
      <c r="I88" s="315" t="s">
        <v>477</v>
      </c>
      <c r="J88" s="315" t="s">
        <v>477</v>
      </c>
      <c r="K88" s="315" t="s">
        <v>477</v>
      </c>
      <c r="L88" s="315" t="s">
        <v>477</v>
      </c>
      <c r="M88" s="315" t="s">
        <v>477</v>
      </c>
      <c r="N88" s="315" t="s">
        <v>477</v>
      </c>
      <c r="O88" s="319">
        <f t="shared" si="2"/>
        <v>71</v>
      </c>
      <c r="P88" s="366"/>
      <c r="Q88" s="34"/>
      <c r="R88" s="33"/>
      <c r="S88" s="33"/>
      <c r="U88" s="33"/>
      <c r="W88" s="33"/>
    </row>
    <row r="89" spans="1:23" s="30" customFormat="1" ht="19.5" customHeight="1">
      <c r="A89" s="168" t="s">
        <v>3</v>
      </c>
      <c r="B89" s="316" t="s">
        <v>477</v>
      </c>
      <c r="C89" s="316" t="s">
        <v>477</v>
      </c>
      <c r="D89" s="316" t="s">
        <v>477</v>
      </c>
      <c r="E89" s="316" t="s">
        <v>477</v>
      </c>
      <c r="F89" s="316" t="s">
        <v>477</v>
      </c>
      <c r="G89" s="316" t="s">
        <v>477</v>
      </c>
      <c r="H89" s="316" t="s">
        <v>477</v>
      </c>
      <c r="I89" s="316" t="s">
        <v>477</v>
      </c>
      <c r="J89" s="316" t="s">
        <v>477</v>
      </c>
      <c r="K89" s="316" t="s">
        <v>477</v>
      </c>
      <c r="L89" s="316" t="s">
        <v>477</v>
      </c>
      <c r="M89" s="316" t="s">
        <v>477</v>
      </c>
      <c r="N89" s="316" t="s">
        <v>477</v>
      </c>
      <c r="O89" s="318">
        <f t="shared" si="2"/>
        <v>0</v>
      </c>
      <c r="P89" s="366"/>
      <c r="Q89" s="34"/>
      <c r="R89" s="33"/>
      <c r="S89" s="33"/>
      <c r="U89" s="33"/>
      <c r="W89" s="33"/>
    </row>
    <row r="90" spans="1:23" s="30" customFormat="1" ht="19.5" customHeight="1">
      <c r="A90" s="771" t="s">
        <v>4</v>
      </c>
      <c r="B90" s="330" t="s">
        <v>477</v>
      </c>
      <c r="C90" s="330" t="s">
        <v>477</v>
      </c>
      <c r="D90" s="330" t="s">
        <v>477</v>
      </c>
      <c r="E90" s="330" t="s">
        <v>477</v>
      </c>
      <c r="F90" s="330" t="s">
        <v>477</v>
      </c>
      <c r="G90" s="330" t="s">
        <v>477</v>
      </c>
      <c r="H90" s="330" t="s">
        <v>477</v>
      </c>
      <c r="I90" s="330" t="s">
        <v>477</v>
      </c>
      <c r="J90" s="330" t="s">
        <v>477</v>
      </c>
      <c r="K90" s="330" t="s">
        <v>477</v>
      </c>
      <c r="L90" s="330" t="s">
        <v>477</v>
      </c>
      <c r="M90" s="330" t="s">
        <v>477</v>
      </c>
      <c r="N90" s="330" t="s">
        <v>477</v>
      </c>
      <c r="O90" s="332">
        <f t="shared" si="2"/>
        <v>22</v>
      </c>
      <c r="P90" s="366"/>
      <c r="Q90" s="34"/>
      <c r="R90" s="33"/>
      <c r="S90" s="33"/>
      <c r="U90" s="33"/>
      <c r="W90" s="33"/>
    </row>
    <row r="91" spans="1:23" s="30" customFormat="1" ht="19.5" customHeight="1">
      <c r="A91" s="155" t="s">
        <v>374</v>
      </c>
      <c r="B91" s="340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104"/>
      <c r="P91" s="366"/>
      <c r="Q91" s="34"/>
      <c r="R91" s="33"/>
      <c r="S91" s="33"/>
      <c r="U91" s="33"/>
      <c r="W91" s="33"/>
    </row>
    <row r="92" spans="1:23" s="30" customFormat="1" ht="19.5" customHeight="1">
      <c r="A92" s="772"/>
      <c r="B92" s="340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104"/>
      <c r="P92" s="366"/>
      <c r="Q92" s="34"/>
      <c r="R92" s="33"/>
      <c r="S92" s="33"/>
      <c r="U92" s="33"/>
      <c r="W92" s="33"/>
    </row>
    <row r="93" spans="1:23" s="41" customFormat="1" ht="25.5">
      <c r="A93" s="51" t="s">
        <v>432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R93" s="33"/>
      <c r="S93" s="33"/>
      <c r="T93" s="30"/>
      <c r="U93" s="33"/>
      <c r="W93" s="33"/>
    </row>
    <row r="94" spans="1:23" s="30" customFormat="1" ht="18">
      <c r="A94" s="2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7"/>
      <c r="R94" s="33"/>
      <c r="S94" s="33"/>
      <c r="U94" s="33"/>
      <c r="W94" s="33"/>
    </row>
    <row r="95" spans="1:23" s="30" customFormat="1" ht="12.75">
      <c r="A95" s="40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7"/>
      <c r="R95" s="33"/>
      <c r="S95" s="33"/>
      <c r="U95" s="33"/>
      <c r="W95" s="33"/>
    </row>
    <row r="96" spans="1:23" s="30" customFormat="1" ht="18">
      <c r="A96" s="97" t="s">
        <v>381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104" t="s">
        <v>23</v>
      </c>
      <c r="R96" s="33"/>
      <c r="S96" s="33"/>
      <c r="U96" s="33"/>
      <c r="W96" s="33"/>
    </row>
    <row r="97" spans="1:23" s="30" customFormat="1" ht="19.5" customHeight="1">
      <c r="A97" s="218" t="s">
        <v>136</v>
      </c>
      <c r="B97" s="234" t="s">
        <v>74</v>
      </c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221" t="s">
        <v>138</v>
      </c>
      <c r="R97" s="33"/>
      <c r="S97" s="33"/>
      <c r="U97" s="33"/>
      <c r="W97" s="33"/>
    </row>
    <row r="98" spans="1:23" s="30" customFormat="1" ht="54.75" customHeight="1">
      <c r="A98" s="108"/>
      <c r="B98" s="235" t="s">
        <v>214</v>
      </c>
      <c r="C98" s="235" t="s">
        <v>215</v>
      </c>
      <c r="D98" s="235" t="s">
        <v>216</v>
      </c>
      <c r="E98" s="235" t="s">
        <v>217</v>
      </c>
      <c r="F98" s="235" t="s">
        <v>218</v>
      </c>
      <c r="G98" s="235" t="s">
        <v>219</v>
      </c>
      <c r="H98" s="235" t="s">
        <v>220</v>
      </c>
      <c r="I98" s="235" t="s">
        <v>221</v>
      </c>
      <c r="J98" s="235" t="s">
        <v>222</v>
      </c>
      <c r="K98" s="235" t="s">
        <v>223</v>
      </c>
      <c r="L98" s="235" t="s">
        <v>224</v>
      </c>
      <c r="M98" s="235" t="s">
        <v>350</v>
      </c>
      <c r="N98" s="235" t="s">
        <v>225</v>
      </c>
      <c r="O98" s="110"/>
      <c r="R98" s="33"/>
      <c r="S98" s="33"/>
      <c r="U98" s="33"/>
      <c r="W98" s="33"/>
    </row>
    <row r="99" spans="1:23" s="30" customFormat="1" ht="19.5" customHeight="1">
      <c r="A99" s="179" t="s">
        <v>5</v>
      </c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9"/>
      <c r="P99" s="366"/>
      <c r="Q99" s="34"/>
      <c r="R99" s="33"/>
      <c r="S99" s="33"/>
      <c r="U99" s="33"/>
      <c r="W99" s="33"/>
    </row>
    <row r="100" spans="1:23" s="30" customFormat="1" ht="19.5" customHeight="1">
      <c r="A100" s="174" t="s">
        <v>197</v>
      </c>
      <c r="B100" s="316" t="s">
        <v>477</v>
      </c>
      <c r="C100" s="316" t="s">
        <v>477</v>
      </c>
      <c r="D100" s="316" t="s">
        <v>477</v>
      </c>
      <c r="E100" s="316" t="s">
        <v>477</v>
      </c>
      <c r="F100" s="316" t="s">
        <v>477</v>
      </c>
      <c r="G100" s="316" t="s">
        <v>477</v>
      </c>
      <c r="H100" s="316" t="s">
        <v>477</v>
      </c>
      <c r="I100" s="316" t="s">
        <v>477</v>
      </c>
      <c r="J100" s="316" t="s">
        <v>477</v>
      </c>
      <c r="K100" s="316" t="s">
        <v>477</v>
      </c>
      <c r="L100" s="316" t="s">
        <v>477</v>
      </c>
      <c r="M100" s="316" t="s">
        <v>477</v>
      </c>
      <c r="N100" s="316" t="s">
        <v>477</v>
      </c>
      <c r="O100" s="318">
        <f>SUM(B100:N100,B37:N37)</f>
        <v>0</v>
      </c>
      <c r="P100" s="366"/>
      <c r="Q100" s="34"/>
      <c r="R100" s="33"/>
      <c r="S100" s="33"/>
      <c r="U100" s="33"/>
      <c r="W100" s="33"/>
    </row>
    <row r="101" spans="1:23" s="30" customFormat="1" ht="19.5" customHeight="1">
      <c r="A101" s="177" t="s">
        <v>198</v>
      </c>
      <c r="B101" s="315"/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319">
        <f>SUM(B101:N101,B38:N38)</f>
        <v>0</v>
      </c>
      <c r="P101" s="366"/>
      <c r="Q101" s="34"/>
      <c r="R101" s="33"/>
      <c r="S101" s="33"/>
      <c r="U101" s="33"/>
      <c r="W101" s="33"/>
    </row>
    <row r="102" spans="1:23" s="30" customFormat="1" ht="19.5" customHeight="1">
      <c r="A102" s="174" t="s">
        <v>7</v>
      </c>
      <c r="B102" s="316" t="s">
        <v>477</v>
      </c>
      <c r="C102" s="316" t="s">
        <v>477</v>
      </c>
      <c r="D102" s="316">
        <v>0</v>
      </c>
      <c r="E102" s="316" t="s">
        <v>477</v>
      </c>
      <c r="F102" s="316" t="s">
        <v>477</v>
      </c>
      <c r="G102" s="316" t="s">
        <v>477</v>
      </c>
      <c r="H102" s="316" t="s">
        <v>477</v>
      </c>
      <c r="I102" s="316" t="s">
        <v>477</v>
      </c>
      <c r="J102" s="316" t="s">
        <v>477</v>
      </c>
      <c r="K102" s="316" t="s">
        <v>477</v>
      </c>
      <c r="L102" s="316" t="s">
        <v>477</v>
      </c>
      <c r="M102" s="316" t="s">
        <v>477</v>
      </c>
      <c r="N102" s="316" t="s">
        <v>477</v>
      </c>
      <c r="O102" s="318">
        <f>SUM(B102:N102,B39:N39)</f>
        <v>432</v>
      </c>
      <c r="P102" s="366"/>
      <c r="Q102" s="34"/>
      <c r="R102" s="33"/>
      <c r="S102" s="33"/>
      <c r="U102" s="33"/>
      <c r="W102" s="33"/>
    </row>
    <row r="103" spans="1:23" s="30" customFormat="1" ht="19.5" customHeight="1">
      <c r="A103" s="176" t="s">
        <v>8</v>
      </c>
      <c r="B103" s="315" t="s">
        <v>477</v>
      </c>
      <c r="C103" s="315" t="s">
        <v>477</v>
      </c>
      <c r="D103" s="315" t="s">
        <v>477</v>
      </c>
      <c r="E103" s="315" t="s">
        <v>477</v>
      </c>
      <c r="F103" s="315" t="s">
        <v>477</v>
      </c>
      <c r="G103" s="315" t="s">
        <v>477</v>
      </c>
      <c r="H103" s="315" t="s">
        <v>477</v>
      </c>
      <c r="I103" s="315" t="s">
        <v>477</v>
      </c>
      <c r="J103" s="315" t="s">
        <v>477</v>
      </c>
      <c r="K103" s="315" t="s">
        <v>477</v>
      </c>
      <c r="L103" s="315" t="s">
        <v>477</v>
      </c>
      <c r="M103" s="315" t="s">
        <v>477</v>
      </c>
      <c r="N103" s="315" t="s">
        <v>477</v>
      </c>
      <c r="O103" s="319">
        <f>SUM(B103:N103,B40:N40)</f>
        <v>0</v>
      </c>
      <c r="P103" s="366"/>
      <c r="Q103" s="34"/>
      <c r="R103" s="33"/>
      <c r="S103" s="33"/>
      <c r="U103" s="33"/>
      <c r="W103" s="33"/>
    </row>
    <row r="104" spans="1:23" s="30" customFormat="1" ht="19.5" customHeight="1">
      <c r="A104" s="171" t="s">
        <v>171</v>
      </c>
      <c r="B104" s="316" t="s">
        <v>477</v>
      </c>
      <c r="C104" s="316" t="s">
        <v>477</v>
      </c>
      <c r="D104" s="316" t="s">
        <v>477</v>
      </c>
      <c r="E104" s="316" t="s">
        <v>477</v>
      </c>
      <c r="F104" s="316" t="s">
        <v>477</v>
      </c>
      <c r="G104" s="316" t="s">
        <v>477</v>
      </c>
      <c r="H104" s="316" t="s">
        <v>477</v>
      </c>
      <c r="I104" s="316" t="s">
        <v>477</v>
      </c>
      <c r="J104" s="316" t="s">
        <v>477</v>
      </c>
      <c r="K104" s="316" t="s">
        <v>477</v>
      </c>
      <c r="L104" s="316" t="s">
        <v>477</v>
      </c>
      <c r="M104" s="316" t="s">
        <v>477</v>
      </c>
      <c r="N104" s="316" t="s">
        <v>477</v>
      </c>
      <c r="O104" s="318">
        <f>SUM(B104:N104,B41:N41)</f>
        <v>0</v>
      </c>
      <c r="P104" s="366"/>
      <c r="Q104" s="34"/>
      <c r="R104" s="33"/>
      <c r="S104" s="33"/>
      <c r="U104" s="33"/>
      <c r="W104" s="33"/>
    </row>
    <row r="105" spans="1:23" s="30" customFormat="1" ht="19.5" customHeight="1">
      <c r="A105" s="177" t="s">
        <v>199</v>
      </c>
      <c r="B105" s="315"/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34"/>
      <c r="P105" s="366"/>
      <c r="Q105" s="366"/>
      <c r="R105" s="378"/>
      <c r="S105" s="378"/>
      <c r="U105" s="33"/>
      <c r="W105" s="33"/>
    </row>
    <row r="106" spans="1:23" s="30" customFormat="1" ht="19.5" customHeight="1">
      <c r="A106" s="174" t="s">
        <v>334</v>
      </c>
      <c r="B106" s="316" t="s">
        <v>477</v>
      </c>
      <c r="C106" s="316" t="s">
        <v>477</v>
      </c>
      <c r="D106" s="316" t="s">
        <v>477</v>
      </c>
      <c r="E106" s="316" t="s">
        <v>477</v>
      </c>
      <c r="F106" s="316" t="s">
        <v>477</v>
      </c>
      <c r="G106" s="316" t="s">
        <v>477</v>
      </c>
      <c r="H106" s="316" t="s">
        <v>477</v>
      </c>
      <c r="I106" s="316" t="s">
        <v>477</v>
      </c>
      <c r="J106" s="316" t="s">
        <v>477</v>
      </c>
      <c r="K106" s="316" t="s">
        <v>477</v>
      </c>
      <c r="L106" s="316" t="s">
        <v>477</v>
      </c>
      <c r="M106" s="316" t="s">
        <v>477</v>
      </c>
      <c r="N106" s="316" t="s">
        <v>477</v>
      </c>
      <c r="O106" s="318">
        <f>SUM(B106:N106,B43:N43)</f>
        <v>261</v>
      </c>
      <c r="P106" s="366"/>
      <c r="Q106" s="467"/>
      <c r="R106" s="378"/>
      <c r="S106" s="378"/>
      <c r="U106" s="33"/>
      <c r="W106" s="33"/>
    </row>
    <row r="107" spans="1:23" s="30" customFormat="1" ht="19.5" customHeight="1">
      <c r="A107" s="176" t="s">
        <v>335</v>
      </c>
      <c r="B107" s="315" t="s">
        <v>477</v>
      </c>
      <c r="C107" s="315" t="s">
        <v>477</v>
      </c>
      <c r="D107" s="315" t="s">
        <v>477</v>
      </c>
      <c r="E107" s="315" t="s">
        <v>477</v>
      </c>
      <c r="F107" s="315" t="s">
        <v>477</v>
      </c>
      <c r="G107" s="315" t="s">
        <v>477</v>
      </c>
      <c r="H107" s="315" t="s">
        <v>477</v>
      </c>
      <c r="I107" s="315" t="s">
        <v>477</v>
      </c>
      <c r="J107" s="315" t="s">
        <v>477</v>
      </c>
      <c r="K107" s="315" t="s">
        <v>477</v>
      </c>
      <c r="L107" s="315" t="s">
        <v>477</v>
      </c>
      <c r="M107" s="315" t="s">
        <v>477</v>
      </c>
      <c r="N107" s="315" t="s">
        <v>477</v>
      </c>
      <c r="O107" s="319">
        <f>SUM(B107:N107,B44:N44)</f>
        <v>0</v>
      </c>
      <c r="P107" s="366"/>
      <c r="Q107" s="467"/>
      <c r="R107" s="378"/>
      <c r="S107" s="378"/>
      <c r="U107" s="33"/>
      <c r="W107" s="33"/>
    </row>
    <row r="108" spans="1:23" s="47" customFormat="1" ht="19.5" customHeight="1">
      <c r="A108" s="171" t="s">
        <v>336</v>
      </c>
      <c r="B108" s="316" t="s">
        <v>477</v>
      </c>
      <c r="C108" s="316" t="s">
        <v>477</v>
      </c>
      <c r="D108" s="316" t="s">
        <v>477</v>
      </c>
      <c r="E108" s="316" t="s">
        <v>477</v>
      </c>
      <c r="F108" s="316" t="s">
        <v>477</v>
      </c>
      <c r="G108" s="316" t="s">
        <v>477</v>
      </c>
      <c r="H108" s="316" t="s">
        <v>477</v>
      </c>
      <c r="I108" s="316" t="s">
        <v>477</v>
      </c>
      <c r="J108" s="316" t="s">
        <v>477</v>
      </c>
      <c r="K108" s="316" t="s">
        <v>477</v>
      </c>
      <c r="L108" s="316" t="s">
        <v>477</v>
      </c>
      <c r="M108" s="316" t="s">
        <v>477</v>
      </c>
      <c r="N108" s="316" t="s">
        <v>477</v>
      </c>
      <c r="O108" s="318">
        <f>SUM(B108:N108,B45:N45)</f>
        <v>0</v>
      </c>
      <c r="P108" s="366"/>
      <c r="Q108" s="467"/>
      <c r="R108" s="378"/>
      <c r="S108" s="378"/>
      <c r="T108" s="30"/>
      <c r="U108" s="33"/>
      <c r="W108" s="33"/>
    </row>
    <row r="109" spans="1:23" s="30" customFormat="1" ht="19.5" customHeight="1">
      <c r="A109" s="177" t="s">
        <v>337</v>
      </c>
      <c r="B109" s="315"/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  <c r="N109" s="315"/>
      <c r="O109" s="319"/>
      <c r="P109" s="366"/>
      <c r="Q109" s="467"/>
      <c r="R109" s="378"/>
      <c r="S109" s="378"/>
      <c r="U109" s="33"/>
      <c r="W109" s="33"/>
    </row>
    <row r="110" spans="1:23" s="30" customFormat="1" ht="19.5" customHeight="1">
      <c r="A110" s="174" t="s">
        <v>332</v>
      </c>
      <c r="B110" s="316" t="s">
        <v>477</v>
      </c>
      <c r="C110" s="316" t="s">
        <v>477</v>
      </c>
      <c r="D110" s="316" t="s">
        <v>477</v>
      </c>
      <c r="E110" s="316" t="s">
        <v>477</v>
      </c>
      <c r="F110" s="316" t="s">
        <v>477</v>
      </c>
      <c r="G110" s="316" t="s">
        <v>477</v>
      </c>
      <c r="H110" s="316" t="s">
        <v>477</v>
      </c>
      <c r="I110" s="316" t="s">
        <v>477</v>
      </c>
      <c r="J110" s="316" t="s">
        <v>477</v>
      </c>
      <c r="K110" s="316" t="s">
        <v>477</v>
      </c>
      <c r="L110" s="316" t="s">
        <v>477</v>
      </c>
      <c r="M110" s="316" t="s">
        <v>477</v>
      </c>
      <c r="N110" s="316" t="s">
        <v>477</v>
      </c>
      <c r="O110" s="318">
        <f>SUM(B110:N110,B47:N47)</f>
        <v>0</v>
      </c>
      <c r="P110" s="366"/>
      <c r="Q110" s="467"/>
      <c r="R110" s="378"/>
      <c r="S110" s="378"/>
      <c r="U110" s="33"/>
      <c r="W110" s="33"/>
    </row>
    <row r="111" spans="1:23" s="30" customFormat="1" ht="19.5" customHeight="1">
      <c r="A111" s="176" t="s">
        <v>333</v>
      </c>
      <c r="B111" s="315" t="s">
        <v>477</v>
      </c>
      <c r="C111" s="315" t="s">
        <v>477</v>
      </c>
      <c r="D111" s="315" t="s">
        <v>477</v>
      </c>
      <c r="E111" s="315" t="s">
        <v>477</v>
      </c>
      <c r="F111" s="315" t="s">
        <v>477</v>
      </c>
      <c r="G111" s="315" t="s">
        <v>477</v>
      </c>
      <c r="H111" s="315" t="s">
        <v>477</v>
      </c>
      <c r="I111" s="315" t="s">
        <v>477</v>
      </c>
      <c r="J111" s="315" t="s">
        <v>477</v>
      </c>
      <c r="K111" s="315" t="s">
        <v>477</v>
      </c>
      <c r="L111" s="315" t="s">
        <v>477</v>
      </c>
      <c r="M111" s="315" t="s">
        <v>477</v>
      </c>
      <c r="N111" s="315" t="s">
        <v>477</v>
      </c>
      <c r="O111" s="319">
        <f>SUM(B111:N111,B48:N48)</f>
        <v>0</v>
      </c>
      <c r="P111" s="366"/>
      <c r="Q111" s="467"/>
      <c r="R111" s="378"/>
      <c r="S111" s="378"/>
      <c r="U111" s="33"/>
      <c r="W111" s="33"/>
    </row>
    <row r="112" spans="1:23" s="30" customFormat="1" ht="19.5" customHeight="1">
      <c r="A112" s="173" t="s">
        <v>256</v>
      </c>
      <c r="B112" s="316" t="s">
        <v>477</v>
      </c>
      <c r="C112" s="316">
        <v>4</v>
      </c>
      <c r="D112" s="316" t="s">
        <v>477</v>
      </c>
      <c r="E112" s="316" t="s">
        <v>477</v>
      </c>
      <c r="F112" s="316" t="s">
        <v>477</v>
      </c>
      <c r="G112" s="316" t="s">
        <v>477</v>
      </c>
      <c r="H112" s="316" t="s">
        <v>477</v>
      </c>
      <c r="I112" s="316" t="s">
        <v>477</v>
      </c>
      <c r="J112" s="316">
        <v>956</v>
      </c>
      <c r="K112" s="316">
        <v>14</v>
      </c>
      <c r="L112" s="316" t="s">
        <v>477</v>
      </c>
      <c r="M112" s="316" t="s">
        <v>477</v>
      </c>
      <c r="N112" s="316" t="s">
        <v>477</v>
      </c>
      <c r="O112" s="318">
        <f>SUM(B112:N112,B49:N49)</f>
        <v>1230</v>
      </c>
      <c r="P112" s="366"/>
      <c r="Q112" s="467"/>
      <c r="R112" s="378"/>
      <c r="S112" s="378"/>
      <c r="U112" s="33"/>
      <c r="W112" s="33"/>
    </row>
    <row r="113" spans="1:23" s="30" customFormat="1" ht="19.5" customHeight="1">
      <c r="A113" s="178" t="s">
        <v>14</v>
      </c>
      <c r="B113" s="315"/>
      <c r="C113" s="315"/>
      <c r="D113" s="315"/>
      <c r="E113" s="315"/>
      <c r="F113" s="315"/>
      <c r="G113" s="315"/>
      <c r="H113" s="315"/>
      <c r="I113" s="315"/>
      <c r="J113" s="315"/>
      <c r="K113" s="315"/>
      <c r="L113" s="315"/>
      <c r="M113" s="315"/>
      <c r="N113" s="315"/>
      <c r="O113" s="319"/>
      <c r="P113" s="366"/>
      <c r="Q113" s="467"/>
      <c r="R113" s="378"/>
      <c r="S113" s="378"/>
      <c r="U113" s="33"/>
      <c r="W113" s="33"/>
    </row>
    <row r="114" spans="1:23" s="30" customFormat="1" ht="19.5" customHeight="1">
      <c r="A114" s="174" t="s">
        <v>368</v>
      </c>
      <c r="B114" s="316" t="s">
        <v>477</v>
      </c>
      <c r="C114" s="316">
        <v>861</v>
      </c>
      <c r="D114" s="316" t="s">
        <v>477</v>
      </c>
      <c r="E114" s="316" t="s">
        <v>477</v>
      </c>
      <c r="F114" s="316">
        <v>412</v>
      </c>
      <c r="G114" s="316">
        <v>255</v>
      </c>
      <c r="H114" s="316" t="s">
        <v>477</v>
      </c>
      <c r="I114" s="316">
        <v>621</v>
      </c>
      <c r="J114" s="316" t="s">
        <v>477</v>
      </c>
      <c r="K114" s="316">
        <v>387</v>
      </c>
      <c r="L114" s="316" t="s">
        <v>477</v>
      </c>
      <c r="M114" s="316" t="s">
        <v>477</v>
      </c>
      <c r="N114" s="316" t="s">
        <v>477</v>
      </c>
      <c r="O114" s="318">
        <f aca="true" t="shared" si="3" ref="O114:O122">SUM(B114:N114,B51:N51)</f>
        <v>102376</v>
      </c>
      <c r="P114" s="366"/>
      <c r="Q114" s="467"/>
      <c r="R114" s="378"/>
      <c r="S114" s="378"/>
      <c r="U114" s="33"/>
      <c r="W114" s="33"/>
    </row>
    <row r="115" spans="1:23" s="30" customFormat="1" ht="19.5" customHeight="1">
      <c r="A115" s="176" t="s">
        <v>15</v>
      </c>
      <c r="B115" s="315" t="s">
        <v>477</v>
      </c>
      <c r="C115" s="315" t="s">
        <v>477</v>
      </c>
      <c r="D115" s="315" t="s">
        <v>477</v>
      </c>
      <c r="E115" s="315" t="s">
        <v>477</v>
      </c>
      <c r="F115" s="315">
        <v>734</v>
      </c>
      <c r="G115" s="315" t="s">
        <v>477</v>
      </c>
      <c r="H115" s="315" t="s">
        <v>477</v>
      </c>
      <c r="I115" s="315" t="s">
        <v>477</v>
      </c>
      <c r="J115" s="315" t="s">
        <v>477</v>
      </c>
      <c r="K115" s="315">
        <v>52</v>
      </c>
      <c r="L115" s="315" t="s">
        <v>477</v>
      </c>
      <c r="M115" s="315" t="s">
        <v>477</v>
      </c>
      <c r="N115" s="315" t="s">
        <v>477</v>
      </c>
      <c r="O115" s="319">
        <f t="shared" si="3"/>
        <v>2068</v>
      </c>
      <c r="P115" s="366"/>
      <c r="Q115" s="467"/>
      <c r="R115" s="378"/>
      <c r="S115" s="378"/>
      <c r="U115" s="33"/>
      <c r="W115" s="33"/>
    </row>
    <row r="116" spans="1:23" s="30" customFormat="1" ht="19.5" customHeight="1">
      <c r="A116" s="174" t="s">
        <v>369</v>
      </c>
      <c r="B116" s="316" t="s">
        <v>477</v>
      </c>
      <c r="C116" s="316" t="s">
        <v>477</v>
      </c>
      <c r="D116" s="316" t="s">
        <v>477</v>
      </c>
      <c r="E116" s="316" t="s">
        <v>477</v>
      </c>
      <c r="F116" s="316" t="s">
        <v>477</v>
      </c>
      <c r="G116" s="316">
        <v>20</v>
      </c>
      <c r="H116" s="316" t="s">
        <v>477</v>
      </c>
      <c r="I116" s="316" t="s">
        <v>477</v>
      </c>
      <c r="J116" s="316" t="s">
        <v>477</v>
      </c>
      <c r="K116" s="316" t="s">
        <v>477</v>
      </c>
      <c r="L116" s="316" t="s">
        <v>477</v>
      </c>
      <c r="M116" s="316" t="s">
        <v>477</v>
      </c>
      <c r="N116" s="316" t="s">
        <v>477</v>
      </c>
      <c r="O116" s="318">
        <f t="shared" si="3"/>
        <v>20</v>
      </c>
      <c r="P116" s="366"/>
      <c r="Q116" s="467"/>
      <c r="R116" s="378"/>
      <c r="S116" s="378"/>
      <c r="U116" s="33"/>
      <c r="W116" s="33"/>
    </row>
    <row r="117" spans="1:23" s="30" customFormat="1" ht="19.5" customHeight="1">
      <c r="A117" s="176" t="s">
        <v>370</v>
      </c>
      <c r="B117" s="315" t="s">
        <v>477</v>
      </c>
      <c r="C117" s="315" t="s">
        <v>477</v>
      </c>
      <c r="D117" s="315" t="s">
        <v>477</v>
      </c>
      <c r="E117" s="315" t="s">
        <v>477</v>
      </c>
      <c r="F117" s="315" t="s">
        <v>477</v>
      </c>
      <c r="G117" s="315" t="s">
        <v>477</v>
      </c>
      <c r="H117" s="315" t="s">
        <v>477</v>
      </c>
      <c r="I117" s="315" t="s">
        <v>477</v>
      </c>
      <c r="J117" s="315" t="s">
        <v>477</v>
      </c>
      <c r="K117" s="315" t="s">
        <v>477</v>
      </c>
      <c r="L117" s="315" t="s">
        <v>477</v>
      </c>
      <c r="M117" s="315" t="s">
        <v>477</v>
      </c>
      <c r="N117" s="315" t="s">
        <v>477</v>
      </c>
      <c r="O117" s="319">
        <f t="shared" si="3"/>
        <v>0</v>
      </c>
      <c r="P117" s="366"/>
      <c r="Q117" s="467"/>
      <c r="R117" s="378"/>
      <c r="S117" s="378"/>
      <c r="U117" s="33"/>
      <c r="W117" s="33"/>
    </row>
    <row r="118" spans="1:23" s="30" customFormat="1" ht="19.5" customHeight="1">
      <c r="A118" s="174" t="s">
        <v>16</v>
      </c>
      <c r="B118" s="316" t="s">
        <v>477</v>
      </c>
      <c r="C118" s="316">
        <v>434</v>
      </c>
      <c r="D118" s="316" t="s">
        <v>477</v>
      </c>
      <c r="E118" s="316" t="s">
        <v>477</v>
      </c>
      <c r="F118" s="316" t="s">
        <v>477</v>
      </c>
      <c r="G118" s="316">
        <v>2958</v>
      </c>
      <c r="H118" s="316" t="s">
        <v>477</v>
      </c>
      <c r="I118" s="316">
        <v>2</v>
      </c>
      <c r="J118" s="316">
        <v>4152</v>
      </c>
      <c r="K118" s="316" t="s">
        <v>477</v>
      </c>
      <c r="L118" s="316" t="s">
        <v>477</v>
      </c>
      <c r="M118" s="316" t="s">
        <v>477</v>
      </c>
      <c r="N118" s="316" t="s">
        <v>477</v>
      </c>
      <c r="O118" s="318">
        <f t="shared" si="3"/>
        <v>8260</v>
      </c>
      <c r="P118" s="366"/>
      <c r="Q118" s="467"/>
      <c r="R118" s="378"/>
      <c r="S118" s="378"/>
      <c r="U118" s="33"/>
      <c r="W118" s="33"/>
    </row>
    <row r="119" spans="1:23" s="30" customFormat="1" ht="19.5" customHeight="1">
      <c r="A119" s="295" t="s">
        <v>454</v>
      </c>
      <c r="B119" s="315" t="s">
        <v>477</v>
      </c>
      <c r="C119" s="315" t="s">
        <v>477</v>
      </c>
      <c r="D119" s="315" t="s">
        <v>477</v>
      </c>
      <c r="E119" s="315" t="s">
        <v>477</v>
      </c>
      <c r="F119" s="315" t="s">
        <v>477</v>
      </c>
      <c r="G119" s="315">
        <v>459</v>
      </c>
      <c r="H119" s="315" t="s">
        <v>477</v>
      </c>
      <c r="I119" s="315" t="s">
        <v>477</v>
      </c>
      <c r="J119" s="315">
        <v>1</v>
      </c>
      <c r="K119" s="315" t="s">
        <v>477</v>
      </c>
      <c r="L119" s="315" t="s">
        <v>477</v>
      </c>
      <c r="M119" s="315" t="s">
        <v>477</v>
      </c>
      <c r="N119" s="315" t="s">
        <v>477</v>
      </c>
      <c r="O119" s="319">
        <f t="shared" si="3"/>
        <v>460</v>
      </c>
      <c r="P119" s="366"/>
      <c r="Q119" s="467"/>
      <c r="R119" s="378"/>
      <c r="S119" s="378"/>
      <c r="U119" s="33"/>
      <c r="W119" s="33"/>
    </row>
    <row r="120" spans="1:23" s="30" customFormat="1" ht="19.5" customHeight="1">
      <c r="A120" s="751" t="s">
        <v>455</v>
      </c>
      <c r="B120" s="316" t="s">
        <v>477</v>
      </c>
      <c r="C120" s="316">
        <v>3242</v>
      </c>
      <c r="D120" s="316">
        <v>100</v>
      </c>
      <c r="E120" s="316">
        <v>363</v>
      </c>
      <c r="F120" s="316" t="s">
        <v>477</v>
      </c>
      <c r="G120" s="316">
        <v>600</v>
      </c>
      <c r="H120" s="316">
        <v>0</v>
      </c>
      <c r="I120" s="316" t="s">
        <v>477</v>
      </c>
      <c r="J120" s="316">
        <v>684</v>
      </c>
      <c r="K120" s="316" t="s">
        <v>477</v>
      </c>
      <c r="L120" s="316" t="s">
        <v>477</v>
      </c>
      <c r="M120" s="316" t="s">
        <v>477</v>
      </c>
      <c r="N120" s="316" t="s">
        <v>477</v>
      </c>
      <c r="O120" s="318">
        <f t="shared" si="3"/>
        <v>12859</v>
      </c>
      <c r="P120" s="366"/>
      <c r="Q120" s="467"/>
      <c r="R120" s="378"/>
      <c r="S120" s="378"/>
      <c r="U120" s="33"/>
      <c r="W120" s="33"/>
    </row>
    <row r="121" spans="1:23" s="30" customFormat="1" ht="19.5" customHeight="1">
      <c r="A121" s="754" t="s">
        <v>457</v>
      </c>
      <c r="B121" s="315" t="s">
        <v>477</v>
      </c>
      <c r="C121" s="315">
        <v>31261</v>
      </c>
      <c r="D121" s="315">
        <v>5283</v>
      </c>
      <c r="E121" s="315">
        <v>11123</v>
      </c>
      <c r="F121" s="315">
        <v>2714</v>
      </c>
      <c r="G121" s="315">
        <v>3216</v>
      </c>
      <c r="H121" s="315" t="s">
        <v>477</v>
      </c>
      <c r="I121" s="315" t="s">
        <v>477</v>
      </c>
      <c r="J121" s="315">
        <v>81027</v>
      </c>
      <c r="K121" s="315">
        <v>71</v>
      </c>
      <c r="L121" s="315" t="s">
        <v>477</v>
      </c>
      <c r="M121" s="315" t="s">
        <v>477</v>
      </c>
      <c r="N121" s="315" t="s">
        <v>477</v>
      </c>
      <c r="O121" s="319">
        <f t="shared" si="3"/>
        <v>311898</v>
      </c>
      <c r="P121" s="366"/>
      <c r="Q121" s="467"/>
      <c r="R121" s="378"/>
      <c r="S121" s="378"/>
      <c r="U121" s="33"/>
      <c r="W121" s="33"/>
    </row>
    <row r="122" spans="1:23" s="30" customFormat="1" ht="19.5" customHeight="1">
      <c r="A122" s="752" t="s">
        <v>456</v>
      </c>
      <c r="B122" s="316" t="s">
        <v>477</v>
      </c>
      <c r="C122" s="316" t="s">
        <v>477</v>
      </c>
      <c r="D122" s="316" t="s">
        <v>477</v>
      </c>
      <c r="E122" s="316" t="s">
        <v>477</v>
      </c>
      <c r="F122" s="316" t="s">
        <v>477</v>
      </c>
      <c r="G122" s="316" t="s">
        <v>477</v>
      </c>
      <c r="H122" s="316" t="s">
        <v>477</v>
      </c>
      <c r="I122" s="316" t="s">
        <v>477</v>
      </c>
      <c r="J122" s="316" t="s">
        <v>477</v>
      </c>
      <c r="K122" s="318" t="s">
        <v>477</v>
      </c>
      <c r="L122" s="316" t="s">
        <v>477</v>
      </c>
      <c r="M122" s="316" t="s">
        <v>477</v>
      </c>
      <c r="N122" s="316" t="s">
        <v>477</v>
      </c>
      <c r="O122" s="318">
        <f t="shared" si="3"/>
        <v>0</v>
      </c>
      <c r="P122" s="366"/>
      <c r="Q122" s="467"/>
      <c r="R122" s="378"/>
      <c r="S122" s="378"/>
      <c r="U122" s="33"/>
      <c r="W122" s="33"/>
    </row>
    <row r="123" spans="1:27" s="30" customFormat="1" ht="39.75" customHeight="1">
      <c r="A123" s="181" t="s">
        <v>138</v>
      </c>
      <c r="B123" s="480">
        <f aca="true" t="shared" si="4" ref="B123:O123">SUM(B69:B104)+SUM(B105:B122)</f>
        <v>65</v>
      </c>
      <c r="C123" s="480">
        <f t="shared" si="4"/>
        <v>366398</v>
      </c>
      <c r="D123" s="480">
        <f t="shared" si="4"/>
        <v>169598</v>
      </c>
      <c r="E123" s="480">
        <f t="shared" si="4"/>
        <v>430122</v>
      </c>
      <c r="F123" s="480">
        <f t="shared" si="4"/>
        <v>10112</v>
      </c>
      <c r="G123" s="480">
        <f t="shared" si="4"/>
        <v>7907</v>
      </c>
      <c r="H123" s="480">
        <f t="shared" si="4"/>
        <v>29</v>
      </c>
      <c r="I123" s="480">
        <f t="shared" si="4"/>
        <v>7118</v>
      </c>
      <c r="J123" s="480">
        <f t="shared" si="4"/>
        <v>88938</v>
      </c>
      <c r="K123" s="480">
        <f t="shared" si="4"/>
        <v>1338</v>
      </c>
      <c r="L123" s="480">
        <f t="shared" si="4"/>
        <v>144066</v>
      </c>
      <c r="M123" s="480">
        <f t="shared" si="4"/>
        <v>0</v>
      </c>
      <c r="N123" s="480">
        <f t="shared" si="4"/>
        <v>510</v>
      </c>
      <c r="O123" s="480">
        <f t="shared" si="4"/>
        <v>3111587</v>
      </c>
      <c r="P123" s="489"/>
      <c r="Q123" s="490"/>
      <c r="R123" s="488"/>
      <c r="S123" s="488"/>
      <c r="T123" s="490"/>
      <c r="U123" s="488"/>
      <c r="V123" s="489"/>
      <c r="W123" s="488"/>
      <c r="X123" s="489"/>
      <c r="Y123" s="489"/>
      <c r="Z123" s="489"/>
      <c r="AA123" s="489"/>
    </row>
    <row r="124" spans="1:17" s="30" customFormat="1" ht="15.75" customHeight="1">
      <c r="A124" s="155" t="s">
        <v>374</v>
      </c>
      <c r="O124" s="45"/>
      <c r="Q124" s="48"/>
    </row>
    <row r="125" spans="1:23" s="30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s="30" customFormat="1" ht="15">
      <c r="A126"/>
      <c r="B126"/>
      <c r="C126"/>
      <c r="D126" s="19"/>
      <c r="E126"/>
      <c r="F126"/>
      <c r="G126"/>
      <c r="H126"/>
      <c r="I126"/>
      <c r="J126"/>
      <c r="K126"/>
      <c r="L126"/>
      <c r="M126"/>
      <c r="N126"/>
      <c r="O126" s="72"/>
      <c r="P126"/>
      <c r="Q126"/>
      <c r="R126"/>
      <c r="S126"/>
      <c r="T126"/>
      <c r="U126"/>
      <c r="V126"/>
      <c r="W126"/>
    </row>
    <row r="127" spans="1:23" s="30" customFormat="1" ht="33.75" customHeight="1" hidden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s="30" customFormat="1" ht="30.75" customHeight="1" hidden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s="30" customFormat="1" ht="12.75" hidden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s="30" customFormat="1" ht="12.75" hidden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s="30" customFormat="1" ht="12.75" hidden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s="30" customFormat="1" ht="38.25" customHeight="1" hidden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s="30" customFormat="1" ht="27.75" customHeight="1" hidden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s="30" customFormat="1" ht="12.75" hidden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s="30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296"/>
      <c r="P135"/>
      <c r="Q135"/>
      <c r="R135"/>
      <c r="S135"/>
      <c r="T135"/>
      <c r="U135"/>
      <c r="V135"/>
      <c r="W135"/>
    </row>
    <row r="136" spans="1:23" s="30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s="30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s="30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s="30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 s="299"/>
      <c r="N139"/>
      <c r="O139"/>
      <c r="P139"/>
      <c r="Q139"/>
      <c r="R139"/>
      <c r="S139"/>
      <c r="T139"/>
      <c r="U139"/>
      <c r="V139"/>
      <c r="W139"/>
    </row>
    <row r="140" spans="1:23" s="30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s="30" customFormat="1" ht="12.75">
      <c r="A141"/>
      <c r="B141"/>
      <c r="C141"/>
      <c r="D141"/>
      <c r="E141"/>
      <c r="F141"/>
      <c r="G141"/>
      <c r="H141"/>
      <c r="I141"/>
      <c r="J141"/>
      <c r="K141" s="299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s="30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s="30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s="30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s="30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s="30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s="30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s="30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s="30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s="30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s="30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s="30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s="30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s="30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s="30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s="30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s="30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s="30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s="30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s="30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s="30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s="30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s="30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s="30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s="30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s="30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s="30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s="30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s="30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s="30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s="30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s="30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s="30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s="30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s="30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s="30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s="30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s="30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s="30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s="30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s="30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s="30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s="30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s="30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s="30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s="30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s="30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s="30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s="30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s="30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s="30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s="30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s="30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s="30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s="30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s="30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s="30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s="30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s="30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s="30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s="30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s="30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s="30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s="30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s="30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s="30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s="30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s="30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s="30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s="30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s="30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s="30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s="30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s="30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s="30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s="30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s="30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s="30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s="30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s="30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s="30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s="30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s="30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s="30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s="30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s="30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s="30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s="30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s="30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s="30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s="30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s="30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s="30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s="30" customFormat="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s="30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s="30" customFormat="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s="30" customFormat="1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s="30" customFormat="1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s="30" customFormat="1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s="30" customFormat="1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s="30" customFormat="1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s="30" customFormat="1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s="30" customFormat="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s="30" customFormat="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s="30" customFormat="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s="30" customFormat="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s="30" customFormat="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s="30" customFormat="1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s="30" customFormat="1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s="30" customFormat="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s="30" customFormat="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s="30" customFormat="1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s="30" customFormat="1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s="30" customFormat="1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s="30" customFormat="1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s="30" customFormat="1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s="30" customFormat="1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s="30" customFormat="1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s="30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s="30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s="30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s="30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s="30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s="30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s="30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s="30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s="30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s="30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s="30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s="30" customFormat="1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s="30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s="30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s="30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s="30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s="30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1:23" s="30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1:23" s="30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1:23" s="30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1:23" s="30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1:23" s="30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1:23" s="30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1:23" s="30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1:23" s="30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1:23" s="30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1:23" s="30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1:23" s="30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1:23" s="30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1:23" s="30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1:23" s="30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1:23" s="30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1:23" s="30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1:23" s="30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1:23" s="30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1:23" s="30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s="30" customFormat="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1:23" s="30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spans="1:23" s="30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spans="1:23" s="30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spans="1:23" s="30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spans="1:23" s="30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spans="1:23" s="30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spans="1:23" s="30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spans="1:23" s="30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spans="1:23" s="30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spans="1:23" s="30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spans="1:23" s="30" customFormat="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spans="1:23" s="30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spans="1:23" s="30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spans="1:23" s="30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spans="1:23" s="30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spans="1:23" s="30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spans="1:23" s="30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1:23" s="30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spans="1:23" s="30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1:23" s="30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spans="1:23" s="30" customFormat="1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spans="1:23" s="30" customFormat="1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spans="1:23" s="30" customFormat="1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spans="1:23" s="30" customFormat="1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spans="1:23" s="30" customFormat="1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spans="1:23" s="30" customFormat="1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spans="1:23" s="30" customFormat="1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spans="1:23" s="30" customFormat="1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spans="1:23" s="30" customFormat="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spans="1:23" s="30" customFormat="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spans="1:23" s="30" customFormat="1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spans="1:23" s="30" customFormat="1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spans="1:23" s="30" customFormat="1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spans="1:23" s="30" customFormat="1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spans="1:23" s="30" customFormat="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spans="1:23" s="30" customFormat="1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spans="1:23" s="30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spans="1:23" s="30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spans="1:23" s="30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spans="1:23" s="30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spans="1:23" s="30" customFormat="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spans="1:23" s="30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spans="1:23" s="30" customFormat="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spans="1:23" s="30" customFormat="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spans="1:23" s="30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spans="1:23" s="30" customFormat="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spans="1:23" s="30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spans="1:23" s="30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spans="1:23" s="30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spans="1:23" s="30" customFormat="1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spans="1:23" s="30" customFormat="1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spans="1:23" s="30" customFormat="1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spans="1:23" s="30" customFormat="1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spans="1:23" s="30" customFormat="1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spans="1:23" s="30" customFormat="1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spans="1:23" s="30" customFormat="1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spans="1:23" s="30" customFormat="1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spans="1:23" s="30" customFormat="1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spans="1:23" s="30" customFormat="1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spans="1:23" s="30" customFormat="1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spans="1:23" s="30" customFormat="1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spans="1:23" s="30" customFormat="1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spans="1:23" s="30" customFormat="1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spans="1:23" s="30" customFormat="1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spans="1:23" s="30" customFormat="1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spans="1:23" s="30" customFormat="1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spans="1:23" s="30" customFormat="1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spans="1:23" s="30" customFormat="1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spans="1:23" s="30" customFormat="1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spans="1:23" s="30" customFormat="1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spans="1:23" s="30" customFormat="1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spans="1:23" s="30" customFormat="1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spans="1:23" s="30" customFormat="1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spans="1:23" s="30" customFormat="1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spans="1:23" s="30" customFormat="1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spans="1:23" s="30" customFormat="1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spans="1:23" s="30" customFormat="1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spans="1:23" s="30" customFormat="1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spans="1:23" s="30" customFormat="1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spans="1:23" s="30" customFormat="1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spans="1:23" s="30" customFormat="1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spans="1:23" s="30" customFormat="1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spans="1:23" s="30" customFormat="1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spans="1:23" s="30" customFormat="1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spans="1:23" s="30" customFormat="1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spans="1:23" s="30" customFormat="1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spans="1:23" s="30" customFormat="1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spans="1:23" s="30" customFormat="1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spans="1:23" s="30" customFormat="1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spans="1:23" s="30" customFormat="1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spans="1:23" s="30" customFormat="1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spans="1:23" s="30" customFormat="1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spans="1:23" s="30" customFormat="1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spans="1:23" s="30" customFormat="1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spans="1:23" s="30" customFormat="1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spans="1:23" s="30" customFormat="1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spans="1:23" s="30" customFormat="1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spans="1:23" s="30" customFormat="1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spans="1:23" s="30" customFormat="1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spans="1:23" s="30" customFormat="1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spans="1:23" s="30" customFormat="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spans="1:23" s="30" customFormat="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spans="1:23" s="30" customFormat="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spans="1:23" s="30" customFormat="1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spans="1:23" s="30" customFormat="1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spans="1:23" s="30" customFormat="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spans="1:23" s="30" customFormat="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spans="1:23" s="30" customFormat="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spans="1:23" s="30" customFormat="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spans="1:23" s="30" customFormat="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spans="1:23" s="30" customFormat="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spans="1:23" s="30" customFormat="1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spans="1:23" s="30" customFormat="1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spans="1:23" s="30" customFormat="1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spans="1:23" s="30" customFormat="1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spans="1:23" s="30" customFormat="1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spans="1:23" s="30" customFormat="1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spans="1:23" s="30" customFormat="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spans="1:23" s="30" customFormat="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spans="1:23" s="30" customFormat="1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spans="1:23" s="30" customFormat="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spans="1:23" s="30" customFormat="1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spans="1:23" s="30" customFormat="1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spans="1:23" s="30" customFormat="1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spans="1:23" s="30" customFormat="1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spans="1:23" s="30" customFormat="1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spans="1:23" s="30" customFormat="1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spans="1:23" s="30" customFormat="1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spans="1:23" s="30" customFormat="1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spans="1:23" s="30" customFormat="1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spans="1:23" s="30" customFormat="1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spans="1:23" s="30" customFormat="1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spans="1:23" s="30" customFormat="1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spans="1:23" s="30" customFormat="1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spans="1:23" s="30" customFormat="1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spans="1:23" s="30" customFormat="1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spans="1:23" s="30" customFormat="1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spans="1:23" s="30" customFormat="1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spans="1:23" s="30" customFormat="1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spans="1:23" s="30" customFormat="1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spans="1:23" s="30" customFormat="1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spans="1:23" s="30" customFormat="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spans="1:23" s="30" customFormat="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</row>
    <row r="439" spans="1:23" s="30" customFormat="1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</row>
    <row r="440" spans="1:23" s="30" customFormat="1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</row>
    <row r="441" spans="1:23" s="30" customFormat="1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</row>
    <row r="442" spans="1:23" s="30" customFormat="1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</row>
    <row r="443" spans="1:23" s="30" customFormat="1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spans="1:23" s="30" customFormat="1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</row>
    <row r="445" spans="1:23" s="30" customFormat="1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</row>
    <row r="446" spans="1:23" s="30" customFormat="1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</row>
    <row r="447" spans="1:23" s="30" customFormat="1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</row>
    <row r="448" spans="1:23" s="30" customFormat="1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</row>
    <row r="449" spans="1:23" s="30" customFormat="1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</row>
    <row r="450" spans="1:23" s="30" customFormat="1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</row>
    <row r="451" spans="1:23" s="30" customFormat="1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</row>
    <row r="452" spans="1:23" s="30" customFormat="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</row>
    <row r="453" spans="1:23" s="30" customFormat="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</row>
    <row r="454" spans="1:23" s="30" customFormat="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</row>
    <row r="455" spans="1:23" s="30" customFormat="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</row>
    <row r="456" spans="1:23" s="30" customFormat="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</row>
    <row r="457" spans="1:23" s="30" customFormat="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</row>
    <row r="458" spans="1:23" s="30" customFormat="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</row>
    <row r="459" spans="1:23" s="30" customFormat="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spans="1:23" s="30" customFormat="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</row>
    <row r="461" spans="1:23" s="30" customFormat="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</row>
    <row r="462" spans="1:23" s="30" customFormat="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</row>
    <row r="463" spans="1:23" s="30" customFormat="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</row>
    <row r="464" spans="1:23" s="30" customFormat="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</row>
    <row r="465" spans="1:23" s="30" customFormat="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</row>
    <row r="466" spans="1:23" s="30" customFormat="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</row>
    <row r="467" spans="1:23" s="30" customFormat="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</row>
    <row r="468" spans="1:23" s="30" customFormat="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</row>
    <row r="469" spans="1:23" s="30" customFormat="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</row>
    <row r="470" spans="1:23" s="30" customFormat="1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</row>
    <row r="471" spans="1:23" s="30" customFormat="1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</row>
    <row r="472" spans="1:23" s="30" customFormat="1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spans="1:23" s="30" customFormat="1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spans="1:23" s="30" customFormat="1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spans="1:23" s="30" customFormat="1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spans="1:23" s="30" customFormat="1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spans="1:23" s="30" customFormat="1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spans="1:23" s="30" customFormat="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spans="1:23" s="30" customFormat="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</row>
    <row r="480" spans="1:23" s="30" customFormat="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</row>
    <row r="481" spans="1:23" s="30" customFormat="1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</row>
    <row r="482" spans="1:23" s="30" customFormat="1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</row>
    <row r="483" spans="1:23" s="30" customFormat="1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</row>
    <row r="484" spans="1:23" s="30" customFormat="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</row>
    <row r="485" spans="1:23" s="30" customFormat="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</row>
    <row r="486" spans="1:23" s="30" customFormat="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</row>
    <row r="487" spans="1:23" s="30" customFormat="1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</row>
    <row r="488" spans="1:23" s="30" customFormat="1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</row>
    <row r="489" spans="1:23" s="30" customFormat="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</row>
    <row r="490" spans="1:23" s="30" customFormat="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</row>
    <row r="491" spans="1:23" s="30" customFormat="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</row>
    <row r="492" spans="1:23" s="30" customFormat="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</row>
    <row r="493" spans="1:23" s="30" customFormat="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</row>
    <row r="494" spans="1:23" s="30" customFormat="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</row>
    <row r="495" spans="1:23" s="30" customFormat="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</row>
    <row r="496" spans="1:23" s="30" customFormat="1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</row>
    <row r="497" spans="1:23" s="30" customFormat="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</row>
    <row r="498" spans="1:23" s="30" customFormat="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</row>
    <row r="499" spans="1:23" s="30" customFormat="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</row>
    <row r="500" spans="1:23" s="30" customFormat="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</row>
    <row r="501" spans="1:23" s="30" customFormat="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</row>
    <row r="502" spans="1:23" s="30" customFormat="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</row>
    <row r="503" spans="1:23" s="30" customFormat="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</row>
    <row r="504" spans="1:23" s="30" customFormat="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</row>
    <row r="505" spans="1:23" s="30" customFormat="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</row>
    <row r="506" spans="1:23" s="30" customFormat="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</row>
    <row r="507" spans="1:23" s="30" customFormat="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</row>
    <row r="508" spans="1:23" s="30" customFormat="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</row>
    <row r="509" spans="1:23" s="30" customFormat="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</row>
    <row r="510" spans="1:23" s="30" customFormat="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</row>
    <row r="511" spans="1:23" s="30" customFormat="1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</row>
    <row r="512" spans="1:23" s="30" customFormat="1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</row>
    <row r="513" spans="1:23" s="30" customFormat="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</row>
    <row r="514" spans="1:23" s="30" customFormat="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</row>
    <row r="515" spans="1:23" s="30" customFormat="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</row>
    <row r="516" spans="1:23" s="30" customFormat="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</row>
    <row r="517" spans="1:23" s="30" customFormat="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spans="1:23" s="30" customFormat="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spans="1:23" s="30" customFormat="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spans="1:23" s="30" customFormat="1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spans="1:23" s="30" customFormat="1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spans="1:23" s="30" customFormat="1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spans="1:23" s="30" customFormat="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spans="1:23" s="30" customFormat="1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spans="1:23" s="30" customFormat="1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spans="1:23" s="30" customFormat="1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spans="1:23" s="30" customFormat="1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spans="1:23" s="30" customFormat="1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spans="1:23" s="30" customFormat="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spans="1:23" s="30" customFormat="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spans="1:23" s="30" customFormat="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spans="1:23" s="30" customFormat="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spans="1:23" s="30" customFormat="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spans="1:23" s="30" customFormat="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spans="1:23" s="30" customFormat="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spans="1:23" s="30" customFormat="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spans="1:23" s="30" customFormat="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spans="1:23" s="30" customFormat="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spans="1:23" s="30" customFormat="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</sheetData>
  <printOptions horizontalCentered="1"/>
  <pageMargins left="0.45" right="0.45" top="1" bottom="1" header="0.5" footer="0.5"/>
  <pageSetup horizontalDpi="1200" verticalDpi="1200" orientation="landscape" paperSize="9" scale="40" r:id="rId1"/>
  <rowBreaks count="3" manualBreakCount="3">
    <brk id="29" max="14" man="1"/>
    <brk id="60" max="14" man="1"/>
    <brk id="92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N39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2.00390625" style="0" customWidth="1"/>
    <col min="2" max="2" width="13.8515625" style="0" customWidth="1"/>
    <col min="3" max="3" width="16.7109375" style="0" customWidth="1"/>
    <col min="4" max="4" width="19.421875" style="0" customWidth="1"/>
    <col min="5" max="5" width="17.00390625" style="0" customWidth="1"/>
    <col min="6" max="6" width="15.8515625" style="0" customWidth="1"/>
    <col min="7" max="7" width="17.421875" style="0" customWidth="1"/>
    <col min="8" max="8" width="19.8515625" style="0" customWidth="1"/>
    <col min="9" max="9" width="19.00390625" style="0" customWidth="1"/>
    <col min="10" max="10" width="20.421875" style="0" customWidth="1"/>
    <col min="11" max="11" width="21.00390625" style="0" customWidth="1"/>
    <col min="12" max="12" width="18.140625" style="0" customWidth="1"/>
    <col min="13" max="13" width="15.8515625" style="0" customWidth="1"/>
    <col min="14" max="14" width="13.00390625" style="0" customWidth="1"/>
    <col min="15" max="15" width="15.421875" style="0" customWidth="1"/>
    <col min="16" max="16" width="10.140625" style="0" customWidth="1"/>
    <col min="17" max="16384" width="8.8515625" style="0" customWidth="1"/>
  </cols>
  <sheetData>
    <row r="1" ht="20.25">
      <c r="A1" s="5" t="s">
        <v>362</v>
      </c>
    </row>
    <row r="2" ht="23.25" customHeight="1">
      <c r="A2" s="96" t="s">
        <v>162</v>
      </c>
    </row>
    <row r="3" ht="17.25" customHeight="1">
      <c r="A3" s="96"/>
    </row>
    <row r="4" ht="12.75">
      <c r="A4" s="1"/>
    </row>
    <row r="5" spans="1:14" s="183" customFormat="1" ht="18">
      <c r="A5" s="96" t="s">
        <v>381</v>
      </c>
      <c r="N5" s="101" t="s">
        <v>135</v>
      </c>
    </row>
    <row r="6" spans="1:14" ht="19.5" customHeight="1">
      <c r="A6" s="238" t="s">
        <v>136</v>
      </c>
      <c r="B6" s="239" t="s">
        <v>74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</row>
    <row r="7" spans="1:15" ht="54.75" customHeight="1">
      <c r="A7" s="207"/>
      <c r="B7" s="240" t="s">
        <v>75</v>
      </c>
      <c r="C7" s="240" t="s">
        <v>201</v>
      </c>
      <c r="D7" s="240" t="s">
        <v>202</v>
      </c>
      <c r="E7" s="240" t="s">
        <v>203</v>
      </c>
      <c r="F7" s="240" t="s">
        <v>204</v>
      </c>
      <c r="G7" s="240" t="s">
        <v>205</v>
      </c>
      <c r="H7" s="240" t="s">
        <v>206</v>
      </c>
      <c r="I7" s="240" t="s">
        <v>207</v>
      </c>
      <c r="J7" s="240" t="s">
        <v>208</v>
      </c>
      <c r="K7" s="240" t="s">
        <v>209</v>
      </c>
      <c r="L7" s="240" t="s">
        <v>210</v>
      </c>
      <c r="M7" s="240" t="s">
        <v>211</v>
      </c>
      <c r="N7" s="241" t="s">
        <v>212</v>
      </c>
      <c r="O7" s="3"/>
    </row>
    <row r="8" spans="1:16" ht="19.5" customHeight="1">
      <c r="A8" s="161" t="s">
        <v>147</v>
      </c>
      <c r="B8" s="468"/>
      <c r="C8" s="468"/>
      <c r="D8" s="468"/>
      <c r="E8" s="468"/>
      <c r="F8" s="468"/>
      <c r="G8" s="468"/>
      <c r="H8" s="468"/>
      <c r="I8" s="468"/>
      <c r="J8" s="468"/>
      <c r="K8" s="537"/>
      <c r="L8" s="468"/>
      <c r="M8" s="468"/>
      <c r="N8" s="468"/>
      <c r="O8" s="469"/>
      <c r="P8" s="372"/>
    </row>
    <row r="9" spans="1:40" ht="19.5" customHeight="1">
      <c r="A9" s="168" t="s">
        <v>148</v>
      </c>
      <c r="B9" s="316">
        <v>11126</v>
      </c>
      <c r="C9" s="316">
        <v>92323</v>
      </c>
      <c r="D9" s="316">
        <v>429</v>
      </c>
      <c r="E9" s="316">
        <v>615</v>
      </c>
      <c r="F9" s="316">
        <v>3081</v>
      </c>
      <c r="G9" s="316">
        <v>18200</v>
      </c>
      <c r="H9" s="316">
        <v>95</v>
      </c>
      <c r="I9" s="316">
        <v>298</v>
      </c>
      <c r="J9" s="316">
        <v>166</v>
      </c>
      <c r="K9" s="316">
        <v>2930</v>
      </c>
      <c r="L9" s="316">
        <v>863</v>
      </c>
      <c r="M9" s="316">
        <v>323</v>
      </c>
      <c r="N9" s="316" t="s">
        <v>477</v>
      </c>
      <c r="O9" s="374"/>
      <c r="P9" s="374"/>
      <c r="Q9" s="374"/>
      <c r="R9" s="374"/>
      <c r="S9" s="374"/>
      <c r="T9" s="374"/>
      <c r="U9" s="374"/>
      <c r="V9" s="374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ht="19.5" customHeight="1">
      <c r="A10" s="169" t="s">
        <v>149</v>
      </c>
      <c r="B10" s="315">
        <v>1322</v>
      </c>
      <c r="C10" s="315">
        <v>4848</v>
      </c>
      <c r="D10" s="315" t="s">
        <v>477</v>
      </c>
      <c r="E10" s="315">
        <v>5</v>
      </c>
      <c r="F10" s="315" t="s">
        <v>477</v>
      </c>
      <c r="G10" s="315">
        <v>260</v>
      </c>
      <c r="H10" s="315" t="s">
        <v>477</v>
      </c>
      <c r="I10" s="315" t="s">
        <v>477</v>
      </c>
      <c r="J10" s="315">
        <v>72</v>
      </c>
      <c r="K10" s="315">
        <v>851</v>
      </c>
      <c r="L10" s="315">
        <v>16</v>
      </c>
      <c r="M10" s="315">
        <v>1942</v>
      </c>
      <c r="N10" s="315" t="s">
        <v>477</v>
      </c>
      <c r="O10" s="374"/>
      <c r="P10" s="374"/>
      <c r="Q10" s="374"/>
      <c r="R10" s="374"/>
      <c r="S10" s="374"/>
      <c r="T10" s="374"/>
      <c r="U10" s="374"/>
      <c r="V10" s="374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ht="19.5" customHeight="1">
      <c r="A11" s="168" t="s">
        <v>472</v>
      </c>
      <c r="B11" s="316" t="s">
        <v>477</v>
      </c>
      <c r="C11" s="316" t="s">
        <v>477</v>
      </c>
      <c r="D11" s="316" t="s">
        <v>477</v>
      </c>
      <c r="E11" s="316" t="s">
        <v>477</v>
      </c>
      <c r="F11" s="316" t="s">
        <v>477</v>
      </c>
      <c r="G11" s="316" t="s">
        <v>477</v>
      </c>
      <c r="H11" s="316" t="s">
        <v>477</v>
      </c>
      <c r="I11" s="316" t="s">
        <v>477</v>
      </c>
      <c r="J11" s="316" t="s">
        <v>477</v>
      </c>
      <c r="K11" s="316" t="s">
        <v>477</v>
      </c>
      <c r="L11" s="316" t="s">
        <v>477</v>
      </c>
      <c r="M11" s="316" t="s">
        <v>477</v>
      </c>
      <c r="N11" s="316" t="s">
        <v>477</v>
      </c>
      <c r="O11" s="374"/>
      <c r="P11" s="374"/>
      <c r="Q11" s="374"/>
      <c r="R11" s="374"/>
      <c r="S11" s="374"/>
      <c r="T11" s="374"/>
      <c r="U11" s="374"/>
      <c r="V11" s="374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ht="19.5" customHeight="1">
      <c r="A12" s="169" t="s">
        <v>153</v>
      </c>
      <c r="B12" s="315" t="s">
        <v>477</v>
      </c>
      <c r="C12" s="315" t="s">
        <v>477</v>
      </c>
      <c r="D12" s="315" t="s">
        <v>477</v>
      </c>
      <c r="E12" s="315" t="s">
        <v>477</v>
      </c>
      <c r="F12" s="315" t="s">
        <v>477</v>
      </c>
      <c r="G12" s="315" t="s">
        <v>477</v>
      </c>
      <c r="H12" s="315" t="s">
        <v>477</v>
      </c>
      <c r="I12" s="315" t="s">
        <v>477</v>
      </c>
      <c r="J12" s="315" t="s">
        <v>477</v>
      </c>
      <c r="K12" s="315" t="s">
        <v>477</v>
      </c>
      <c r="L12" s="315" t="s">
        <v>477</v>
      </c>
      <c r="M12" s="315" t="s">
        <v>477</v>
      </c>
      <c r="N12" s="315" t="s">
        <v>477</v>
      </c>
      <c r="O12" s="374"/>
      <c r="P12" s="374"/>
      <c r="Q12" s="374"/>
      <c r="R12" s="374"/>
      <c r="S12" s="374"/>
      <c r="T12" s="374"/>
      <c r="U12" s="374"/>
      <c r="V12" s="374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68" t="s">
        <v>154</v>
      </c>
      <c r="B13" s="316" t="s">
        <v>477</v>
      </c>
      <c r="C13" s="316" t="s">
        <v>477</v>
      </c>
      <c r="D13" s="316" t="s">
        <v>477</v>
      </c>
      <c r="E13" s="316" t="s">
        <v>477</v>
      </c>
      <c r="F13" s="316" t="s">
        <v>477</v>
      </c>
      <c r="G13" s="316" t="s">
        <v>477</v>
      </c>
      <c r="H13" s="316" t="s">
        <v>477</v>
      </c>
      <c r="I13" s="316" t="s">
        <v>477</v>
      </c>
      <c r="J13" s="316" t="s">
        <v>477</v>
      </c>
      <c r="K13" s="316" t="s">
        <v>477</v>
      </c>
      <c r="L13" s="316" t="s">
        <v>477</v>
      </c>
      <c r="M13" s="316" t="s">
        <v>477</v>
      </c>
      <c r="N13" s="316" t="s">
        <v>477</v>
      </c>
      <c r="O13" s="374"/>
      <c r="P13" s="374"/>
      <c r="Q13" s="374"/>
      <c r="R13" s="374"/>
      <c r="S13" s="374"/>
      <c r="T13" s="374"/>
      <c r="U13" s="374"/>
      <c r="V13" s="374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19.5" customHeight="1">
      <c r="A14" s="169" t="s">
        <v>155</v>
      </c>
      <c r="B14" s="315" t="s">
        <v>477</v>
      </c>
      <c r="C14" s="315" t="s">
        <v>477</v>
      </c>
      <c r="D14" s="315" t="s">
        <v>477</v>
      </c>
      <c r="E14" s="315" t="s">
        <v>477</v>
      </c>
      <c r="F14" s="315" t="s">
        <v>477</v>
      </c>
      <c r="G14" s="315" t="s">
        <v>477</v>
      </c>
      <c r="H14" s="315" t="s">
        <v>477</v>
      </c>
      <c r="I14" s="315" t="s">
        <v>477</v>
      </c>
      <c r="J14" s="315" t="s">
        <v>477</v>
      </c>
      <c r="K14" s="315" t="s">
        <v>477</v>
      </c>
      <c r="L14" s="315" t="s">
        <v>477</v>
      </c>
      <c r="M14" s="315" t="s">
        <v>477</v>
      </c>
      <c r="N14" s="315" t="s">
        <v>477</v>
      </c>
      <c r="O14" s="374"/>
      <c r="P14" s="374"/>
      <c r="Q14" s="374"/>
      <c r="R14" s="374"/>
      <c r="S14" s="374"/>
      <c r="T14" s="374"/>
      <c r="U14" s="374"/>
      <c r="V14" s="374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9.5" customHeight="1">
      <c r="A15" s="171" t="s">
        <v>157</v>
      </c>
      <c r="B15" s="316" t="s">
        <v>477</v>
      </c>
      <c r="C15" s="316" t="s">
        <v>477</v>
      </c>
      <c r="D15" s="316" t="s">
        <v>477</v>
      </c>
      <c r="E15" s="316" t="s">
        <v>477</v>
      </c>
      <c r="F15" s="316" t="s">
        <v>477</v>
      </c>
      <c r="G15" s="316" t="s">
        <v>477</v>
      </c>
      <c r="H15" s="316" t="s">
        <v>477</v>
      </c>
      <c r="I15" s="316" t="s">
        <v>477</v>
      </c>
      <c r="J15" s="316" t="s">
        <v>477</v>
      </c>
      <c r="K15" s="316" t="s">
        <v>477</v>
      </c>
      <c r="L15" s="316" t="s">
        <v>477</v>
      </c>
      <c r="M15" s="316" t="s">
        <v>477</v>
      </c>
      <c r="N15" s="316" t="s">
        <v>477</v>
      </c>
      <c r="O15" s="374"/>
      <c r="P15" s="374"/>
      <c r="Q15" s="374"/>
      <c r="R15" s="374"/>
      <c r="S15" s="374"/>
      <c r="T15" s="374"/>
      <c r="U15" s="374"/>
      <c r="V15" s="374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s="30" customFormat="1" ht="19.5" customHeight="1">
      <c r="A16" s="179" t="s">
        <v>476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78"/>
      <c r="P16" s="378"/>
      <c r="Q16" s="378"/>
      <c r="R16" s="378"/>
      <c r="S16" s="378"/>
      <c r="T16" s="378"/>
      <c r="U16" s="378"/>
      <c r="V16" s="378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9.5" customHeight="1">
      <c r="A17" s="805" t="s">
        <v>475</v>
      </c>
      <c r="B17" s="315" t="s">
        <v>477</v>
      </c>
      <c r="C17" s="315" t="s">
        <v>477</v>
      </c>
      <c r="D17" s="315" t="s">
        <v>477</v>
      </c>
      <c r="E17" s="315" t="s">
        <v>477</v>
      </c>
      <c r="F17" s="315" t="s">
        <v>477</v>
      </c>
      <c r="G17" s="315" t="s">
        <v>477</v>
      </c>
      <c r="H17" s="315" t="s">
        <v>477</v>
      </c>
      <c r="I17" s="315" t="s">
        <v>477</v>
      </c>
      <c r="J17" s="315" t="s">
        <v>477</v>
      </c>
      <c r="K17" s="315" t="s">
        <v>477</v>
      </c>
      <c r="L17" s="315" t="s">
        <v>477</v>
      </c>
      <c r="M17" s="315" t="s">
        <v>477</v>
      </c>
      <c r="N17" s="315" t="s">
        <v>477</v>
      </c>
      <c r="O17" s="374"/>
      <c r="P17" s="374"/>
      <c r="Q17" s="374"/>
      <c r="R17" s="374"/>
      <c r="S17" s="374"/>
      <c r="T17" s="374"/>
      <c r="U17" s="374"/>
      <c r="V17" s="374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19.5" customHeight="1">
      <c r="A18" s="173" t="s">
        <v>14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74"/>
      <c r="P18" s="374"/>
      <c r="Q18" s="374"/>
      <c r="R18" s="374"/>
      <c r="S18" s="374"/>
      <c r="T18" s="374"/>
      <c r="U18" s="374"/>
      <c r="V18" s="374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9.5" customHeight="1">
      <c r="A19" s="172" t="s">
        <v>368</v>
      </c>
      <c r="B19" s="315" t="s">
        <v>477</v>
      </c>
      <c r="C19" s="315" t="s">
        <v>477</v>
      </c>
      <c r="D19" s="315" t="s">
        <v>477</v>
      </c>
      <c r="E19" s="315" t="s">
        <v>477</v>
      </c>
      <c r="F19" s="315" t="s">
        <v>477</v>
      </c>
      <c r="G19" s="315" t="s">
        <v>477</v>
      </c>
      <c r="H19" s="315" t="s">
        <v>477</v>
      </c>
      <c r="I19" s="315" t="s">
        <v>477</v>
      </c>
      <c r="J19" s="315" t="s">
        <v>477</v>
      </c>
      <c r="K19" s="315" t="s">
        <v>477</v>
      </c>
      <c r="L19" s="315" t="s">
        <v>477</v>
      </c>
      <c r="M19" s="315" t="s">
        <v>477</v>
      </c>
      <c r="N19" s="315" t="s">
        <v>477</v>
      </c>
      <c r="O19" s="374"/>
      <c r="P19" s="374"/>
      <c r="Q19" s="374"/>
      <c r="R19" s="374"/>
      <c r="S19" s="374"/>
      <c r="T19" s="374"/>
      <c r="U19" s="374"/>
      <c r="V19" s="374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19.5" customHeight="1">
      <c r="A20" s="173" t="s">
        <v>18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74"/>
      <c r="P20" s="374"/>
      <c r="Q20" s="374"/>
      <c r="R20" s="374"/>
      <c r="S20" s="374"/>
      <c r="T20" s="374"/>
      <c r="U20" s="374"/>
      <c r="V20" s="374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9.5" customHeight="1">
      <c r="A21" s="172" t="s">
        <v>19</v>
      </c>
      <c r="B21" s="315">
        <v>2953</v>
      </c>
      <c r="C21" s="315" t="s">
        <v>477</v>
      </c>
      <c r="D21" s="315" t="s">
        <v>477</v>
      </c>
      <c r="E21" s="315" t="s">
        <v>477</v>
      </c>
      <c r="F21" s="315" t="s">
        <v>477</v>
      </c>
      <c r="G21" s="315" t="s">
        <v>477</v>
      </c>
      <c r="H21" s="315" t="s">
        <v>477</v>
      </c>
      <c r="I21" s="315" t="s">
        <v>477</v>
      </c>
      <c r="J21" s="315" t="s">
        <v>477</v>
      </c>
      <c r="K21" s="315" t="s">
        <v>477</v>
      </c>
      <c r="L21" s="315" t="s">
        <v>477</v>
      </c>
      <c r="M21" s="315" t="s">
        <v>477</v>
      </c>
      <c r="N21" s="315" t="s">
        <v>477</v>
      </c>
      <c r="O21" s="374"/>
      <c r="P21" s="374"/>
      <c r="Q21" s="374"/>
      <c r="R21" s="374"/>
      <c r="S21" s="374"/>
      <c r="T21" s="374"/>
      <c r="U21" s="374"/>
      <c r="V21" s="374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19.5" customHeight="1">
      <c r="A22" s="173" t="s">
        <v>20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74"/>
      <c r="P22" s="374"/>
      <c r="Q22" s="374"/>
      <c r="R22" s="374"/>
      <c r="S22" s="374"/>
      <c r="T22" s="374"/>
      <c r="U22" s="374"/>
      <c r="V22" s="374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9.5" customHeight="1">
      <c r="A23" s="172" t="s">
        <v>21</v>
      </c>
      <c r="B23" s="315">
        <v>24486</v>
      </c>
      <c r="C23" s="315">
        <v>94</v>
      </c>
      <c r="D23" s="315">
        <v>19</v>
      </c>
      <c r="E23" s="315" t="s">
        <v>477</v>
      </c>
      <c r="F23" s="315">
        <v>121</v>
      </c>
      <c r="G23" s="315">
        <v>45</v>
      </c>
      <c r="H23" s="315" t="s">
        <v>477</v>
      </c>
      <c r="I23" s="315" t="s">
        <v>477</v>
      </c>
      <c r="J23" s="315" t="s">
        <v>477</v>
      </c>
      <c r="K23" s="315" t="s">
        <v>477</v>
      </c>
      <c r="L23" s="315" t="s">
        <v>477</v>
      </c>
      <c r="M23" s="315" t="s">
        <v>477</v>
      </c>
      <c r="N23" s="315" t="s">
        <v>477</v>
      </c>
      <c r="O23" s="374"/>
      <c r="P23" s="374"/>
      <c r="Q23" s="374"/>
      <c r="R23" s="374"/>
      <c r="S23" s="374"/>
      <c r="T23" s="374"/>
      <c r="U23" s="374"/>
      <c r="V23" s="374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39.75" customHeight="1">
      <c r="A24" s="210" t="s">
        <v>138</v>
      </c>
      <c r="B24" s="211">
        <f>SUM(B8:B23)</f>
        <v>39887</v>
      </c>
      <c r="C24" s="211">
        <f aca="true" t="shared" si="0" ref="C24:N24">SUM(C8:C23)</f>
        <v>97265</v>
      </c>
      <c r="D24" s="211">
        <f t="shared" si="0"/>
        <v>448</v>
      </c>
      <c r="E24" s="211">
        <f t="shared" si="0"/>
        <v>620</v>
      </c>
      <c r="F24" s="211">
        <f t="shared" si="0"/>
        <v>3202</v>
      </c>
      <c r="G24" s="211">
        <f t="shared" si="0"/>
        <v>18505</v>
      </c>
      <c r="H24" s="211">
        <f t="shared" si="0"/>
        <v>95</v>
      </c>
      <c r="I24" s="211">
        <f t="shared" si="0"/>
        <v>298</v>
      </c>
      <c r="J24" s="211">
        <f t="shared" si="0"/>
        <v>238</v>
      </c>
      <c r="K24" s="211">
        <f t="shared" si="0"/>
        <v>3781</v>
      </c>
      <c r="L24" s="211">
        <f t="shared" si="0"/>
        <v>879</v>
      </c>
      <c r="M24" s="211">
        <f t="shared" si="0"/>
        <v>2265</v>
      </c>
      <c r="N24" s="211">
        <f t="shared" si="0"/>
        <v>0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2:40" ht="12.7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2" ht="20.25">
      <c r="A26" s="5" t="s">
        <v>321</v>
      </c>
      <c r="B26" s="96"/>
    </row>
    <row r="27" spans="1:40" ht="12.75">
      <c r="A27" s="1"/>
      <c r="B27" s="19"/>
      <c r="C27" s="19"/>
      <c r="D27" s="19"/>
      <c r="E27" s="19"/>
      <c r="F27" s="19"/>
      <c r="G27" s="19"/>
      <c r="H27" s="19"/>
      <c r="I27" s="19"/>
      <c r="J27" s="19"/>
      <c r="K27" s="526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ht="18">
      <c r="A28" s="96" t="s">
        <v>381</v>
      </c>
      <c r="B28" s="16"/>
      <c r="C28" s="16"/>
      <c r="D28" s="16"/>
      <c r="E28" s="16"/>
      <c r="F28" s="16"/>
      <c r="G28" s="16"/>
      <c r="H28" s="16"/>
      <c r="I28" s="16"/>
      <c r="J28" s="16"/>
      <c r="K28" s="530"/>
      <c r="L28" s="16"/>
      <c r="M28" s="16"/>
      <c r="N28" s="16"/>
      <c r="O28" s="101" t="s">
        <v>135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19.5" customHeight="1">
      <c r="A29" s="238" t="s">
        <v>136</v>
      </c>
      <c r="B29" s="242" t="s">
        <v>74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44" t="s">
        <v>138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54.75" customHeight="1">
      <c r="A30" s="207"/>
      <c r="B30" s="243" t="s">
        <v>214</v>
      </c>
      <c r="C30" s="243" t="s">
        <v>215</v>
      </c>
      <c r="D30" s="243" t="s">
        <v>216</v>
      </c>
      <c r="E30" s="243" t="s">
        <v>217</v>
      </c>
      <c r="F30" s="243" t="s">
        <v>218</v>
      </c>
      <c r="G30" s="243" t="s">
        <v>219</v>
      </c>
      <c r="H30" s="243" t="s">
        <v>220</v>
      </c>
      <c r="I30" s="243" t="s">
        <v>221</v>
      </c>
      <c r="J30" s="243" t="s">
        <v>222</v>
      </c>
      <c r="K30" s="243" t="s">
        <v>223</v>
      </c>
      <c r="L30" s="243" t="s">
        <v>224</v>
      </c>
      <c r="M30" s="243" t="s">
        <v>350</v>
      </c>
      <c r="N30" s="243" t="s">
        <v>225</v>
      </c>
      <c r="O30" s="20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19.5" customHeight="1">
      <c r="A31" s="161" t="s">
        <v>147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15"/>
      <c r="L31" s="325"/>
      <c r="M31" s="325"/>
      <c r="N31" s="325"/>
      <c r="O31" s="334"/>
      <c r="P31" s="374"/>
      <c r="Q31" s="374"/>
      <c r="R31" s="374"/>
      <c r="S31" s="374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19.5" customHeight="1">
      <c r="A32" s="168" t="s">
        <v>148</v>
      </c>
      <c r="B32" s="316" t="s">
        <v>477</v>
      </c>
      <c r="C32" s="316">
        <v>50777</v>
      </c>
      <c r="D32" s="316">
        <v>4953</v>
      </c>
      <c r="E32" s="316">
        <v>103248</v>
      </c>
      <c r="F32" s="316">
        <v>300</v>
      </c>
      <c r="G32" s="316" t="s">
        <v>477</v>
      </c>
      <c r="H32" s="316" t="s">
        <v>477</v>
      </c>
      <c r="I32" s="316" t="s">
        <v>477</v>
      </c>
      <c r="J32" s="316" t="s">
        <v>477</v>
      </c>
      <c r="K32" s="316">
        <v>36</v>
      </c>
      <c r="L32" s="316">
        <v>40187</v>
      </c>
      <c r="M32" s="316" t="s">
        <v>477</v>
      </c>
      <c r="N32" s="316" t="s">
        <v>477</v>
      </c>
      <c r="O32" s="318">
        <f aca="true" t="shared" si="1" ref="O32:O37">SUM(B32:N32,B9:N9)</f>
        <v>329950</v>
      </c>
      <c r="P32" s="374"/>
      <c r="Q32" s="374"/>
      <c r="R32" s="374"/>
      <c r="S32" s="374"/>
      <c r="T32" s="374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9.5" customHeight="1">
      <c r="A33" s="169" t="s">
        <v>149</v>
      </c>
      <c r="B33" s="315" t="s">
        <v>477</v>
      </c>
      <c r="C33" s="315">
        <v>1606</v>
      </c>
      <c r="D33" s="315">
        <v>680</v>
      </c>
      <c r="E33" s="315">
        <v>1580</v>
      </c>
      <c r="F33" s="315" t="s">
        <v>477</v>
      </c>
      <c r="G33" s="315" t="s">
        <v>477</v>
      </c>
      <c r="H33" s="315" t="s">
        <v>477</v>
      </c>
      <c r="I33" s="315" t="s">
        <v>477</v>
      </c>
      <c r="J33" s="315" t="s">
        <v>477</v>
      </c>
      <c r="K33" s="315" t="s">
        <v>477</v>
      </c>
      <c r="L33" s="315">
        <v>2942</v>
      </c>
      <c r="M33" s="315" t="s">
        <v>477</v>
      </c>
      <c r="N33" s="315" t="s">
        <v>477</v>
      </c>
      <c r="O33" s="319">
        <f t="shared" si="1"/>
        <v>16124</v>
      </c>
      <c r="P33" s="374"/>
      <c r="Q33" s="374"/>
      <c r="R33" s="374"/>
      <c r="S33" s="374"/>
      <c r="T33" s="374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19.5" customHeight="1">
      <c r="A34" s="168" t="s">
        <v>472</v>
      </c>
      <c r="B34" s="316" t="s">
        <v>477</v>
      </c>
      <c r="C34" s="316" t="s">
        <v>477</v>
      </c>
      <c r="D34" s="316" t="s">
        <v>477</v>
      </c>
      <c r="E34" s="316" t="s">
        <v>477</v>
      </c>
      <c r="F34" s="316" t="s">
        <v>477</v>
      </c>
      <c r="G34" s="316" t="s">
        <v>477</v>
      </c>
      <c r="H34" s="316" t="s">
        <v>477</v>
      </c>
      <c r="I34" s="316" t="s">
        <v>477</v>
      </c>
      <c r="J34" s="316" t="s">
        <v>477</v>
      </c>
      <c r="K34" s="316" t="s">
        <v>477</v>
      </c>
      <c r="L34" s="316" t="s">
        <v>477</v>
      </c>
      <c r="M34" s="316" t="s">
        <v>477</v>
      </c>
      <c r="N34" s="316" t="s">
        <v>477</v>
      </c>
      <c r="O34" s="318">
        <f t="shared" si="1"/>
        <v>0</v>
      </c>
      <c r="P34" s="374"/>
      <c r="Q34" s="374"/>
      <c r="R34" s="374"/>
      <c r="S34" s="374"/>
      <c r="T34" s="374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19.5" customHeight="1">
      <c r="A35" s="169" t="s">
        <v>153</v>
      </c>
      <c r="B35" s="315" t="s">
        <v>477</v>
      </c>
      <c r="C35" s="315" t="s">
        <v>477</v>
      </c>
      <c r="D35" s="315" t="s">
        <v>477</v>
      </c>
      <c r="E35" s="315" t="s">
        <v>477</v>
      </c>
      <c r="F35" s="315" t="s">
        <v>477</v>
      </c>
      <c r="G35" s="315" t="s">
        <v>477</v>
      </c>
      <c r="H35" s="315" t="s">
        <v>477</v>
      </c>
      <c r="I35" s="315" t="s">
        <v>477</v>
      </c>
      <c r="J35" s="315" t="s">
        <v>477</v>
      </c>
      <c r="K35" s="315" t="s">
        <v>477</v>
      </c>
      <c r="L35" s="315" t="s">
        <v>477</v>
      </c>
      <c r="M35" s="315" t="s">
        <v>477</v>
      </c>
      <c r="N35" s="315" t="s">
        <v>477</v>
      </c>
      <c r="O35" s="319">
        <f t="shared" si="1"/>
        <v>0</v>
      </c>
      <c r="P35" s="374"/>
      <c r="Q35" s="374"/>
      <c r="R35" s="374"/>
      <c r="S35" s="374"/>
      <c r="T35" s="374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19.5" customHeight="1">
      <c r="A36" s="168" t="s">
        <v>154</v>
      </c>
      <c r="B36" s="316" t="s">
        <v>477</v>
      </c>
      <c r="C36" s="316" t="s">
        <v>477</v>
      </c>
      <c r="D36" s="316" t="s">
        <v>477</v>
      </c>
      <c r="E36" s="316" t="s">
        <v>477</v>
      </c>
      <c r="F36" s="316" t="s">
        <v>477</v>
      </c>
      <c r="G36" s="316" t="s">
        <v>477</v>
      </c>
      <c r="H36" s="316" t="s">
        <v>477</v>
      </c>
      <c r="I36" s="316" t="s">
        <v>477</v>
      </c>
      <c r="J36" s="316" t="s">
        <v>477</v>
      </c>
      <c r="K36" s="316" t="s">
        <v>477</v>
      </c>
      <c r="L36" s="316" t="s">
        <v>477</v>
      </c>
      <c r="M36" s="316" t="s">
        <v>477</v>
      </c>
      <c r="N36" s="316" t="s">
        <v>477</v>
      </c>
      <c r="O36" s="318">
        <f t="shared" si="1"/>
        <v>0</v>
      </c>
      <c r="P36" s="374"/>
      <c r="Q36" s="374"/>
      <c r="R36" s="374"/>
      <c r="S36" s="374"/>
      <c r="T36" s="374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9.5" customHeight="1">
      <c r="A37" s="169" t="s">
        <v>155</v>
      </c>
      <c r="B37" s="315" t="s">
        <v>477</v>
      </c>
      <c r="C37" s="315" t="s">
        <v>477</v>
      </c>
      <c r="D37" s="315" t="s">
        <v>477</v>
      </c>
      <c r="E37" s="315" t="s">
        <v>477</v>
      </c>
      <c r="F37" s="315" t="s">
        <v>477</v>
      </c>
      <c r="G37" s="315" t="s">
        <v>477</v>
      </c>
      <c r="H37" s="315" t="s">
        <v>477</v>
      </c>
      <c r="I37" s="315" t="s">
        <v>477</v>
      </c>
      <c r="J37" s="315" t="s">
        <v>477</v>
      </c>
      <c r="K37" s="315" t="s">
        <v>477</v>
      </c>
      <c r="L37" s="315" t="s">
        <v>477</v>
      </c>
      <c r="M37" s="315" t="s">
        <v>477</v>
      </c>
      <c r="N37" s="315" t="s">
        <v>477</v>
      </c>
      <c r="O37" s="319">
        <f t="shared" si="1"/>
        <v>0</v>
      </c>
      <c r="P37" s="374"/>
      <c r="Q37" s="374"/>
      <c r="R37" s="374"/>
      <c r="S37" s="374"/>
      <c r="T37" s="374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19.5" customHeight="1">
      <c r="A38" s="171" t="s">
        <v>157</v>
      </c>
      <c r="B38" s="316" t="s">
        <v>477</v>
      </c>
      <c r="C38" s="316" t="s">
        <v>477</v>
      </c>
      <c r="D38" s="316" t="s">
        <v>477</v>
      </c>
      <c r="E38" s="316" t="s">
        <v>477</v>
      </c>
      <c r="F38" s="316" t="s">
        <v>477</v>
      </c>
      <c r="G38" s="316" t="s">
        <v>477</v>
      </c>
      <c r="H38" s="316" t="s">
        <v>477</v>
      </c>
      <c r="I38" s="316" t="s">
        <v>477</v>
      </c>
      <c r="J38" s="316" t="s">
        <v>477</v>
      </c>
      <c r="K38" s="316" t="s">
        <v>477</v>
      </c>
      <c r="L38" s="316" t="s">
        <v>477</v>
      </c>
      <c r="M38" s="316" t="s">
        <v>477</v>
      </c>
      <c r="N38" s="316" t="s">
        <v>477</v>
      </c>
      <c r="O38" s="318"/>
      <c r="P38" s="374"/>
      <c r="Q38" s="374"/>
      <c r="R38" s="374"/>
      <c r="S38" s="374"/>
      <c r="T38" s="374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s="30" customFormat="1" ht="19.5" customHeight="1">
      <c r="A39" s="179" t="s">
        <v>476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9"/>
      <c r="P39" s="378"/>
      <c r="Q39" s="378"/>
      <c r="R39" s="378"/>
      <c r="S39" s="378"/>
      <c r="T39" s="378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ht="19.5" customHeight="1">
      <c r="A40" s="805" t="s">
        <v>475</v>
      </c>
      <c r="B40" s="315" t="s">
        <v>477</v>
      </c>
      <c r="C40" s="315" t="s">
        <v>477</v>
      </c>
      <c r="D40" s="315" t="s">
        <v>477</v>
      </c>
      <c r="E40" s="315" t="s">
        <v>477</v>
      </c>
      <c r="F40" s="315" t="s">
        <v>477</v>
      </c>
      <c r="G40" s="315" t="s">
        <v>477</v>
      </c>
      <c r="H40" s="315" t="s">
        <v>477</v>
      </c>
      <c r="I40" s="315" t="s">
        <v>477</v>
      </c>
      <c r="J40" s="315" t="s">
        <v>477</v>
      </c>
      <c r="K40" s="315" t="s">
        <v>477</v>
      </c>
      <c r="L40" s="315" t="s">
        <v>477</v>
      </c>
      <c r="M40" s="315" t="s">
        <v>477</v>
      </c>
      <c r="N40" s="315" t="s">
        <v>477</v>
      </c>
      <c r="O40" s="319">
        <f>SUM(B40:N40,B17:N17)</f>
        <v>0</v>
      </c>
      <c r="P40" s="374"/>
      <c r="Q40" s="374"/>
      <c r="R40" s="374"/>
      <c r="S40" s="374"/>
      <c r="T40" s="374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9.5" customHeight="1">
      <c r="A41" s="173" t="s">
        <v>14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8"/>
      <c r="P41" s="374"/>
      <c r="Q41" s="374"/>
      <c r="R41" s="374"/>
      <c r="S41" s="374"/>
      <c r="T41" s="374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19.5" customHeight="1">
      <c r="A42" s="172" t="s">
        <v>368</v>
      </c>
      <c r="B42" s="315" t="s">
        <v>477</v>
      </c>
      <c r="C42" s="315">
        <v>361</v>
      </c>
      <c r="D42" s="315" t="s">
        <v>477</v>
      </c>
      <c r="E42" s="315" t="s">
        <v>477</v>
      </c>
      <c r="F42" s="315" t="s">
        <v>477</v>
      </c>
      <c r="G42" s="315" t="s">
        <v>477</v>
      </c>
      <c r="H42" s="315" t="s">
        <v>477</v>
      </c>
      <c r="I42" s="315" t="s">
        <v>477</v>
      </c>
      <c r="J42" s="315" t="s">
        <v>477</v>
      </c>
      <c r="K42" s="315" t="s">
        <v>477</v>
      </c>
      <c r="L42" s="315" t="s">
        <v>477</v>
      </c>
      <c r="M42" s="315" t="s">
        <v>477</v>
      </c>
      <c r="N42" s="315" t="s">
        <v>477</v>
      </c>
      <c r="O42" s="319">
        <f>SUM(B42:N42,B19:N19)</f>
        <v>361</v>
      </c>
      <c r="P42" s="374"/>
      <c r="Q42" s="374"/>
      <c r="R42" s="374"/>
      <c r="S42" s="374"/>
      <c r="T42" s="374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9.5" customHeight="1">
      <c r="A43" s="173" t="s">
        <v>18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8"/>
      <c r="P43" s="374"/>
      <c r="Q43" s="374"/>
      <c r="R43" s="374"/>
      <c r="S43" s="374"/>
      <c r="T43" s="374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ht="15.75" customHeight="1">
      <c r="A44" s="172" t="s">
        <v>19</v>
      </c>
      <c r="B44" s="315" t="s">
        <v>477</v>
      </c>
      <c r="C44" s="315">
        <v>2811</v>
      </c>
      <c r="D44" s="315" t="s">
        <v>477</v>
      </c>
      <c r="E44" s="315" t="s">
        <v>477</v>
      </c>
      <c r="F44" s="315" t="s">
        <v>477</v>
      </c>
      <c r="G44" s="315" t="s">
        <v>477</v>
      </c>
      <c r="H44" s="315" t="s">
        <v>477</v>
      </c>
      <c r="I44" s="315" t="s">
        <v>477</v>
      </c>
      <c r="J44" s="315" t="s">
        <v>477</v>
      </c>
      <c r="K44" s="315" t="s">
        <v>477</v>
      </c>
      <c r="L44" s="315" t="s">
        <v>477</v>
      </c>
      <c r="M44" s="315" t="s">
        <v>477</v>
      </c>
      <c r="N44" s="315" t="s">
        <v>477</v>
      </c>
      <c r="O44" s="319">
        <f>SUM(B44:N44,B21:N21)</f>
        <v>5764</v>
      </c>
      <c r="P44" s="374"/>
      <c r="Q44" s="374"/>
      <c r="R44" s="374"/>
      <c r="S44" s="374"/>
      <c r="T44" s="374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9.5" customHeight="1">
      <c r="A45" s="173" t="s">
        <v>20</v>
      </c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8"/>
      <c r="P45" s="374"/>
      <c r="Q45" s="374"/>
      <c r="R45" s="374"/>
      <c r="S45" s="374"/>
      <c r="T45" s="374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19.5" customHeight="1">
      <c r="A46" s="172" t="s">
        <v>21</v>
      </c>
      <c r="B46" s="315" t="s">
        <v>477</v>
      </c>
      <c r="C46" s="315">
        <v>2922</v>
      </c>
      <c r="D46" s="315">
        <v>799</v>
      </c>
      <c r="E46" s="315">
        <v>689</v>
      </c>
      <c r="F46" s="315" t="s">
        <v>477</v>
      </c>
      <c r="G46" s="315" t="s">
        <v>477</v>
      </c>
      <c r="H46" s="315" t="s">
        <v>477</v>
      </c>
      <c r="I46" s="315" t="s">
        <v>477</v>
      </c>
      <c r="J46" s="315" t="s">
        <v>477</v>
      </c>
      <c r="K46" s="315" t="s">
        <v>477</v>
      </c>
      <c r="L46" s="315" t="s">
        <v>477</v>
      </c>
      <c r="M46" s="315" t="s">
        <v>477</v>
      </c>
      <c r="N46" s="315" t="s">
        <v>477</v>
      </c>
      <c r="O46" s="319">
        <f>SUM(B46:N46,B23:N23)</f>
        <v>29175</v>
      </c>
      <c r="P46" s="374"/>
      <c r="Q46" s="376"/>
      <c r="R46" s="376"/>
      <c r="S46" s="376"/>
      <c r="T46" s="376"/>
      <c r="U46" s="20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39.75" customHeight="1">
      <c r="A47" s="210" t="s">
        <v>138</v>
      </c>
      <c r="B47" s="211">
        <f>SUM(B31:B46)</f>
        <v>0</v>
      </c>
      <c r="C47" s="211">
        <f aca="true" t="shared" si="2" ref="C47:O47">SUM(C31:C46)</f>
        <v>58477</v>
      </c>
      <c r="D47" s="211">
        <f t="shared" si="2"/>
        <v>6432</v>
      </c>
      <c r="E47" s="211">
        <f t="shared" si="2"/>
        <v>105517</v>
      </c>
      <c r="F47" s="211">
        <f t="shared" si="2"/>
        <v>300</v>
      </c>
      <c r="G47" s="211">
        <f t="shared" si="2"/>
        <v>0</v>
      </c>
      <c r="H47" s="211">
        <f t="shared" si="2"/>
        <v>0</v>
      </c>
      <c r="I47" s="211">
        <f t="shared" si="2"/>
        <v>0</v>
      </c>
      <c r="J47" s="211">
        <f t="shared" si="2"/>
        <v>0</v>
      </c>
      <c r="K47" s="211">
        <f t="shared" si="2"/>
        <v>36</v>
      </c>
      <c r="L47" s="211">
        <f t="shared" si="2"/>
        <v>43129</v>
      </c>
      <c r="M47" s="211">
        <f t="shared" si="2"/>
        <v>0</v>
      </c>
      <c r="N47" s="211">
        <f t="shared" si="2"/>
        <v>0</v>
      </c>
      <c r="O47" s="211">
        <f t="shared" si="2"/>
        <v>381374</v>
      </c>
      <c r="P47" s="68"/>
      <c r="Q47" s="487"/>
      <c r="R47" s="68"/>
      <c r="S47" s="68"/>
      <c r="T47" s="68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18">
      <c r="A48" s="155" t="s">
        <v>374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2:40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2:40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2:40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2:40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2:40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2:40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2:40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2:40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0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2:40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2:40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2:40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2:40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0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2:40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0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2:40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0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2:40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0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2:40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2:40" ht="12.7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0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2:40" ht="12.7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0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2:40" ht="12.7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0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2:40" ht="12.7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0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2:40" ht="12.7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0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2:40" ht="12.7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0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2:40" ht="12.7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20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2:40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2:40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0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2:40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20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2:40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0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2:40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20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2:40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0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2:40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0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2:40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20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2:40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20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2:40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20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2:40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20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2:40" ht="12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20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2:40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0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2:40" ht="12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20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2:40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2:40" ht="12.7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0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2:40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0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2:40" ht="12.7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2:40" ht="12.7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20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2:40" ht="12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20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2:40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0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2:40" ht="12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0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2:40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20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2:40" ht="12.7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20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2:40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0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2:40" ht="12.7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20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2:40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20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2:40" ht="12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20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2:40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20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2:40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20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2:40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0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2:40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2:40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20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2:40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20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2:40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20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2:40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20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8" spans="2:40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0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</row>
    <row r="109" spans="2:40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</row>
    <row r="110" spans="2:40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20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</row>
    <row r="111" spans="2:40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20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</row>
    <row r="112" spans="2:40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20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2:40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</row>
    <row r="114" spans="2:40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20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2:40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20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</row>
    <row r="116" spans="2:40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20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2:40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20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2:40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20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2:40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20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</row>
    <row r="120" spans="2:40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20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2:40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20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</row>
    <row r="122" spans="2:40" ht="12.7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20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2:40" ht="12.7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20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2:40" ht="12.7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</row>
    <row r="125" spans="2:40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20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</row>
    <row r="126" spans="2:40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20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</row>
    <row r="127" spans="2:40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20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</row>
    <row r="128" spans="2:40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0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</row>
    <row r="129" spans="2:40" ht="12.7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20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</row>
    <row r="130" spans="2:40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20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</row>
    <row r="131" spans="2:40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20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</row>
    <row r="132" spans="2:40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20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</row>
    <row r="133" spans="2:40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20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</row>
    <row r="134" spans="2:40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20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</row>
    <row r="135" spans="2:40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20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</row>
    <row r="136" spans="2:40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20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</row>
    <row r="137" spans="2:40" ht="12.7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20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</row>
    <row r="138" spans="2:40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0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</row>
    <row r="139" spans="2:40" ht="12.7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20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</row>
    <row r="140" spans="2:40" ht="12.7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20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</row>
    <row r="141" spans="2:40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20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</row>
    <row r="142" spans="2:40" ht="12.7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20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</row>
    <row r="143" spans="2:40" ht="12.7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20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</row>
    <row r="144" spans="2:40" ht="12.7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20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</row>
    <row r="145" spans="2:40" ht="12.7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20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</row>
    <row r="146" spans="2:40" ht="12.7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20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</row>
    <row r="147" spans="2:40" ht="12.7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20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</row>
    <row r="148" spans="2:40" ht="12.7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20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</row>
    <row r="149" spans="2:40" ht="12.7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20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</row>
    <row r="150" spans="2:40" ht="12.7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20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</row>
    <row r="151" spans="2:40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20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</row>
    <row r="152" spans="2:40" ht="12.7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20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</row>
    <row r="153" spans="2:40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20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</row>
    <row r="154" spans="2:40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20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</row>
    <row r="155" spans="2:40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20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</row>
    <row r="156" spans="2:40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20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</row>
    <row r="157" spans="2:40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20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</row>
    <row r="158" spans="2:40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20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</row>
    <row r="159" spans="2:40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20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</row>
    <row r="160" spans="2:40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20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</row>
    <row r="161" spans="2:40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20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</row>
    <row r="162" spans="2:40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</row>
    <row r="163" spans="2:40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20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</row>
    <row r="164" spans="2:40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20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</row>
    <row r="165" spans="2:40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20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</row>
    <row r="166" spans="2:40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20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</row>
    <row r="167" spans="2:40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20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</row>
    <row r="168" spans="2:40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20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</row>
    <row r="169" spans="2:40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20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</row>
    <row r="170" spans="2:40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20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</row>
    <row r="171" spans="2:40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20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</row>
    <row r="172" spans="2:40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20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</row>
    <row r="173" spans="2:40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20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</row>
    <row r="174" spans="2:40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20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</row>
    <row r="175" spans="2:40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20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</row>
    <row r="176" spans="2:40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20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</row>
    <row r="177" spans="2:40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20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</row>
    <row r="178" spans="2:40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20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</row>
    <row r="179" spans="2:40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20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</row>
    <row r="180" spans="2:40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20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</row>
    <row r="181" spans="2:40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20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</row>
    <row r="182" spans="2:40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20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</row>
    <row r="183" spans="2:40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20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</row>
    <row r="184" spans="2:40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20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</row>
    <row r="185" spans="2:40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20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</row>
    <row r="186" spans="2:40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20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</row>
    <row r="187" spans="2:40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20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</row>
    <row r="188" spans="2:40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20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</row>
    <row r="189" spans="2:40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20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</row>
    <row r="190" spans="2:40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20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</row>
    <row r="191" spans="2:40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20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</row>
    <row r="192" spans="2:40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20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</row>
    <row r="193" spans="2:40" ht="12.7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20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</row>
    <row r="194" spans="2:40" ht="12.7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20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</row>
    <row r="195" spans="2:40" ht="12.7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20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</row>
    <row r="196" spans="2:40" ht="12.7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20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</row>
    <row r="197" spans="2:40" ht="12.7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20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</row>
    <row r="198" spans="2:40" ht="12.7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20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</row>
    <row r="199" spans="2:40" ht="12.7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20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</row>
    <row r="200" spans="2:40" ht="12.7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20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</row>
    <row r="201" spans="2:40" ht="12.7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20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</row>
    <row r="202" spans="2:40" ht="12.7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20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</row>
    <row r="203" spans="2:40" ht="12.7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20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</row>
    <row r="204" spans="2:40" ht="12.7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20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</row>
    <row r="205" spans="2:40" ht="12.7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20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</row>
    <row r="206" spans="2:40" ht="12.7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20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</row>
    <row r="207" spans="2:40" ht="12.7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20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</row>
    <row r="208" spans="2:40" ht="12.7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20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</row>
    <row r="209" spans="2:40" ht="12.7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20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</row>
    <row r="210" spans="2:40" ht="12.75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20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</row>
    <row r="211" spans="2:40" ht="12.75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</row>
    <row r="212" spans="2:40" ht="12.75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20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</row>
    <row r="213" spans="2:40" ht="12.75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20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</row>
    <row r="214" spans="2:40" ht="12.75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20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</row>
    <row r="215" spans="2:40" ht="12.75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20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</row>
    <row r="216" spans="2:40" ht="12.75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20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</row>
    <row r="217" spans="2:40" ht="12.75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20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</row>
    <row r="218" spans="2:40" ht="12.75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20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</row>
    <row r="219" spans="2:40" ht="12.75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20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</row>
    <row r="220" spans="2:40" ht="12.75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20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</row>
    <row r="221" spans="2:40" ht="12.75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20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</row>
    <row r="222" spans="2:40" ht="12.75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20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</row>
    <row r="223" spans="2:40" ht="12.75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20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</row>
    <row r="224" spans="2:40" ht="12.75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20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</row>
    <row r="225" spans="2:40" ht="12.75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20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</row>
    <row r="226" spans="2:40" ht="12.75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20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</row>
    <row r="227" spans="2:40" ht="12.75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20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</row>
    <row r="228" spans="2:40" ht="12.75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20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</row>
    <row r="229" spans="2:40" ht="12.75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20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</row>
    <row r="230" spans="2:40" ht="12.75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20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</row>
    <row r="231" spans="2:40" ht="12.75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20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</row>
    <row r="232" spans="2:40" ht="12.75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20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</row>
    <row r="233" spans="2:40" ht="12.75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20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</row>
    <row r="234" spans="2:40" ht="12.75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20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</row>
    <row r="235" spans="2:40" ht="12.7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20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</row>
    <row r="236" spans="2:40" ht="12.7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20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</row>
    <row r="237" spans="2:40" ht="12.7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20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</row>
    <row r="238" spans="2:40" ht="12.7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20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</row>
    <row r="239" spans="2:40" ht="12.7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20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</row>
    <row r="240" spans="2:40" ht="12.7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20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</row>
    <row r="241" spans="2:40" ht="12.7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20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</row>
    <row r="242" spans="2:40" ht="12.7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20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</row>
    <row r="243" spans="2:40" ht="12.7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20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</row>
    <row r="244" spans="2:40" ht="12.7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20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</row>
    <row r="245" spans="2:40" ht="12.7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20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</row>
    <row r="246" spans="2:40" ht="12.7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20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</row>
    <row r="247" spans="2:40" ht="12.7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20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</row>
    <row r="248" spans="2:40" ht="12.7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20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</row>
    <row r="249" spans="2:40" ht="12.7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20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</row>
    <row r="250" spans="2:40" ht="12.75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20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</row>
    <row r="251" spans="2:40" ht="12.75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20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</row>
    <row r="252" spans="2:40" ht="12.7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20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</row>
    <row r="253" spans="2:40" ht="12.7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20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</row>
    <row r="254" spans="2:40" ht="12.75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20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</row>
    <row r="255" spans="2:40" ht="12.75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20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</row>
    <row r="256" spans="2:40" ht="12.75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20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</row>
    <row r="257" spans="2:40" ht="12.75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20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</row>
    <row r="258" spans="2:40" ht="12.75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20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</row>
    <row r="259" spans="2:40" ht="12.75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20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</row>
    <row r="260" spans="2:40" ht="12.75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20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</row>
    <row r="261" spans="2:40" ht="12.75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20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</row>
    <row r="262" spans="2:40" ht="12.75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20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</row>
    <row r="263" spans="2:40" ht="12.75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20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</row>
    <row r="264" spans="2:40" ht="12.75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20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</row>
    <row r="265" spans="2:40" ht="12.75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20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</row>
    <row r="266" spans="2:40" ht="12.75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20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</row>
    <row r="267" spans="2:40" ht="12.75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20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</row>
    <row r="268" spans="2:40" ht="12.75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20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</row>
    <row r="269" spans="2:40" ht="12.75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20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</row>
    <row r="270" spans="2:40" ht="12.75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20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</row>
    <row r="271" spans="2:40" ht="12.75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20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</row>
    <row r="272" spans="2:40" ht="12.75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20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</row>
    <row r="273" spans="2:40" ht="12.75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20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</row>
    <row r="274" spans="2:40" ht="12.75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20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</row>
    <row r="275" spans="2:40" ht="12.75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20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</row>
    <row r="276" spans="2:40" ht="12.75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20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</row>
    <row r="277" spans="2:40" ht="12.75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20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</row>
    <row r="278" spans="2:40" ht="12.75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20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</row>
    <row r="279" spans="2:40" ht="12.75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20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</row>
    <row r="280" spans="2:40" ht="12.75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20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</row>
    <row r="281" spans="2:40" ht="12.75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20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</row>
    <row r="282" spans="2:40" ht="12.7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20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</row>
    <row r="283" spans="2:40" ht="12.7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20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</row>
    <row r="284" spans="2:40" ht="12.7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20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</row>
    <row r="285" spans="2:40" ht="12.7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20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</row>
    <row r="286" spans="2:40" ht="12.7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20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</row>
    <row r="287" spans="2:40" ht="12.7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20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</row>
    <row r="288" spans="2:40" ht="12.7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20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</row>
    <row r="289" spans="2:40" ht="12.7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20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</row>
    <row r="290" spans="2:40" ht="12.7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20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</row>
    <row r="291" spans="2:40" ht="12.7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20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</row>
    <row r="292" spans="2:40" ht="12.7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20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</row>
    <row r="293" spans="2:40" ht="12.7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20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</row>
    <row r="294" spans="2:40" ht="12.7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20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</row>
    <row r="295" spans="2:40" ht="12.75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</row>
    <row r="296" spans="2:40" ht="12.75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</row>
    <row r="297" spans="2:40" ht="12.75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</row>
    <row r="298" spans="2:40" ht="12.75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</row>
    <row r="299" spans="2:40" ht="12.7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</row>
    <row r="300" spans="2:40" ht="12.7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</row>
    <row r="301" spans="2:40" ht="12.7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</row>
    <row r="302" spans="2:40" ht="12.7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</row>
    <row r="303" spans="2:40" ht="12.7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</row>
    <row r="304" spans="2:40" ht="12.75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</row>
    <row r="305" spans="2:40" ht="12.7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</row>
    <row r="306" spans="2:40" ht="12.75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</row>
    <row r="307" spans="2:40" ht="12.75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</row>
    <row r="308" spans="2:40" ht="12.75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</row>
    <row r="309" spans="2:40" ht="12.75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</row>
    <row r="310" spans="2:40" ht="12.75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</row>
    <row r="311" spans="2:40" ht="12.75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</row>
    <row r="312" spans="2:40" ht="12.75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</row>
    <row r="313" spans="2:40" ht="12.75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</row>
    <row r="314" spans="2:40" ht="12.75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</row>
    <row r="315" spans="2:40" ht="12.75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</row>
    <row r="316" spans="2:40" ht="12.75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</row>
    <row r="317" spans="2:40" ht="12.75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</row>
    <row r="318" spans="2:40" ht="12.75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</row>
    <row r="319" spans="2:40" ht="12.75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</row>
    <row r="320" spans="2:40" ht="12.75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</row>
    <row r="321" spans="2:40" ht="12.75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</row>
    <row r="322" spans="2:40" ht="12.75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</row>
    <row r="323" spans="2:40" ht="12.75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</row>
    <row r="324" spans="2:40" ht="12.75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</row>
    <row r="325" spans="2:40" ht="12.75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</row>
    <row r="326" spans="2:40" ht="12.75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</row>
    <row r="327" spans="2:40" ht="12.75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</row>
    <row r="328" spans="2:40" ht="12.75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</row>
    <row r="329" spans="2:40" ht="12.75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</row>
    <row r="330" spans="2:40" ht="12.75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</row>
    <row r="331" spans="2:40" ht="12.75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</row>
    <row r="332" spans="2:40" ht="12.75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</row>
    <row r="333" spans="2:40" ht="12.7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</row>
    <row r="334" spans="2:40" ht="12.75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</row>
    <row r="335" spans="2:40" ht="12.7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</row>
    <row r="336" spans="2:40" ht="12.75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</row>
    <row r="337" spans="2:40" ht="12.7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</row>
    <row r="338" spans="2:40" ht="12.7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</row>
    <row r="339" spans="2:40" ht="12.7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</row>
    <row r="340" spans="2:40" ht="12.7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</row>
    <row r="341" spans="2:40" ht="12.7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</row>
    <row r="342" spans="2:40" ht="12.7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</row>
    <row r="343" spans="2:40" ht="12.7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</row>
    <row r="344" spans="2:40" ht="12.7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</row>
    <row r="345" spans="2:40" ht="12.75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</row>
    <row r="346" spans="2:40" ht="12.75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</row>
    <row r="347" spans="2:40" ht="12.7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</row>
    <row r="348" spans="2:40" ht="12.75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</row>
    <row r="349" spans="2:40" ht="12.75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</row>
    <row r="350" spans="2:40" ht="12.75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</row>
    <row r="351" spans="2:40" ht="12.75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</row>
    <row r="352" spans="2:40" ht="12.75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</row>
    <row r="353" spans="2:40" ht="12.75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</row>
    <row r="354" spans="2:40" ht="12.75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</row>
    <row r="355" spans="2:40" ht="12.75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</row>
    <row r="356" spans="2:40" ht="12.7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</row>
    <row r="357" spans="2:40" ht="12.75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</row>
    <row r="358" spans="2:40" ht="12.75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</row>
    <row r="359" spans="2:40" ht="12.75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</row>
    <row r="360" spans="2:40" ht="12.75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</row>
    <row r="361" spans="2:40" ht="12.7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</row>
    <row r="362" spans="2:40" ht="12.7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</row>
    <row r="363" spans="2:40" ht="12.7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</row>
    <row r="364" spans="2:40" ht="12.7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</row>
    <row r="365" spans="2:40" ht="12.7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</row>
    <row r="366" spans="2:40" ht="12.7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</row>
    <row r="367" spans="2:40" ht="12.7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</row>
    <row r="368" spans="2:40" ht="12.75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</row>
    <row r="369" spans="2:40" ht="12.7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</row>
    <row r="370" spans="2:40" ht="12.7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</row>
    <row r="371" spans="2:40" ht="12.7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</row>
    <row r="372" spans="2:40" ht="12.7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</row>
    <row r="373" spans="2:40" ht="12.7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</row>
    <row r="374" spans="2:40" ht="12.7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</row>
    <row r="375" spans="2:40" ht="12.7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</row>
    <row r="376" spans="2:40" ht="12.7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</row>
    <row r="377" spans="2:40" ht="12.7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</row>
    <row r="378" spans="2:40" ht="12.7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</row>
    <row r="379" spans="2:40" ht="12.7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</row>
    <row r="380" spans="2:40" ht="12.75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</row>
    <row r="381" spans="2:40" ht="12.7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</row>
    <row r="382" spans="2:40" ht="12.7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</row>
    <row r="383" spans="2:40" ht="12.7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</row>
    <row r="384" spans="2:40" ht="12.7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</row>
    <row r="385" spans="2:40" ht="12.7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</row>
    <row r="386" spans="2:40" ht="12.7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</row>
    <row r="387" spans="2:40" ht="12.7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</row>
    <row r="388" spans="2:40" ht="12.7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</row>
    <row r="389" spans="2:40" ht="12.7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</row>
    <row r="390" spans="2:40" ht="12.7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</row>
    <row r="391" spans="2:40" ht="12.7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</row>
  </sheetData>
  <printOptions horizontalCentered="1"/>
  <pageMargins left="0.4330708661417323" right="0.4330708661417323" top="0.5905511811023623" bottom="0.5905511811023623" header="0.31496062992125984" footer="0.31496062992125984"/>
  <pageSetup fitToHeight="1" fitToWidth="1" horizontalDpi="600" verticalDpi="600" orientation="landscape" paperSize="9" scale="47" r:id="rId1"/>
  <rowBreaks count="1" manualBreakCount="1">
    <brk id="2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N39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1.421875" style="0" customWidth="1"/>
    <col min="2" max="2" width="14.7109375" style="0" customWidth="1"/>
    <col min="3" max="3" width="15.8515625" style="0" customWidth="1"/>
    <col min="4" max="4" width="19.8515625" style="0" customWidth="1"/>
    <col min="5" max="5" width="16.7109375" style="0" customWidth="1"/>
    <col min="6" max="6" width="15.421875" style="0" customWidth="1"/>
    <col min="7" max="7" width="17.28125" style="0" customWidth="1"/>
    <col min="8" max="9" width="19.28125" style="0" customWidth="1"/>
    <col min="10" max="10" width="20.421875" style="0" customWidth="1"/>
    <col min="11" max="11" width="21.421875" style="0" customWidth="1"/>
    <col min="12" max="12" width="18.140625" style="0" customWidth="1"/>
    <col min="13" max="13" width="15.28125" style="0" customWidth="1"/>
    <col min="14" max="14" width="13.140625" style="0" customWidth="1"/>
    <col min="15" max="15" width="19.140625" style="0" customWidth="1"/>
    <col min="16" max="16" width="10.140625" style="0" customWidth="1"/>
    <col min="17" max="16384" width="8.8515625" style="0" customWidth="1"/>
  </cols>
  <sheetData>
    <row r="1" ht="20.25">
      <c r="A1" s="5" t="s">
        <v>363</v>
      </c>
    </row>
    <row r="2" s="183" customFormat="1" ht="23.25" customHeight="1">
      <c r="A2" s="96" t="s">
        <v>163</v>
      </c>
    </row>
    <row r="3" s="183" customFormat="1" ht="18">
      <c r="A3" s="96"/>
    </row>
    <row r="4" spans="1:14" s="183" customFormat="1" ht="18">
      <c r="A4" s="96" t="s">
        <v>381</v>
      </c>
      <c r="N4" s="101" t="s">
        <v>135</v>
      </c>
    </row>
    <row r="5" spans="1:14" s="183" customFormat="1" ht="19.5" customHeight="1">
      <c r="A5" s="809" t="s">
        <v>136</v>
      </c>
      <c r="B5" s="239" t="s">
        <v>74</v>
      </c>
      <c r="C5" s="245"/>
      <c r="D5" s="245"/>
      <c r="E5" s="245"/>
      <c r="F5" s="245"/>
      <c r="G5" s="245"/>
      <c r="H5" s="239"/>
      <c r="I5" s="245"/>
      <c r="J5" s="245"/>
      <c r="K5" s="245"/>
      <c r="L5" s="245"/>
      <c r="M5" s="245"/>
      <c r="N5" s="246"/>
    </row>
    <row r="6" spans="1:15" ht="54.75" customHeight="1">
      <c r="A6" s="207"/>
      <c r="B6" s="240" t="s">
        <v>75</v>
      </c>
      <c r="C6" s="240" t="s">
        <v>201</v>
      </c>
      <c r="D6" s="240" t="s">
        <v>202</v>
      </c>
      <c r="E6" s="240" t="s">
        <v>203</v>
      </c>
      <c r="F6" s="240" t="s">
        <v>204</v>
      </c>
      <c r="G6" s="240" t="s">
        <v>205</v>
      </c>
      <c r="H6" s="240" t="s">
        <v>206</v>
      </c>
      <c r="I6" s="240" t="s">
        <v>207</v>
      </c>
      <c r="J6" s="240" t="s">
        <v>208</v>
      </c>
      <c r="K6" s="240" t="s">
        <v>209</v>
      </c>
      <c r="L6" s="240" t="s">
        <v>210</v>
      </c>
      <c r="M6" s="240" t="s">
        <v>211</v>
      </c>
      <c r="N6" s="241" t="s">
        <v>212</v>
      </c>
      <c r="O6" s="3"/>
    </row>
    <row r="7" spans="1:22" ht="19.5" customHeight="1">
      <c r="A7" s="132" t="s">
        <v>147</v>
      </c>
      <c r="B7" s="468"/>
      <c r="C7" s="468"/>
      <c r="D7" s="468"/>
      <c r="E7" s="468"/>
      <c r="F7" s="468"/>
      <c r="G7" s="468"/>
      <c r="H7" s="468"/>
      <c r="I7" s="468"/>
      <c r="J7" s="468"/>
      <c r="K7" s="537"/>
      <c r="L7" s="468"/>
      <c r="M7" s="468"/>
      <c r="N7" s="468"/>
      <c r="O7" s="469"/>
      <c r="P7" s="372"/>
      <c r="Q7" s="372"/>
      <c r="R7" s="372"/>
      <c r="S7" s="372"/>
      <c r="T7" s="372"/>
      <c r="U7" s="372"/>
      <c r="V7" s="372"/>
    </row>
    <row r="8" spans="1:40" ht="19.5" customHeight="1">
      <c r="A8" s="123" t="s">
        <v>148</v>
      </c>
      <c r="B8" s="316">
        <v>152695</v>
      </c>
      <c r="C8" s="316">
        <v>156757</v>
      </c>
      <c r="D8" s="316">
        <v>25354</v>
      </c>
      <c r="E8" s="316">
        <v>25951</v>
      </c>
      <c r="F8" s="316">
        <v>36524</v>
      </c>
      <c r="G8" s="316">
        <v>298007</v>
      </c>
      <c r="H8" s="316">
        <v>11168</v>
      </c>
      <c r="I8" s="316">
        <v>6239</v>
      </c>
      <c r="J8" s="316">
        <v>17863</v>
      </c>
      <c r="K8" s="316">
        <v>39112</v>
      </c>
      <c r="L8" s="316">
        <v>3946</v>
      </c>
      <c r="M8" s="316">
        <v>3779</v>
      </c>
      <c r="N8" s="316">
        <v>42</v>
      </c>
      <c r="O8" s="374"/>
      <c r="P8" s="374"/>
      <c r="Q8" s="374"/>
      <c r="R8" s="374"/>
      <c r="S8" s="374"/>
      <c r="T8" s="374"/>
      <c r="U8" s="374"/>
      <c r="V8" s="374"/>
      <c r="W8" s="374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0" ht="19.5" customHeight="1">
      <c r="A9" s="125" t="s">
        <v>149</v>
      </c>
      <c r="B9" s="315">
        <v>1138</v>
      </c>
      <c r="C9" s="315">
        <v>1814</v>
      </c>
      <c r="D9" s="315" t="s">
        <v>477</v>
      </c>
      <c r="E9" s="315">
        <v>153</v>
      </c>
      <c r="F9" s="315">
        <v>56</v>
      </c>
      <c r="G9" s="315">
        <v>134</v>
      </c>
      <c r="H9" s="315" t="s">
        <v>477</v>
      </c>
      <c r="I9" s="315" t="s">
        <v>477</v>
      </c>
      <c r="J9" s="315">
        <v>16</v>
      </c>
      <c r="K9" s="315">
        <v>48</v>
      </c>
      <c r="L9" s="315">
        <v>32</v>
      </c>
      <c r="M9" s="315">
        <v>119</v>
      </c>
      <c r="N9" s="315">
        <v>58</v>
      </c>
      <c r="O9" s="374"/>
      <c r="P9" s="374"/>
      <c r="Q9" s="374"/>
      <c r="R9" s="374"/>
      <c r="S9" s="374"/>
      <c r="T9" s="374"/>
      <c r="U9" s="374"/>
      <c r="V9" s="374"/>
      <c r="W9" s="374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ht="19.5" customHeight="1">
      <c r="A10" s="123" t="s">
        <v>472</v>
      </c>
      <c r="B10" s="316" t="s">
        <v>477</v>
      </c>
      <c r="C10" s="316" t="s">
        <v>477</v>
      </c>
      <c r="D10" s="316" t="s">
        <v>477</v>
      </c>
      <c r="E10" s="316" t="s">
        <v>477</v>
      </c>
      <c r="F10" s="316" t="s">
        <v>477</v>
      </c>
      <c r="G10" s="316" t="s">
        <v>477</v>
      </c>
      <c r="H10" s="316" t="s">
        <v>477</v>
      </c>
      <c r="I10" s="316" t="s">
        <v>477</v>
      </c>
      <c r="J10" s="316" t="s">
        <v>477</v>
      </c>
      <c r="K10" s="316" t="s">
        <v>477</v>
      </c>
      <c r="L10" s="316" t="s">
        <v>477</v>
      </c>
      <c r="M10" s="316" t="s">
        <v>477</v>
      </c>
      <c r="N10" s="316" t="s">
        <v>477</v>
      </c>
      <c r="O10" s="374"/>
      <c r="P10" s="374"/>
      <c r="Q10" s="374"/>
      <c r="R10" s="374"/>
      <c r="S10" s="374"/>
      <c r="T10" s="374"/>
      <c r="U10" s="374"/>
      <c r="V10" s="374"/>
      <c r="W10" s="374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ht="19.5" customHeight="1">
      <c r="A11" s="125" t="s">
        <v>153</v>
      </c>
      <c r="B11" s="315" t="s">
        <v>477</v>
      </c>
      <c r="C11" s="315" t="s">
        <v>477</v>
      </c>
      <c r="D11" s="315" t="s">
        <v>477</v>
      </c>
      <c r="E11" s="315" t="s">
        <v>477</v>
      </c>
      <c r="F11" s="315" t="s">
        <v>477</v>
      </c>
      <c r="G11" s="315" t="s">
        <v>477</v>
      </c>
      <c r="H11" s="315" t="s">
        <v>477</v>
      </c>
      <c r="I11" s="315" t="s">
        <v>477</v>
      </c>
      <c r="J11" s="315" t="s">
        <v>477</v>
      </c>
      <c r="K11" s="315" t="s">
        <v>477</v>
      </c>
      <c r="L11" s="315" t="s">
        <v>477</v>
      </c>
      <c r="M11" s="315" t="s">
        <v>477</v>
      </c>
      <c r="N11" s="315" t="s">
        <v>477</v>
      </c>
      <c r="O11" s="374"/>
      <c r="P11" s="374"/>
      <c r="Q11" s="374"/>
      <c r="R11" s="374"/>
      <c r="S11" s="374"/>
      <c r="T11" s="374"/>
      <c r="U11" s="374"/>
      <c r="V11" s="374"/>
      <c r="W11" s="374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ht="19.5" customHeight="1">
      <c r="A12" s="123" t="s">
        <v>154</v>
      </c>
      <c r="B12" s="316" t="s">
        <v>477</v>
      </c>
      <c r="C12" s="316" t="s">
        <v>477</v>
      </c>
      <c r="D12" s="316" t="s">
        <v>477</v>
      </c>
      <c r="E12" s="316" t="s">
        <v>477</v>
      </c>
      <c r="F12" s="316" t="s">
        <v>477</v>
      </c>
      <c r="G12" s="316" t="s">
        <v>477</v>
      </c>
      <c r="H12" s="316" t="s">
        <v>477</v>
      </c>
      <c r="I12" s="316" t="s">
        <v>477</v>
      </c>
      <c r="J12" s="316" t="s">
        <v>477</v>
      </c>
      <c r="K12" s="316" t="s">
        <v>477</v>
      </c>
      <c r="L12" s="316" t="s">
        <v>477</v>
      </c>
      <c r="M12" s="316" t="s">
        <v>477</v>
      </c>
      <c r="N12" s="316" t="s">
        <v>477</v>
      </c>
      <c r="O12" s="374"/>
      <c r="P12" s="374"/>
      <c r="Q12" s="374"/>
      <c r="R12" s="374"/>
      <c r="S12" s="374"/>
      <c r="T12" s="374"/>
      <c r="U12" s="374"/>
      <c r="V12" s="374"/>
      <c r="W12" s="374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25" t="s">
        <v>155</v>
      </c>
      <c r="B13" s="315" t="s">
        <v>477</v>
      </c>
      <c r="C13" s="315" t="s">
        <v>477</v>
      </c>
      <c r="D13" s="315" t="s">
        <v>477</v>
      </c>
      <c r="E13" s="315" t="s">
        <v>477</v>
      </c>
      <c r="F13" s="315" t="s">
        <v>477</v>
      </c>
      <c r="G13" s="315" t="s">
        <v>477</v>
      </c>
      <c r="H13" s="315" t="s">
        <v>477</v>
      </c>
      <c r="I13" s="315" t="s">
        <v>477</v>
      </c>
      <c r="J13" s="315" t="s">
        <v>477</v>
      </c>
      <c r="K13" s="315" t="s">
        <v>477</v>
      </c>
      <c r="L13" s="315" t="s">
        <v>477</v>
      </c>
      <c r="M13" s="315" t="s">
        <v>477</v>
      </c>
      <c r="N13" s="315" t="s">
        <v>477</v>
      </c>
      <c r="O13" s="374"/>
      <c r="P13" s="374"/>
      <c r="Q13" s="374"/>
      <c r="R13" s="374"/>
      <c r="S13" s="374"/>
      <c r="T13" s="374"/>
      <c r="U13" s="374"/>
      <c r="V13" s="374"/>
      <c r="W13" s="374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19.5" customHeight="1">
      <c r="A14" s="128" t="s">
        <v>157</v>
      </c>
      <c r="B14" s="316" t="s">
        <v>477</v>
      </c>
      <c r="C14" s="316" t="s">
        <v>477</v>
      </c>
      <c r="D14" s="316" t="s">
        <v>477</v>
      </c>
      <c r="E14" s="316" t="s">
        <v>477</v>
      </c>
      <c r="F14" s="316" t="s">
        <v>477</v>
      </c>
      <c r="G14" s="316" t="s">
        <v>477</v>
      </c>
      <c r="H14" s="316" t="s">
        <v>477</v>
      </c>
      <c r="I14" s="316" t="s">
        <v>477</v>
      </c>
      <c r="J14" s="316" t="s">
        <v>477</v>
      </c>
      <c r="K14" s="316" t="s">
        <v>477</v>
      </c>
      <c r="L14" s="316" t="s">
        <v>477</v>
      </c>
      <c r="M14" s="316" t="s">
        <v>477</v>
      </c>
      <c r="N14" s="316" t="s">
        <v>477</v>
      </c>
      <c r="O14" s="374"/>
      <c r="P14" s="374"/>
      <c r="Q14" s="374"/>
      <c r="R14" s="374"/>
      <c r="S14" s="374"/>
      <c r="T14" s="374"/>
      <c r="U14" s="374"/>
      <c r="V14" s="374"/>
      <c r="W14" s="374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s="30" customFormat="1" ht="19.5" customHeight="1">
      <c r="A15" s="179" t="s">
        <v>476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78"/>
      <c r="P15" s="378"/>
      <c r="Q15" s="378"/>
      <c r="R15" s="378"/>
      <c r="S15" s="378"/>
      <c r="T15" s="378"/>
      <c r="U15" s="378"/>
      <c r="V15" s="378"/>
      <c r="W15" s="378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ht="19.5" customHeight="1">
      <c r="A16" s="805" t="s">
        <v>475</v>
      </c>
      <c r="B16" s="315">
        <v>9</v>
      </c>
      <c r="C16" s="315">
        <v>34</v>
      </c>
      <c r="D16" s="315" t="s">
        <v>477</v>
      </c>
      <c r="E16" s="315">
        <v>178</v>
      </c>
      <c r="F16" s="315" t="s">
        <v>477</v>
      </c>
      <c r="G16" s="315" t="s">
        <v>477</v>
      </c>
      <c r="H16" s="315" t="s">
        <v>477</v>
      </c>
      <c r="I16" s="315" t="s">
        <v>477</v>
      </c>
      <c r="J16" s="315" t="s">
        <v>477</v>
      </c>
      <c r="K16" s="315" t="s">
        <v>477</v>
      </c>
      <c r="L16" s="315" t="s">
        <v>477</v>
      </c>
      <c r="M16" s="315" t="s">
        <v>477</v>
      </c>
      <c r="N16" s="315" t="s">
        <v>477</v>
      </c>
      <c r="O16" s="374"/>
      <c r="P16" s="374"/>
      <c r="Q16" s="374"/>
      <c r="R16" s="374"/>
      <c r="S16" s="374"/>
      <c r="T16" s="374"/>
      <c r="U16" s="374"/>
      <c r="V16" s="374"/>
      <c r="W16" s="374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9.5" customHeight="1">
      <c r="A17" s="130" t="s">
        <v>14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74"/>
      <c r="P17" s="374"/>
      <c r="Q17" s="374"/>
      <c r="R17" s="374"/>
      <c r="S17" s="374"/>
      <c r="T17" s="374"/>
      <c r="U17" s="374"/>
      <c r="V17" s="374"/>
      <c r="W17" s="374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19.5" customHeight="1">
      <c r="A18" s="129" t="s">
        <v>371</v>
      </c>
      <c r="B18" s="315">
        <v>79</v>
      </c>
      <c r="C18" s="315" t="s">
        <v>477</v>
      </c>
      <c r="D18" s="315" t="s">
        <v>477</v>
      </c>
      <c r="E18" s="315" t="s">
        <v>477</v>
      </c>
      <c r="F18" s="315" t="s">
        <v>477</v>
      </c>
      <c r="G18" s="315" t="s">
        <v>477</v>
      </c>
      <c r="H18" s="315" t="s">
        <v>477</v>
      </c>
      <c r="I18" s="315" t="s">
        <v>477</v>
      </c>
      <c r="J18" s="315" t="s">
        <v>477</v>
      </c>
      <c r="K18" s="315" t="s">
        <v>477</v>
      </c>
      <c r="L18" s="315">
        <v>50</v>
      </c>
      <c r="M18" s="315" t="s">
        <v>477</v>
      </c>
      <c r="N18" s="315" t="s">
        <v>477</v>
      </c>
      <c r="O18" s="374"/>
      <c r="P18" s="374"/>
      <c r="Q18" s="374"/>
      <c r="R18" s="374"/>
      <c r="S18" s="374"/>
      <c r="T18" s="374"/>
      <c r="U18" s="374"/>
      <c r="V18" s="374"/>
      <c r="W18" s="374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9.5" customHeight="1">
      <c r="A19" s="130" t="s">
        <v>18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74"/>
      <c r="P19" s="374"/>
      <c r="Q19" s="374"/>
      <c r="R19" s="374"/>
      <c r="S19" s="374"/>
      <c r="T19" s="374"/>
      <c r="U19" s="374"/>
      <c r="V19" s="374"/>
      <c r="W19" s="374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19.5" customHeight="1">
      <c r="A20" s="129" t="s">
        <v>19</v>
      </c>
      <c r="B20" s="315">
        <v>1545</v>
      </c>
      <c r="C20" s="315" t="s">
        <v>477</v>
      </c>
      <c r="D20" s="315" t="s">
        <v>477</v>
      </c>
      <c r="E20" s="315" t="s">
        <v>477</v>
      </c>
      <c r="F20" s="315" t="s">
        <v>477</v>
      </c>
      <c r="G20" s="315" t="s">
        <v>477</v>
      </c>
      <c r="H20" s="315" t="s">
        <v>477</v>
      </c>
      <c r="I20" s="315" t="s">
        <v>477</v>
      </c>
      <c r="J20" s="315" t="s">
        <v>477</v>
      </c>
      <c r="K20" s="315" t="s">
        <v>477</v>
      </c>
      <c r="L20" s="315" t="s">
        <v>477</v>
      </c>
      <c r="M20" s="315" t="s">
        <v>477</v>
      </c>
      <c r="N20" s="315" t="s">
        <v>477</v>
      </c>
      <c r="O20" s="374"/>
      <c r="P20" s="374"/>
      <c r="Q20" s="374"/>
      <c r="R20" s="374"/>
      <c r="S20" s="374"/>
      <c r="T20" s="374"/>
      <c r="U20" s="374"/>
      <c r="V20" s="374"/>
      <c r="W20" s="374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9.5" customHeight="1">
      <c r="A21" s="130" t="s">
        <v>20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74"/>
      <c r="P21" s="374"/>
      <c r="Q21" s="374"/>
      <c r="R21" s="374"/>
      <c r="S21" s="374"/>
      <c r="T21" s="374"/>
      <c r="U21" s="374"/>
      <c r="V21" s="374"/>
      <c r="W21" s="374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19.5" customHeight="1">
      <c r="A22" s="129" t="s">
        <v>21</v>
      </c>
      <c r="B22" s="315">
        <v>71114</v>
      </c>
      <c r="C22" s="315">
        <v>1059</v>
      </c>
      <c r="D22" s="315" t="s">
        <v>477</v>
      </c>
      <c r="E22" s="315" t="s">
        <v>477</v>
      </c>
      <c r="F22" s="315">
        <v>2335</v>
      </c>
      <c r="G22" s="315">
        <v>5746</v>
      </c>
      <c r="H22" s="315" t="s">
        <v>477</v>
      </c>
      <c r="I22" s="315" t="s">
        <v>477</v>
      </c>
      <c r="J22" s="315" t="s">
        <v>477</v>
      </c>
      <c r="K22" s="315">
        <v>2254</v>
      </c>
      <c r="L22" s="315" t="s">
        <v>477</v>
      </c>
      <c r="M22" s="315">
        <v>120</v>
      </c>
      <c r="N22" s="315" t="s">
        <v>477</v>
      </c>
      <c r="O22" s="374"/>
      <c r="P22" s="374"/>
      <c r="Q22" s="374"/>
      <c r="R22" s="374"/>
      <c r="S22" s="374"/>
      <c r="T22" s="374"/>
      <c r="U22" s="374"/>
      <c r="V22" s="374"/>
      <c r="W22" s="374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39.75" customHeight="1">
      <c r="A23" s="201" t="s">
        <v>138</v>
      </c>
      <c r="B23" s="211">
        <f>SUM(B7:B22)</f>
        <v>226580</v>
      </c>
      <c r="C23" s="211">
        <f aca="true" t="shared" si="0" ref="C23:N23">SUM(C7:C22)</f>
        <v>159664</v>
      </c>
      <c r="D23" s="211">
        <f t="shared" si="0"/>
        <v>25354</v>
      </c>
      <c r="E23" s="211">
        <f t="shared" si="0"/>
        <v>26282</v>
      </c>
      <c r="F23" s="211">
        <f t="shared" si="0"/>
        <v>38915</v>
      </c>
      <c r="G23" s="211">
        <f t="shared" si="0"/>
        <v>303887</v>
      </c>
      <c r="H23" s="211">
        <f t="shared" si="0"/>
        <v>11168</v>
      </c>
      <c r="I23" s="211">
        <f t="shared" si="0"/>
        <v>6239</v>
      </c>
      <c r="J23" s="211">
        <f t="shared" si="0"/>
        <v>17879</v>
      </c>
      <c r="K23" s="211">
        <f t="shared" si="0"/>
        <v>41414</v>
      </c>
      <c r="L23" s="211">
        <f t="shared" si="0"/>
        <v>4028</v>
      </c>
      <c r="M23" s="211">
        <f t="shared" si="0"/>
        <v>4018</v>
      </c>
      <c r="N23" s="211">
        <f t="shared" si="0"/>
        <v>100</v>
      </c>
      <c r="O23" s="68"/>
      <c r="P23" s="6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2:40" ht="12.7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2" ht="26.25">
      <c r="A25" s="12" t="s">
        <v>364</v>
      </c>
      <c r="B25" s="96"/>
    </row>
    <row r="26" spans="1:40" ht="17.25" customHeight="1">
      <c r="A26" s="1"/>
      <c r="B26" s="19"/>
      <c r="C26" s="19"/>
      <c r="D26" s="19"/>
      <c r="E26" s="19"/>
      <c r="F26" s="19"/>
      <c r="G26" s="19"/>
      <c r="H26" s="19"/>
      <c r="I26" s="19"/>
      <c r="J26" s="19"/>
      <c r="K26" s="526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183" customFormat="1" ht="18">
      <c r="A27" s="96" t="s">
        <v>381</v>
      </c>
      <c r="B27" s="217"/>
      <c r="C27" s="217"/>
      <c r="D27" s="217"/>
      <c r="E27" s="217"/>
      <c r="F27" s="217"/>
      <c r="G27" s="217"/>
      <c r="H27" s="217"/>
      <c r="I27" s="217"/>
      <c r="J27" s="217"/>
      <c r="K27" s="529"/>
      <c r="L27" s="217"/>
      <c r="M27" s="217"/>
      <c r="N27" s="217"/>
      <c r="O27" s="101" t="s">
        <v>135</v>
      </c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</row>
    <row r="28" spans="1:40" s="183" customFormat="1" ht="19.5" customHeight="1">
      <c r="A28" s="247" t="s">
        <v>136</v>
      </c>
      <c r="B28" s="242" t="s">
        <v>74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4" t="s">
        <v>138</v>
      </c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</row>
    <row r="29" spans="1:40" ht="54.75" customHeight="1">
      <c r="A29" s="212"/>
      <c r="B29" s="243" t="s">
        <v>214</v>
      </c>
      <c r="C29" s="243" t="s">
        <v>215</v>
      </c>
      <c r="D29" s="243" t="s">
        <v>216</v>
      </c>
      <c r="E29" s="243" t="s">
        <v>217</v>
      </c>
      <c r="F29" s="243" t="s">
        <v>218</v>
      </c>
      <c r="G29" s="243" t="s">
        <v>219</v>
      </c>
      <c r="H29" s="243" t="s">
        <v>220</v>
      </c>
      <c r="I29" s="243" t="s">
        <v>221</v>
      </c>
      <c r="J29" s="243" t="s">
        <v>222</v>
      </c>
      <c r="K29" s="243" t="s">
        <v>223</v>
      </c>
      <c r="L29" s="243" t="s">
        <v>224</v>
      </c>
      <c r="M29" s="243" t="s">
        <v>350</v>
      </c>
      <c r="N29" s="243" t="s">
        <v>225</v>
      </c>
      <c r="O29" s="810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19.5" customHeight="1">
      <c r="A30" s="132" t="s">
        <v>147</v>
      </c>
      <c r="B30" s="468"/>
      <c r="C30" s="468"/>
      <c r="D30" s="468"/>
      <c r="E30" s="468"/>
      <c r="F30" s="468"/>
      <c r="G30" s="468"/>
      <c r="H30" s="468"/>
      <c r="I30" s="468"/>
      <c r="J30" s="468"/>
      <c r="K30" s="522"/>
      <c r="L30" s="468"/>
      <c r="M30" s="468"/>
      <c r="N30" s="468"/>
      <c r="O30" s="811"/>
      <c r="P30" s="372"/>
      <c r="Q30" s="372"/>
      <c r="R30" s="372"/>
      <c r="S30" s="372"/>
      <c r="T30" s="372"/>
      <c r="U30" s="372"/>
      <c r="V30" s="372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19.5" customHeight="1">
      <c r="A31" s="123" t="s">
        <v>148</v>
      </c>
      <c r="B31" s="316">
        <v>8</v>
      </c>
      <c r="C31" s="316">
        <v>171651</v>
      </c>
      <c r="D31" s="316">
        <v>126943</v>
      </c>
      <c r="E31" s="316">
        <v>235273</v>
      </c>
      <c r="F31" s="316">
        <v>686</v>
      </c>
      <c r="G31" s="316" t="s">
        <v>477</v>
      </c>
      <c r="H31" s="316" t="s">
        <v>477</v>
      </c>
      <c r="I31" s="316">
        <v>3859</v>
      </c>
      <c r="J31" s="316" t="s">
        <v>477</v>
      </c>
      <c r="K31" s="318" t="s">
        <v>477</v>
      </c>
      <c r="L31" s="316">
        <v>87231</v>
      </c>
      <c r="M31" s="316" t="s">
        <v>477</v>
      </c>
      <c r="N31" s="316">
        <v>242</v>
      </c>
      <c r="O31" s="318">
        <f>SUM(B31:N31,B8:N8)</f>
        <v>1403330</v>
      </c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19"/>
      <c r="AH31" s="19"/>
      <c r="AI31" s="19"/>
      <c r="AJ31" s="19"/>
      <c r="AK31" s="19"/>
      <c r="AL31" s="19"/>
      <c r="AM31" s="19"/>
      <c r="AN31" s="19"/>
    </row>
    <row r="32" spans="1:40" ht="19.5" customHeight="1">
      <c r="A32" s="125" t="s">
        <v>149</v>
      </c>
      <c r="B32" s="315" t="s">
        <v>477</v>
      </c>
      <c r="C32" s="315" t="s">
        <v>477</v>
      </c>
      <c r="D32" s="315">
        <v>388</v>
      </c>
      <c r="E32" s="315">
        <v>16</v>
      </c>
      <c r="F32" s="315" t="s">
        <v>477</v>
      </c>
      <c r="G32" s="315" t="s">
        <v>477</v>
      </c>
      <c r="H32" s="315" t="s">
        <v>477</v>
      </c>
      <c r="I32" s="315" t="s">
        <v>477</v>
      </c>
      <c r="J32" s="315" t="s">
        <v>477</v>
      </c>
      <c r="K32" s="319" t="s">
        <v>477</v>
      </c>
      <c r="L32" s="315">
        <v>548</v>
      </c>
      <c r="M32" s="315" t="s">
        <v>477</v>
      </c>
      <c r="N32" s="315" t="s">
        <v>477</v>
      </c>
      <c r="O32" s="319">
        <f>SUM(B32:N32,B9:N9)</f>
        <v>4520</v>
      </c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19"/>
      <c r="AH32" s="19"/>
      <c r="AI32" s="19"/>
      <c r="AJ32" s="19"/>
      <c r="AK32" s="19"/>
      <c r="AL32" s="19"/>
      <c r="AM32" s="19"/>
      <c r="AN32" s="19"/>
    </row>
    <row r="33" spans="1:40" ht="19.5" customHeight="1">
      <c r="A33" s="123" t="s">
        <v>472</v>
      </c>
      <c r="B33" s="316" t="s">
        <v>477</v>
      </c>
      <c r="C33" s="316" t="s">
        <v>477</v>
      </c>
      <c r="D33" s="316" t="s">
        <v>477</v>
      </c>
      <c r="E33" s="316" t="s">
        <v>477</v>
      </c>
      <c r="F33" s="316" t="s">
        <v>477</v>
      </c>
      <c r="G33" s="316" t="s">
        <v>477</v>
      </c>
      <c r="H33" s="316" t="s">
        <v>477</v>
      </c>
      <c r="I33" s="316" t="s">
        <v>477</v>
      </c>
      <c r="J33" s="316" t="s">
        <v>477</v>
      </c>
      <c r="K33" s="316" t="s">
        <v>477</v>
      </c>
      <c r="L33" s="316" t="s">
        <v>477</v>
      </c>
      <c r="M33" s="316" t="s">
        <v>477</v>
      </c>
      <c r="N33" s="316" t="s">
        <v>477</v>
      </c>
      <c r="O33" s="318">
        <f>SUM(B33:N33,B10:N10)</f>
        <v>0</v>
      </c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19"/>
      <c r="AH33" s="19"/>
      <c r="AI33" s="19"/>
      <c r="AJ33" s="19"/>
      <c r="AK33" s="19"/>
      <c r="AL33" s="19"/>
      <c r="AM33" s="19"/>
      <c r="AN33" s="19"/>
    </row>
    <row r="34" spans="1:40" ht="19.5" customHeight="1">
      <c r="A34" s="125" t="s">
        <v>153</v>
      </c>
      <c r="B34" s="315" t="s">
        <v>477</v>
      </c>
      <c r="C34" s="315" t="s">
        <v>477</v>
      </c>
      <c r="D34" s="315" t="s">
        <v>477</v>
      </c>
      <c r="E34" s="315" t="s">
        <v>477</v>
      </c>
      <c r="F34" s="315" t="s">
        <v>477</v>
      </c>
      <c r="G34" s="315" t="s">
        <v>477</v>
      </c>
      <c r="H34" s="315" t="s">
        <v>477</v>
      </c>
      <c r="I34" s="315" t="s">
        <v>477</v>
      </c>
      <c r="J34" s="315" t="s">
        <v>477</v>
      </c>
      <c r="K34" s="315" t="s">
        <v>477</v>
      </c>
      <c r="L34" s="315" t="s">
        <v>477</v>
      </c>
      <c r="M34" s="315" t="s">
        <v>477</v>
      </c>
      <c r="N34" s="315" t="s">
        <v>477</v>
      </c>
      <c r="O34" s="319">
        <f>-SUM(B34:N34,B11:N11)</f>
        <v>0</v>
      </c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19"/>
      <c r="AH34" s="19"/>
      <c r="AI34" s="19"/>
      <c r="AJ34" s="19"/>
      <c r="AK34" s="19"/>
      <c r="AL34" s="19"/>
      <c r="AM34" s="19"/>
      <c r="AN34" s="19"/>
    </row>
    <row r="35" spans="1:40" ht="19.5" customHeight="1">
      <c r="A35" s="123" t="s">
        <v>154</v>
      </c>
      <c r="B35" s="316" t="s">
        <v>477</v>
      </c>
      <c r="C35" s="316" t="s">
        <v>477</v>
      </c>
      <c r="D35" s="316" t="s">
        <v>477</v>
      </c>
      <c r="E35" s="316" t="s">
        <v>477</v>
      </c>
      <c r="F35" s="316" t="s">
        <v>477</v>
      </c>
      <c r="G35" s="316" t="s">
        <v>477</v>
      </c>
      <c r="H35" s="316" t="s">
        <v>477</v>
      </c>
      <c r="I35" s="316" t="s">
        <v>477</v>
      </c>
      <c r="J35" s="316" t="s">
        <v>477</v>
      </c>
      <c r="K35" s="316" t="s">
        <v>477</v>
      </c>
      <c r="L35" s="316" t="s">
        <v>477</v>
      </c>
      <c r="M35" s="316" t="s">
        <v>477</v>
      </c>
      <c r="N35" s="316" t="s">
        <v>477</v>
      </c>
      <c r="O35" s="318">
        <f>-SUM(B35:N35,B12:N12)</f>
        <v>0</v>
      </c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19"/>
      <c r="AH35" s="19"/>
      <c r="AI35" s="19"/>
      <c r="AJ35" s="19"/>
      <c r="AK35" s="19"/>
      <c r="AL35" s="19"/>
      <c r="AM35" s="19"/>
      <c r="AN35" s="19"/>
    </row>
    <row r="36" spans="1:40" ht="19.5" customHeight="1">
      <c r="A36" s="125" t="s">
        <v>155</v>
      </c>
      <c r="B36" s="315" t="s">
        <v>477</v>
      </c>
      <c r="C36" s="315" t="s">
        <v>477</v>
      </c>
      <c r="D36" s="315" t="s">
        <v>477</v>
      </c>
      <c r="E36" s="315" t="s">
        <v>477</v>
      </c>
      <c r="F36" s="315" t="s">
        <v>477</v>
      </c>
      <c r="G36" s="315" t="s">
        <v>477</v>
      </c>
      <c r="H36" s="315" t="s">
        <v>477</v>
      </c>
      <c r="I36" s="315" t="s">
        <v>477</v>
      </c>
      <c r="J36" s="315" t="s">
        <v>477</v>
      </c>
      <c r="K36" s="315" t="s">
        <v>477</v>
      </c>
      <c r="L36" s="315" t="s">
        <v>477</v>
      </c>
      <c r="M36" s="315" t="s">
        <v>477</v>
      </c>
      <c r="N36" s="315" t="s">
        <v>477</v>
      </c>
      <c r="O36" s="319">
        <f>SUM(B36:N36,B13:N13)</f>
        <v>0</v>
      </c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19"/>
      <c r="AH36" s="19"/>
      <c r="AI36" s="19"/>
      <c r="AJ36" s="19"/>
      <c r="AK36" s="19"/>
      <c r="AL36" s="19"/>
      <c r="AM36" s="19"/>
      <c r="AN36" s="19"/>
    </row>
    <row r="37" spans="1:40" ht="19.5" customHeight="1">
      <c r="A37" s="128" t="s">
        <v>157</v>
      </c>
      <c r="B37" s="316" t="s">
        <v>477</v>
      </c>
      <c r="C37" s="316" t="s">
        <v>477</v>
      </c>
      <c r="D37" s="316" t="s">
        <v>477</v>
      </c>
      <c r="E37" s="316" t="s">
        <v>477</v>
      </c>
      <c r="F37" s="316" t="s">
        <v>477</v>
      </c>
      <c r="G37" s="316" t="s">
        <v>477</v>
      </c>
      <c r="H37" s="316" t="s">
        <v>477</v>
      </c>
      <c r="I37" s="316" t="s">
        <v>477</v>
      </c>
      <c r="J37" s="316" t="s">
        <v>477</v>
      </c>
      <c r="K37" s="316" t="s">
        <v>477</v>
      </c>
      <c r="L37" s="316" t="s">
        <v>477</v>
      </c>
      <c r="M37" s="316" t="s">
        <v>477</v>
      </c>
      <c r="N37" s="316" t="s">
        <v>477</v>
      </c>
      <c r="O37" s="318">
        <f>SUM(B37:N37,B14:N14)</f>
        <v>0</v>
      </c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19"/>
      <c r="AH37" s="19"/>
      <c r="AI37" s="19"/>
      <c r="AJ37" s="19"/>
      <c r="AK37" s="19"/>
      <c r="AL37" s="19"/>
      <c r="AM37" s="19"/>
      <c r="AN37" s="19"/>
    </row>
    <row r="38" spans="1:40" s="30" customFormat="1" ht="19.5" customHeight="1">
      <c r="A38" s="179" t="s">
        <v>476</v>
      </c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9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3"/>
      <c r="AH38" s="33"/>
      <c r="AI38" s="33"/>
      <c r="AJ38" s="33"/>
      <c r="AK38" s="33"/>
      <c r="AL38" s="33"/>
      <c r="AM38" s="33"/>
      <c r="AN38" s="33"/>
    </row>
    <row r="39" spans="1:40" ht="19.5" customHeight="1">
      <c r="A39" s="805" t="s">
        <v>475</v>
      </c>
      <c r="B39" s="315" t="s">
        <v>477</v>
      </c>
      <c r="C39" s="315" t="s">
        <v>477</v>
      </c>
      <c r="D39" s="315" t="s">
        <v>477</v>
      </c>
      <c r="E39" s="315" t="s">
        <v>477</v>
      </c>
      <c r="F39" s="315" t="s">
        <v>477</v>
      </c>
      <c r="G39" s="315" t="s">
        <v>477</v>
      </c>
      <c r="H39" s="315" t="s">
        <v>477</v>
      </c>
      <c r="I39" s="315" t="s">
        <v>477</v>
      </c>
      <c r="J39" s="315" t="s">
        <v>477</v>
      </c>
      <c r="K39" s="315" t="s">
        <v>477</v>
      </c>
      <c r="L39" s="315" t="s">
        <v>477</v>
      </c>
      <c r="M39" s="315" t="s">
        <v>477</v>
      </c>
      <c r="N39" s="315" t="s">
        <v>477</v>
      </c>
      <c r="O39" s="319">
        <f>SUM(B39:N39,B16:N16)</f>
        <v>221</v>
      </c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19"/>
      <c r="AH39" s="19"/>
      <c r="AI39" s="19"/>
      <c r="AJ39" s="19"/>
      <c r="AK39" s="19"/>
      <c r="AL39" s="19"/>
      <c r="AM39" s="19"/>
      <c r="AN39" s="19"/>
    </row>
    <row r="40" spans="1:40" ht="19.5" customHeight="1">
      <c r="A40" s="130" t="s">
        <v>14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8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19"/>
      <c r="AH40" s="19"/>
      <c r="AI40" s="19"/>
      <c r="AJ40" s="19"/>
      <c r="AK40" s="19"/>
      <c r="AL40" s="19"/>
      <c r="AM40" s="19"/>
      <c r="AN40" s="19"/>
    </row>
    <row r="41" spans="1:40" ht="19.5" customHeight="1">
      <c r="A41" s="129" t="s">
        <v>368</v>
      </c>
      <c r="B41" s="315" t="s">
        <v>477</v>
      </c>
      <c r="C41" s="315" t="s">
        <v>477</v>
      </c>
      <c r="D41" s="315" t="s">
        <v>477</v>
      </c>
      <c r="E41" s="315" t="s">
        <v>477</v>
      </c>
      <c r="F41" s="315" t="s">
        <v>477</v>
      </c>
      <c r="G41" s="315" t="s">
        <v>477</v>
      </c>
      <c r="H41" s="315" t="s">
        <v>477</v>
      </c>
      <c r="I41" s="315" t="s">
        <v>477</v>
      </c>
      <c r="J41" s="315" t="s">
        <v>477</v>
      </c>
      <c r="K41" s="315" t="s">
        <v>477</v>
      </c>
      <c r="L41" s="315" t="s">
        <v>477</v>
      </c>
      <c r="M41" s="315" t="s">
        <v>477</v>
      </c>
      <c r="N41" s="315" t="s">
        <v>477</v>
      </c>
      <c r="O41" s="319">
        <f>SUM(B41:N41,B18:N18)</f>
        <v>129</v>
      </c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19"/>
      <c r="AH41" s="19"/>
      <c r="AI41" s="19"/>
      <c r="AJ41" s="19"/>
      <c r="AK41" s="19"/>
      <c r="AL41" s="19"/>
      <c r="AM41" s="19"/>
      <c r="AN41" s="19"/>
    </row>
    <row r="42" spans="1:40" ht="19.5" customHeight="1">
      <c r="A42" s="130" t="s">
        <v>18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8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19"/>
      <c r="AH42" s="19"/>
      <c r="AI42" s="19"/>
      <c r="AJ42" s="19"/>
      <c r="AK42" s="19"/>
      <c r="AL42" s="19"/>
      <c r="AM42" s="19"/>
      <c r="AN42" s="19"/>
    </row>
    <row r="43" spans="1:40" ht="19.5" customHeight="1">
      <c r="A43" s="129" t="s">
        <v>19</v>
      </c>
      <c r="B43" s="315" t="s">
        <v>477</v>
      </c>
      <c r="C43" s="315" t="s">
        <v>477</v>
      </c>
      <c r="D43" s="315" t="s">
        <v>477</v>
      </c>
      <c r="E43" s="315" t="s">
        <v>477</v>
      </c>
      <c r="F43" s="315" t="s">
        <v>477</v>
      </c>
      <c r="G43" s="315" t="s">
        <v>477</v>
      </c>
      <c r="H43" s="315" t="s">
        <v>477</v>
      </c>
      <c r="I43" s="315" t="s">
        <v>477</v>
      </c>
      <c r="J43" s="315" t="s">
        <v>477</v>
      </c>
      <c r="K43" s="315" t="s">
        <v>477</v>
      </c>
      <c r="L43" s="315" t="s">
        <v>477</v>
      </c>
      <c r="M43" s="315" t="s">
        <v>477</v>
      </c>
      <c r="N43" s="315" t="s">
        <v>477</v>
      </c>
      <c r="O43" s="319">
        <f>SUM(B20:N20,B43:N43)</f>
        <v>1545</v>
      </c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19"/>
      <c r="AH43" s="19"/>
      <c r="AI43" s="19"/>
      <c r="AJ43" s="19"/>
      <c r="AK43" s="19"/>
      <c r="AL43" s="19"/>
      <c r="AM43" s="19"/>
      <c r="AN43" s="19"/>
    </row>
    <row r="44" spans="1:40" ht="19.5" customHeight="1">
      <c r="A44" s="130" t="s">
        <v>20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8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19"/>
      <c r="AH44" s="19"/>
      <c r="AI44" s="19"/>
      <c r="AJ44" s="19"/>
      <c r="AK44" s="19"/>
      <c r="AL44" s="19"/>
      <c r="AM44" s="19"/>
      <c r="AN44" s="19"/>
    </row>
    <row r="45" spans="1:40" ht="19.5" customHeight="1">
      <c r="A45" s="129" t="s">
        <v>21</v>
      </c>
      <c r="B45" s="315" t="s">
        <v>477</v>
      </c>
      <c r="C45" s="315">
        <v>4345</v>
      </c>
      <c r="D45" s="315">
        <v>4484</v>
      </c>
      <c r="E45" s="315">
        <v>10385</v>
      </c>
      <c r="F45" s="315" t="s">
        <v>477</v>
      </c>
      <c r="G45" s="315" t="s">
        <v>477</v>
      </c>
      <c r="H45" s="315" t="s">
        <v>477</v>
      </c>
      <c r="I45" s="315" t="s">
        <v>477</v>
      </c>
      <c r="J45" s="315">
        <v>80</v>
      </c>
      <c r="K45" s="315" t="s">
        <v>477</v>
      </c>
      <c r="L45" s="315" t="s">
        <v>477</v>
      </c>
      <c r="M45" s="315" t="s">
        <v>477</v>
      </c>
      <c r="N45" s="315" t="s">
        <v>477</v>
      </c>
      <c r="O45" s="319">
        <f>SUM(B45:N45,B22:N22)</f>
        <v>101922</v>
      </c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19"/>
      <c r="AH45" s="19"/>
      <c r="AI45" s="19"/>
      <c r="AJ45" s="19"/>
      <c r="AK45" s="19"/>
      <c r="AL45" s="19"/>
      <c r="AM45" s="19"/>
      <c r="AN45" s="19"/>
    </row>
    <row r="46" spans="1:40" ht="39.75" customHeight="1">
      <c r="A46" s="201" t="s">
        <v>138</v>
      </c>
      <c r="B46" s="211">
        <f>SUM(B30:B45)</f>
        <v>8</v>
      </c>
      <c r="C46" s="211">
        <f aca="true" t="shared" si="1" ref="C46:M46">SUM(C30:C45)</f>
        <v>175996</v>
      </c>
      <c r="D46" s="211">
        <f t="shared" si="1"/>
        <v>131815</v>
      </c>
      <c r="E46" s="211">
        <f t="shared" si="1"/>
        <v>245674</v>
      </c>
      <c r="F46" s="211">
        <f t="shared" si="1"/>
        <v>686</v>
      </c>
      <c r="G46" s="211">
        <f t="shared" si="1"/>
        <v>0</v>
      </c>
      <c r="H46" s="211">
        <f t="shared" si="1"/>
        <v>0</v>
      </c>
      <c r="I46" s="211">
        <f t="shared" si="1"/>
        <v>3859</v>
      </c>
      <c r="J46" s="211">
        <f t="shared" si="1"/>
        <v>80</v>
      </c>
      <c r="K46" s="211">
        <f t="shared" si="1"/>
        <v>0</v>
      </c>
      <c r="L46" s="211">
        <f t="shared" si="1"/>
        <v>87779</v>
      </c>
      <c r="M46" s="211">
        <f t="shared" si="1"/>
        <v>0</v>
      </c>
      <c r="N46" s="211">
        <f>SUM(N31:N45)</f>
        <v>242</v>
      </c>
      <c r="O46" s="211">
        <f>SUM(O31:O45)</f>
        <v>1511667</v>
      </c>
      <c r="P46" s="486"/>
      <c r="Q46" s="68"/>
      <c r="R46" s="68"/>
      <c r="S46" s="68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18">
      <c r="A47" s="155" t="s">
        <v>374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2:40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2:40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2:40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2:40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2:40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2:40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2:40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2:40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2:40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0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2:40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2:40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2:40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2:40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0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2:40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0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2:40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0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2:40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0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2:40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2:40" ht="12.7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0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2:40" ht="12.7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0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2:40" ht="12.7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0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2:40" ht="12.7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0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2:40" ht="12.7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0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2:40" ht="12.7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0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2:40" ht="12.7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20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2:40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2:40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0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2:40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20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2:40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0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2:40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20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2:40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0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2:40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0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2:40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20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2:40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20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2:40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20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2:40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20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2:40" ht="12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20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2:40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0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2:40" ht="12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20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2:40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2:40" ht="12.7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0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2:40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0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2:40" ht="12.7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2:40" ht="12.7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20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2:40" ht="12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20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2:40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0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2:40" ht="12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0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2:40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20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2:40" ht="12.7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20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2:40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0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2:40" ht="12.7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20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2:40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20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2:40" ht="12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20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2:40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20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2:40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20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2:40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0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2:40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2:40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20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2:40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20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2:40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20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2:40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20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8" spans="2:40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0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</row>
    <row r="109" spans="2:40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</row>
    <row r="110" spans="2:40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20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</row>
    <row r="111" spans="2:40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20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</row>
    <row r="112" spans="2:40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20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2:40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</row>
    <row r="114" spans="2:40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20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2:40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20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</row>
    <row r="116" spans="2:40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20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2:40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20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2:40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20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2:40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20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</row>
    <row r="120" spans="2:40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20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2:40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20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</row>
    <row r="122" spans="2:40" ht="12.7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20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2:40" ht="12.7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20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2:40" ht="12.7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</row>
    <row r="125" spans="2:40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20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</row>
    <row r="126" spans="2:40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20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</row>
    <row r="127" spans="2:40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20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</row>
    <row r="128" spans="2:40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0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</row>
    <row r="129" spans="2:40" ht="12.7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20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</row>
    <row r="130" spans="2:40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20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</row>
    <row r="131" spans="2:40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20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</row>
    <row r="132" spans="2:40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20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</row>
    <row r="133" spans="2:40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20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</row>
    <row r="134" spans="2:40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20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</row>
    <row r="135" spans="2:40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20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</row>
    <row r="136" spans="2:40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20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</row>
    <row r="137" spans="2:40" ht="12.7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20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</row>
    <row r="138" spans="2:40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0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</row>
    <row r="139" spans="2:40" ht="12.7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20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</row>
    <row r="140" spans="2:40" ht="12.7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20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</row>
    <row r="141" spans="2:40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20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</row>
    <row r="142" spans="2:40" ht="12.7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20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</row>
    <row r="143" spans="2:40" ht="12.7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20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</row>
    <row r="144" spans="2:40" ht="12.7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20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</row>
    <row r="145" spans="2:40" ht="12.7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20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</row>
    <row r="146" spans="2:40" ht="12.7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20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</row>
    <row r="147" spans="2:40" ht="12.7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20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</row>
    <row r="148" spans="2:40" ht="12.7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20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</row>
    <row r="149" spans="2:40" ht="12.7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20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</row>
    <row r="150" spans="2:40" ht="12.7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20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</row>
    <row r="151" spans="2:40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20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</row>
    <row r="152" spans="2:40" ht="12.7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20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</row>
    <row r="153" spans="2:40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20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</row>
    <row r="154" spans="2:40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20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</row>
    <row r="155" spans="2:40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20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</row>
    <row r="156" spans="2:40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20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</row>
    <row r="157" spans="2:40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20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</row>
    <row r="158" spans="2:40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20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</row>
    <row r="159" spans="2:40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20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</row>
    <row r="160" spans="2:40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20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</row>
    <row r="161" spans="2:40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20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</row>
    <row r="162" spans="2:40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</row>
    <row r="163" spans="2:40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20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</row>
    <row r="164" spans="2:40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20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</row>
    <row r="165" spans="2:40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20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</row>
    <row r="166" spans="2:40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20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</row>
    <row r="167" spans="2:40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20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</row>
    <row r="168" spans="2:40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20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</row>
    <row r="169" spans="2:40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20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</row>
    <row r="170" spans="2:40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20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</row>
    <row r="171" spans="2:40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20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</row>
    <row r="172" spans="2:40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20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</row>
    <row r="173" spans="2:40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20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</row>
    <row r="174" spans="2:40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20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</row>
    <row r="175" spans="2:40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20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</row>
    <row r="176" spans="2:40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20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</row>
    <row r="177" spans="2:40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20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</row>
    <row r="178" spans="2:40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20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</row>
    <row r="179" spans="2:40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20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</row>
    <row r="180" spans="2:40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20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</row>
    <row r="181" spans="2:40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20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</row>
    <row r="182" spans="2:40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20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</row>
    <row r="183" spans="2:40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20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</row>
    <row r="184" spans="2:40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20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</row>
    <row r="185" spans="2:40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20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</row>
    <row r="186" spans="2:40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20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</row>
    <row r="187" spans="2:40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20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</row>
    <row r="188" spans="2:40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20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</row>
    <row r="189" spans="2:40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20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</row>
    <row r="190" spans="2:40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20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</row>
    <row r="191" spans="2:40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20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</row>
    <row r="192" spans="2:40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20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</row>
    <row r="193" spans="2:40" ht="12.7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20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</row>
    <row r="194" spans="2:40" ht="12.7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20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</row>
    <row r="195" spans="2:40" ht="12.7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20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</row>
    <row r="196" spans="2:40" ht="12.7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20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</row>
    <row r="197" spans="2:40" ht="12.7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20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</row>
    <row r="198" spans="2:40" ht="12.7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20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</row>
    <row r="199" spans="2:40" ht="12.7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20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</row>
    <row r="200" spans="2:40" ht="12.7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20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</row>
    <row r="201" spans="2:40" ht="12.7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20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</row>
    <row r="202" spans="2:40" ht="12.7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20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</row>
    <row r="203" spans="2:40" ht="12.7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20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</row>
    <row r="204" spans="2:40" ht="12.7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20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</row>
    <row r="205" spans="2:40" ht="12.7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20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</row>
    <row r="206" spans="2:40" ht="12.7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20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</row>
    <row r="207" spans="2:40" ht="12.7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20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</row>
    <row r="208" spans="2:40" ht="12.7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20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</row>
    <row r="209" spans="2:40" ht="12.7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20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</row>
    <row r="210" spans="2:40" ht="12.75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20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</row>
    <row r="211" spans="2:40" ht="12.75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</row>
    <row r="212" spans="2:40" ht="12.75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20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</row>
    <row r="213" spans="2:40" ht="12.75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20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</row>
    <row r="214" spans="2:40" ht="12.75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20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</row>
    <row r="215" spans="2:40" ht="12.75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20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</row>
    <row r="216" spans="2:40" ht="12.75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20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</row>
    <row r="217" spans="2:40" ht="12.75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20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</row>
    <row r="218" spans="2:40" ht="12.75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20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</row>
    <row r="219" spans="2:40" ht="12.75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20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</row>
    <row r="220" spans="2:40" ht="12.75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20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</row>
    <row r="221" spans="2:40" ht="12.75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20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</row>
    <row r="222" spans="2:40" ht="12.75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20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</row>
    <row r="223" spans="2:40" ht="12.75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20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</row>
    <row r="224" spans="2:40" ht="12.75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20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</row>
    <row r="225" spans="2:40" ht="12.75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20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</row>
    <row r="226" spans="2:40" ht="12.75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20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</row>
    <row r="227" spans="2:40" ht="12.75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20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</row>
    <row r="228" spans="2:40" ht="12.75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20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</row>
    <row r="229" spans="2:40" ht="12.75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20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</row>
    <row r="230" spans="2:40" ht="12.75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20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</row>
    <row r="231" spans="2:40" ht="12.75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20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</row>
    <row r="232" spans="2:40" ht="12.75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20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</row>
    <row r="233" spans="2:40" ht="12.75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20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</row>
    <row r="234" spans="2:40" ht="12.75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20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</row>
    <row r="235" spans="2:40" ht="12.7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20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</row>
    <row r="236" spans="2:40" ht="12.7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20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</row>
    <row r="237" spans="2:40" ht="12.7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20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</row>
    <row r="238" spans="2:40" ht="12.7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20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</row>
    <row r="239" spans="2:40" ht="12.7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20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</row>
    <row r="240" spans="2:40" ht="12.7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20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</row>
    <row r="241" spans="2:40" ht="12.7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20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</row>
    <row r="242" spans="2:40" ht="12.7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20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</row>
    <row r="243" spans="2:40" ht="12.7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20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</row>
    <row r="244" spans="2:40" ht="12.7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20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</row>
    <row r="245" spans="2:40" ht="12.7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20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</row>
    <row r="246" spans="2:40" ht="12.7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20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</row>
    <row r="247" spans="2:40" ht="12.7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20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</row>
    <row r="248" spans="2:40" ht="12.7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20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</row>
    <row r="249" spans="2:40" ht="12.7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20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</row>
    <row r="250" spans="2:40" ht="12.75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20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</row>
    <row r="251" spans="2:40" ht="12.75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20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</row>
    <row r="252" spans="2:40" ht="12.7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20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</row>
    <row r="253" spans="2:40" ht="12.7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20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</row>
    <row r="254" spans="2:40" ht="12.75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20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</row>
    <row r="255" spans="2:40" ht="12.75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20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</row>
    <row r="256" spans="2:40" ht="12.75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20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</row>
    <row r="257" spans="2:40" ht="12.75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20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</row>
    <row r="258" spans="2:40" ht="12.75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20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</row>
    <row r="259" spans="2:40" ht="12.75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20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</row>
    <row r="260" spans="2:40" ht="12.75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20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</row>
    <row r="261" spans="2:40" ht="12.75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20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</row>
    <row r="262" spans="2:40" ht="12.75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20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</row>
    <row r="263" spans="2:40" ht="12.75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20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</row>
    <row r="264" spans="2:40" ht="12.75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20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</row>
    <row r="265" spans="2:40" ht="12.75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20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</row>
    <row r="266" spans="2:40" ht="12.75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20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</row>
    <row r="267" spans="2:40" ht="12.75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20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</row>
    <row r="268" spans="2:40" ht="12.75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20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</row>
    <row r="269" spans="2:40" ht="12.75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20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</row>
    <row r="270" spans="2:40" ht="12.75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20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</row>
    <row r="271" spans="2:40" ht="12.75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20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</row>
    <row r="272" spans="2:40" ht="12.75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20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</row>
    <row r="273" spans="2:40" ht="12.75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20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</row>
    <row r="274" spans="2:40" ht="12.75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20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</row>
    <row r="275" spans="2:40" ht="12.75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20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</row>
    <row r="276" spans="2:40" ht="12.75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20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</row>
    <row r="277" spans="2:40" ht="12.75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20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</row>
    <row r="278" spans="2:40" ht="12.75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20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</row>
    <row r="279" spans="2:40" ht="12.75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20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</row>
    <row r="280" spans="2:40" ht="12.75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20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</row>
    <row r="281" spans="2:40" ht="12.75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20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</row>
    <row r="282" spans="2:40" ht="12.7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20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</row>
    <row r="283" spans="2:40" ht="12.7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20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</row>
    <row r="284" spans="2:40" ht="12.7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20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</row>
    <row r="285" spans="2:40" ht="12.7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20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</row>
    <row r="286" spans="2:40" ht="12.7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20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</row>
    <row r="287" spans="2:40" ht="12.7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20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</row>
    <row r="288" spans="2:40" ht="12.7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20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</row>
    <row r="289" spans="2:40" ht="12.7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20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</row>
    <row r="290" spans="2:40" ht="12.7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20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</row>
    <row r="291" spans="2:40" ht="12.7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20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</row>
    <row r="292" spans="2:40" ht="12.7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20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</row>
    <row r="293" spans="2:40" ht="12.7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20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</row>
    <row r="294" spans="2:40" ht="12.7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</row>
    <row r="295" spans="2:40" ht="12.75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</row>
    <row r="296" spans="2:40" ht="12.75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</row>
    <row r="297" spans="2:40" ht="12.75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</row>
    <row r="298" spans="2:40" ht="12.75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</row>
    <row r="299" spans="2:40" ht="12.7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</row>
    <row r="300" spans="2:40" ht="12.7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</row>
    <row r="301" spans="2:40" ht="12.7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</row>
    <row r="302" spans="2:40" ht="12.7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</row>
    <row r="303" spans="2:40" ht="12.7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</row>
    <row r="304" spans="2:40" ht="12.75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</row>
    <row r="305" spans="2:40" ht="12.7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</row>
    <row r="306" spans="2:40" ht="12.75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</row>
    <row r="307" spans="2:40" ht="12.75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</row>
    <row r="308" spans="2:40" ht="12.75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</row>
    <row r="309" spans="2:40" ht="12.75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</row>
    <row r="310" spans="2:40" ht="12.75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</row>
    <row r="311" spans="2:40" ht="12.75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</row>
    <row r="312" spans="2:40" ht="12.75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</row>
    <row r="313" spans="2:40" ht="12.75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</row>
    <row r="314" spans="2:40" ht="12.75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</row>
    <row r="315" spans="2:40" ht="12.75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</row>
    <row r="316" spans="2:40" ht="12.75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</row>
    <row r="317" spans="2:40" ht="12.75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</row>
    <row r="318" spans="2:40" ht="12.75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</row>
    <row r="319" spans="2:40" ht="12.75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</row>
    <row r="320" spans="2:40" ht="12.75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</row>
    <row r="321" spans="2:40" ht="12.75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</row>
    <row r="322" spans="2:40" ht="12.75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</row>
    <row r="323" spans="2:40" ht="12.75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</row>
    <row r="324" spans="2:40" ht="12.75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</row>
    <row r="325" spans="2:40" ht="12.75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</row>
    <row r="326" spans="2:40" ht="12.75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</row>
    <row r="327" spans="2:40" ht="12.75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</row>
    <row r="328" spans="2:40" ht="12.75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</row>
    <row r="329" spans="2:40" ht="12.75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</row>
    <row r="330" spans="2:40" ht="12.75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</row>
    <row r="331" spans="2:40" ht="12.75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</row>
    <row r="332" spans="2:40" ht="12.75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</row>
    <row r="333" spans="2:40" ht="12.7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</row>
    <row r="334" spans="2:40" ht="12.75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</row>
    <row r="335" spans="2:40" ht="12.7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</row>
    <row r="336" spans="2:40" ht="12.75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</row>
    <row r="337" spans="2:40" ht="12.7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</row>
    <row r="338" spans="2:40" ht="12.7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</row>
    <row r="339" spans="2:40" ht="12.7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</row>
    <row r="340" spans="2:40" ht="12.7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</row>
    <row r="341" spans="2:40" ht="12.7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</row>
    <row r="342" spans="2:40" ht="12.7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</row>
    <row r="343" spans="2:40" ht="12.7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</row>
    <row r="344" spans="2:40" ht="12.7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</row>
    <row r="345" spans="2:40" ht="12.75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</row>
    <row r="346" spans="2:40" ht="12.75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</row>
    <row r="347" spans="2:40" ht="12.7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</row>
    <row r="348" spans="2:40" ht="12.75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</row>
    <row r="349" spans="2:40" ht="12.75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</row>
    <row r="350" spans="2:40" ht="12.75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</row>
    <row r="351" spans="2:40" ht="12.75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</row>
    <row r="352" spans="2:40" ht="12.75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</row>
    <row r="353" spans="2:40" ht="12.75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</row>
    <row r="354" spans="2:40" ht="12.75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</row>
    <row r="355" spans="2:40" ht="12.75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</row>
    <row r="356" spans="2:40" ht="12.7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</row>
    <row r="357" spans="2:40" ht="12.75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</row>
    <row r="358" spans="2:40" ht="12.75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</row>
    <row r="359" spans="2:40" ht="12.75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</row>
    <row r="360" spans="2:40" ht="12.75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</row>
    <row r="361" spans="2:40" ht="12.7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</row>
    <row r="362" spans="2:40" ht="12.7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</row>
    <row r="363" spans="2:40" ht="12.7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</row>
    <row r="364" spans="2:40" ht="12.7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</row>
    <row r="365" spans="2:40" ht="12.7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</row>
    <row r="366" spans="2:40" ht="12.7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</row>
    <row r="367" spans="2:40" ht="12.7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</row>
    <row r="368" spans="2:40" ht="12.75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</row>
    <row r="369" spans="2:40" ht="12.7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</row>
    <row r="370" spans="2:40" ht="12.7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</row>
    <row r="371" spans="2:40" ht="12.7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</row>
    <row r="372" spans="2:40" ht="12.7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</row>
    <row r="373" spans="2:40" ht="12.7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</row>
    <row r="374" spans="2:40" ht="12.7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</row>
    <row r="375" spans="2:40" ht="12.7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</row>
    <row r="376" spans="2:40" ht="12.7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</row>
    <row r="377" spans="2:40" ht="12.7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</row>
    <row r="378" spans="2:40" ht="12.7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</row>
    <row r="379" spans="2:40" ht="12.7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</row>
    <row r="380" spans="2:40" ht="12.75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</row>
    <row r="381" spans="2:40" ht="12.7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</row>
    <row r="382" spans="2:40" ht="12.7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</row>
    <row r="383" spans="2:40" ht="12.7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</row>
    <row r="384" spans="2:40" ht="12.7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</row>
    <row r="385" spans="2:40" ht="12.7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</row>
    <row r="386" spans="2:40" ht="12.7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</row>
    <row r="387" spans="2:40" ht="12.7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</row>
    <row r="388" spans="2:40" ht="12.7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</row>
    <row r="389" spans="2:40" ht="12.7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</row>
    <row r="390" spans="2:40" ht="12.7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</row>
  </sheetData>
  <printOptions horizontalCentered="1"/>
  <pageMargins left="0.4330708661417323" right="0.4330708661417323" top="0.5905511811023623" bottom="0.5905511811023623" header="0.31496062992125984" footer="0.31496062992125984"/>
  <pageSetup fitToHeight="2" fitToWidth="1" horizontalDpi="600" verticalDpi="600" orientation="landscape" paperSize="9" scale="47" r:id="rId1"/>
  <rowBreaks count="1" manualBreakCount="1">
    <brk id="2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6"/>
  </sheetPr>
  <dimension ref="A1:U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7.7109375" style="0" customWidth="1"/>
    <col min="2" max="2" width="18.00390625" style="0" customWidth="1"/>
    <col min="3" max="3" width="15.7109375" style="0" customWidth="1"/>
    <col min="4" max="4" width="18.28125" style="0" customWidth="1"/>
    <col min="5" max="5" width="19.7109375" style="0" customWidth="1"/>
    <col min="6" max="6" width="24.00390625" style="0" customWidth="1"/>
    <col min="7" max="7" width="18.421875" style="0" customWidth="1"/>
    <col min="8" max="10" width="19.7109375" style="0" customWidth="1"/>
    <col min="11" max="11" width="8.8515625" style="0" customWidth="1"/>
    <col min="12" max="12" width="12.140625" style="0" bestFit="1" customWidth="1"/>
    <col min="13" max="13" width="11.421875" style="0" bestFit="1" customWidth="1"/>
    <col min="14" max="14" width="14.140625" style="7" bestFit="1" customWidth="1"/>
    <col min="15" max="15" width="9.28125" style="7" bestFit="1" customWidth="1"/>
    <col min="16" max="16" width="9.140625" style="7" customWidth="1"/>
    <col min="17" max="17" width="9.28125" style="7" bestFit="1" customWidth="1"/>
    <col min="18" max="18" width="9.140625" style="7" customWidth="1"/>
    <col min="19" max="19" width="9.28125" style="7" bestFit="1" customWidth="1"/>
    <col min="20" max="20" width="9.140625" style="7" customWidth="1"/>
    <col min="21" max="21" width="10.421875" style="0" bestFit="1" customWidth="1"/>
    <col min="22" max="16384" width="8.8515625" style="0" customWidth="1"/>
  </cols>
  <sheetData>
    <row r="1" ht="37.5" customHeight="1">
      <c r="A1" s="52" t="s">
        <v>269</v>
      </c>
    </row>
    <row r="2" spans="1:10" s="183" customFormat="1" ht="18" customHeight="1">
      <c r="A2" s="115" t="s">
        <v>381</v>
      </c>
      <c r="J2" s="101" t="s">
        <v>135</v>
      </c>
    </row>
    <row r="3" spans="1:10" s="183" customFormat="1" ht="25.5" customHeight="1">
      <c r="A3" s="88" t="s">
        <v>136</v>
      </c>
      <c r="B3" s="91" t="s">
        <v>233</v>
      </c>
      <c r="C3" s="184"/>
      <c r="D3" s="184"/>
      <c r="E3" s="184"/>
      <c r="F3" s="184"/>
      <c r="G3" s="184"/>
      <c r="H3" s="159"/>
      <c r="I3" s="249" t="s">
        <v>322</v>
      </c>
      <c r="J3" s="185" t="s">
        <v>138</v>
      </c>
    </row>
    <row r="4" spans="1:10" ht="84" customHeight="1">
      <c r="A4" s="186"/>
      <c r="B4" s="222" t="s">
        <v>234</v>
      </c>
      <c r="C4" s="222" t="s">
        <v>76</v>
      </c>
      <c r="D4" s="222" t="s">
        <v>77</v>
      </c>
      <c r="E4" s="222" t="s">
        <v>186</v>
      </c>
      <c r="F4" s="222" t="s">
        <v>187</v>
      </c>
      <c r="G4" s="222" t="s">
        <v>78</v>
      </c>
      <c r="H4" s="222" t="s">
        <v>338</v>
      </c>
      <c r="I4" s="187"/>
      <c r="J4" s="188"/>
    </row>
    <row r="5" spans="1:20" s="30" customFormat="1" ht="33" customHeight="1">
      <c r="A5" s="166" t="s">
        <v>147</v>
      </c>
      <c r="B5" s="433"/>
      <c r="C5" s="434"/>
      <c r="D5" s="434"/>
      <c r="E5" s="434"/>
      <c r="F5" s="434"/>
      <c r="G5" s="434"/>
      <c r="H5" s="434"/>
      <c r="I5" s="434"/>
      <c r="J5" s="434"/>
      <c r="K5" s="366"/>
      <c r="L5" s="366"/>
      <c r="M5" s="366"/>
      <c r="N5" s="36"/>
      <c r="O5" s="36"/>
      <c r="P5" s="36"/>
      <c r="Q5" s="36"/>
      <c r="R5" s="36"/>
      <c r="S5" s="36"/>
      <c r="T5" s="36"/>
    </row>
    <row r="6" spans="1:21" ht="24.75" customHeight="1">
      <c r="A6" s="123" t="s">
        <v>148</v>
      </c>
      <c r="B6" s="316">
        <v>22377</v>
      </c>
      <c r="C6" s="316">
        <v>6433</v>
      </c>
      <c r="D6" s="316">
        <v>10338</v>
      </c>
      <c r="E6" s="316" t="s">
        <v>477</v>
      </c>
      <c r="F6" s="316">
        <v>2146</v>
      </c>
      <c r="G6" s="316">
        <v>3672</v>
      </c>
      <c r="H6" s="316">
        <v>97467</v>
      </c>
      <c r="I6" s="316">
        <v>2297544</v>
      </c>
      <c r="J6" s="318">
        <f>SUM(B6:I6)</f>
        <v>2439977</v>
      </c>
      <c r="K6" s="372"/>
      <c r="L6" s="374"/>
      <c r="M6" s="374"/>
      <c r="N6" s="16"/>
      <c r="U6" s="7"/>
    </row>
    <row r="7" spans="1:21" ht="24.75" customHeight="1">
      <c r="A7" s="125" t="s">
        <v>149</v>
      </c>
      <c r="B7" s="315">
        <v>603</v>
      </c>
      <c r="C7" s="315">
        <v>288</v>
      </c>
      <c r="D7" s="315">
        <v>303</v>
      </c>
      <c r="E7" s="315" t="s">
        <v>477</v>
      </c>
      <c r="F7" s="315">
        <v>170</v>
      </c>
      <c r="G7" s="315">
        <v>68</v>
      </c>
      <c r="H7" s="315">
        <v>16559</v>
      </c>
      <c r="I7" s="315">
        <v>198397</v>
      </c>
      <c r="J7" s="319">
        <f aca="true" t="shared" si="0" ref="J7:J22">SUM(B7:I7)</f>
        <v>216388</v>
      </c>
      <c r="K7" s="535"/>
      <c r="L7" s="374"/>
      <c r="M7" s="374"/>
      <c r="N7" s="16"/>
      <c r="U7" s="7"/>
    </row>
    <row r="8" spans="1:21" ht="24.75" customHeight="1">
      <c r="A8" s="123" t="s">
        <v>472</v>
      </c>
      <c r="B8" s="316">
        <v>610</v>
      </c>
      <c r="C8" s="316">
        <v>308</v>
      </c>
      <c r="D8" s="316">
        <v>6</v>
      </c>
      <c r="E8" s="316" t="s">
        <v>477</v>
      </c>
      <c r="F8" s="316" t="s">
        <v>477</v>
      </c>
      <c r="G8" s="316">
        <v>100</v>
      </c>
      <c r="H8" s="316">
        <v>146</v>
      </c>
      <c r="I8" s="316">
        <v>16227</v>
      </c>
      <c r="J8" s="318">
        <f t="shared" si="0"/>
        <v>17397</v>
      </c>
      <c r="K8" s="374"/>
      <c r="L8" s="374"/>
      <c r="M8" s="372"/>
      <c r="N8" s="16"/>
      <c r="U8" s="7"/>
    </row>
    <row r="9" spans="1:21" ht="24.75" customHeight="1">
      <c r="A9" s="125" t="s">
        <v>153</v>
      </c>
      <c r="B9" s="315">
        <v>40</v>
      </c>
      <c r="C9" s="315">
        <v>87</v>
      </c>
      <c r="D9" s="315" t="s">
        <v>477</v>
      </c>
      <c r="E9" s="315" t="s">
        <v>477</v>
      </c>
      <c r="F9" s="315">
        <v>10</v>
      </c>
      <c r="G9" s="315">
        <v>2184</v>
      </c>
      <c r="H9" s="315">
        <v>419</v>
      </c>
      <c r="I9" s="315">
        <v>1832</v>
      </c>
      <c r="J9" s="319">
        <f t="shared" si="0"/>
        <v>4572</v>
      </c>
      <c r="K9" s="374"/>
      <c r="L9" s="374"/>
      <c r="M9" s="372"/>
      <c r="N9" s="16"/>
      <c r="U9" s="7"/>
    </row>
    <row r="10" spans="1:21" ht="24.75" customHeight="1">
      <c r="A10" s="123" t="s">
        <v>154</v>
      </c>
      <c r="B10" s="316" t="s">
        <v>477</v>
      </c>
      <c r="C10" s="316" t="s">
        <v>477</v>
      </c>
      <c r="D10" s="316" t="s">
        <v>477</v>
      </c>
      <c r="E10" s="316" t="s">
        <v>477</v>
      </c>
      <c r="F10" s="316" t="s">
        <v>477</v>
      </c>
      <c r="G10" s="316" t="s">
        <v>477</v>
      </c>
      <c r="H10" s="316" t="s">
        <v>477</v>
      </c>
      <c r="I10" s="316">
        <v>201</v>
      </c>
      <c r="J10" s="318">
        <f t="shared" si="0"/>
        <v>201</v>
      </c>
      <c r="K10" s="374"/>
      <c r="L10" s="374"/>
      <c r="M10" s="372"/>
      <c r="N10" s="16"/>
      <c r="U10" s="7"/>
    </row>
    <row r="11" spans="1:21" ht="24.75" customHeight="1">
      <c r="A11" s="125" t="s">
        <v>155</v>
      </c>
      <c r="B11" s="315" t="s">
        <v>477</v>
      </c>
      <c r="C11" s="315" t="s">
        <v>477</v>
      </c>
      <c r="D11" s="315" t="s">
        <v>477</v>
      </c>
      <c r="E11" s="315" t="s">
        <v>477</v>
      </c>
      <c r="F11" s="315" t="s">
        <v>477</v>
      </c>
      <c r="G11" s="315" t="s">
        <v>477</v>
      </c>
      <c r="H11" s="315">
        <v>379</v>
      </c>
      <c r="I11" s="315">
        <v>493</v>
      </c>
      <c r="J11" s="319">
        <f t="shared" si="0"/>
        <v>872</v>
      </c>
      <c r="K11" s="374"/>
      <c r="L11" s="374"/>
      <c r="M11" s="372"/>
      <c r="N11" s="16"/>
      <c r="U11" s="7"/>
    </row>
    <row r="12" spans="1:21" ht="24.75" customHeight="1">
      <c r="A12" s="123" t="s">
        <v>158</v>
      </c>
      <c r="B12" s="316" t="s">
        <v>477</v>
      </c>
      <c r="C12" s="316" t="s">
        <v>477</v>
      </c>
      <c r="D12" s="316" t="s">
        <v>477</v>
      </c>
      <c r="E12" s="316" t="s">
        <v>477</v>
      </c>
      <c r="F12" s="316" t="s">
        <v>477</v>
      </c>
      <c r="G12" s="316">
        <v>63</v>
      </c>
      <c r="H12" s="316">
        <v>216</v>
      </c>
      <c r="I12" s="316">
        <v>572</v>
      </c>
      <c r="J12" s="318">
        <f t="shared" si="0"/>
        <v>851</v>
      </c>
      <c r="K12" s="374"/>
      <c r="L12" s="374"/>
      <c r="M12" s="372"/>
      <c r="N12" s="16"/>
      <c r="U12" s="7"/>
    </row>
    <row r="13" spans="1:21" ht="24.75" customHeight="1">
      <c r="A13" s="125" t="s">
        <v>159</v>
      </c>
      <c r="B13" s="315" t="s">
        <v>477</v>
      </c>
      <c r="C13" s="315" t="s">
        <v>477</v>
      </c>
      <c r="D13" s="315" t="s">
        <v>477</v>
      </c>
      <c r="E13" s="315" t="s">
        <v>477</v>
      </c>
      <c r="F13" s="315" t="s">
        <v>477</v>
      </c>
      <c r="G13" s="315" t="s">
        <v>477</v>
      </c>
      <c r="H13" s="315">
        <v>89</v>
      </c>
      <c r="I13" s="315">
        <v>488</v>
      </c>
      <c r="J13" s="319">
        <f t="shared" si="0"/>
        <v>577</v>
      </c>
      <c r="K13" s="374"/>
      <c r="L13" s="374"/>
      <c r="M13" s="372"/>
      <c r="N13" s="16"/>
      <c r="U13" s="7"/>
    </row>
    <row r="14" spans="1:21" ht="24.75" customHeight="1">
      <c r="A14" s="123" t="s">
        <v>89</v>
      </c>
      <c r="B14" s="316" t="s">
        <v>477</v>
      </c>
      <c r="C14" s="316" t="s">
        <v>477</v>
      </c>
      <c r="D14" s="316" t="s">
        <v>477</v>
      </c>
      <c r="E14" s="316" t="s">
        <v>477</v>
      </c>
      <c r="F14" s="316" t="s">
        <v>477</v>
      </c>
      <c r="G14" s="316" t="s">
        <v>477</v>
      </c>
      <c r="H14" s="316">
        <v>5974</v>
      </c>
      <c r="I14" s="316">
        <v>2755</v>
      </c>
      <c r="J14" s="318">
        <f t="shared" si="0"/>
        <v>8729</v>
      </c>
      <c r="K14" s="374"/>
      <c r="L14" s="374"/>
      <c r="M14" s="372"/>
      <c r="N14" s="16"/>
      <c r="U14" s="7"/>
    </row>
    <row r="15" spans="1:21" ht="24.75" customHeight="1">
      <c r="A15" s="778" t="s">
        <v>463</v>
      </c>
      <c r="B15" s="315">
        <v>855</v>
      </c>
      <c r="C15" s="315">
        <v>2</v>
      </c>
      <c r="D15" s="315">
        <v>6</v>
      </c>
      <c r="E15" s="315" t="s">
        <v>477</v>
      </c>
      <c r="F15" s="315">
        <v>38</v>
      </c>
      <c r="G15" s="315">
        <v>1104</v>
      </c>
      <c r="H15" s="315">
        <v>29198</v>
      </c>
      <c r="I15" s="315">
        <v>11501</v>
      </c>
      <c r="J15" s="319">
        <f t="shared" si="0"/>
        <v>42704</v>
      </c>
      <c r="K15" s="374"/>
      <c r="L15" s="374"/>
      <c r="M15" s="372"/>
      <c r="N15" s="16"/>
      <c r="U15" s="7"/>
    </row>
    <row r="16" spans="1:21" ht="24.75" customHeight="1">
      <c r="A16" s="123" t="s">
        <v>5</v>
      </c>
      <c r="B16" s="316"/>
      <c r="C16" s="316"/>
      <c r="D16" s="316"/>
      <c r="E16" s="316"/>
      <c r="F16" s="316"/>
      <c r="G16" s="316"/>
      <c r="H16" s="316"/>
      <c r="I16" s="316"/>
      <c r="J16" s="318"/>
      <c r="K16" s="374"/>
      <c r="L16" s="374"/>
      <c r="M16" s="372"/>
      <c r="N16" s="16"/>
      <c r="U16" s="7"/>
    </row>
    <row r="17" spans="1:21" ht="24.75" customHeight="1">
      <c r="A17" s="129" t="s">
        <v>198</v>
      </c>
      <c r="B17" s="315" t="s">
        <v>477</v>
      </c>
      <c r="C17" s="315" t="s">
        <v>477</v>
      </c>
      <c r="D17" s="315" t="s">
        <v>477</v>
      </c>
      <c r="E17" s="315" t="s">
        <v>477</v>
      </c>
      <c r="F17" s="315" t="s">
        <v>477</v>
      </c>
      <c r="G17" s="315" t="s">
        <v>477</v>
      </c>
      <c r="H17" s="315">
        <v>219</v>
      </c>
      <c r="I17" s="315">
        <v>311</v>
      </c>
      <c r="J17" s="319">
        <f t="shared" si="0"/>
        <v>530</v>
      </c>
      <c r="K17" s="374"/>
      <c r="L17" s="374"/>
      <c r="M17" s="372"/>
      <c r="N17" s="16"/>
      <c r="U17" s="7"/>
    </row>
    <row r="18" spans="1:21" ht="24.75" customHeight="1">
      <c r="A18" s="131" t="s">
        <v>199</v>
      </c>
      <c r="B18" s="316" t="s">
        <v>477</v>
      </c>
      <c r="C18" s="316" t="s">
        <v>477</v>
      </c>
      <c r="D18" s="316" t="s">
        <v>477</v>
      </c>
      <c r="E18" s="316" t="s">
        <v>477</v>
      </c>
      <c r="F18" s="316" t="s">
        <v>477</v>
      </c>
      <c r="G18" s="316" t="s">
        <v>477</v>
      </c>
      <c r="H18" s="316">
        <v>235</v>
      </c>
      <c r="I18" s="316">
        <v>349</v>
      </c>
      <c r="J18" s="318">
        <f t="shared" si="0"/>
        <v>584</v>
      </c>
      <c r="K18" s="374"/>
      <c r="L18" s="374"/>
      <c r="M18" s="372"/>
      <c r="N18" s="16"/>
      <c r="U18" s="7"/>
    </row>
    <row r="19" spans="1:21" ht="24.75" customHeight="1">
      <c r="A19" s="132" t="s">
        <v>473</v>
      </c>
      <c r="B19" s="315" t="s">
        <v>477</v>
      </c>
      <c r="C19" s="315" t="s">
        <v>477</v>
      </c>
      <c r="D19" s="315" t="s">
        <v>477</v>
      </c>
      <c r="E19" s="315" t="s">
        <v>477</v>
      </c>
      <c r="F19" s="315" t="s">
        <v>477</v>
      </c>
      <c r="G19" s="315" t="s">
        <v>477</v>
      </c>
      <c r="H19" s="315" t="s">
        <v>477</v>
      </c>
      <c r="I19" s="315">
        <v>1315</v>
      </c>
      <c r="J19" s="319">
        <f t="shared" si="0"/>
        <v>1315</v>
      </c>
      <c r="K19" s="374"/>
      <c r="L19" s="374"/>
      <c r="M19" s="372"/>
      <c r="N19" s="16"/>
      <c r="U19" s="7"/>
    </row>
    <row r="20" spans="1:21" ht="24.75" customHeight="1">
      <c r="A20" s="163" t="s">
        <v>14</v>
      </c>
      <c r="B20" s="316">
        <v>89339</v>
      </c>
      <c r="C20" s="316" t="s">
        <v>477</v>
      </c>
      <c r="D20" s="316" t="s">
        <v>477</v>
      </c>
      <c r="E20" s="316" t="s">
        <v>477</v>
      </c>
      <c r="F20" s="316">
        <v>96</v>
      </c>
      <c r="G20" s="316">
        <v>667</v>
      </c>
      <c r="H20" s="316">
        <v>1616</v>
      </c>
      <c r="I20" s="316">
        <v>21369</v>
      </c>
      <c r="J20" s="318">
        <f t="shared" si="0"/>
        <v>113087</v>
      </c>
      <c r="K20" s="374"/>
      <c r="L20" s="374"/>
      <c r="M20" s="372"/>
      <c r="N20" s="16"/>
      <c r="U20" s="7"/>
    </row>
    <row r="21" spans="1:21" ht="24.75" customHeight="1">
      <c r="A21" s="295" t="s">
        <v>300</v>
      </c>
      <c r="B21" s="315" t="s">
        <v>477</v>
      </c>
      <c r="C21" s="315" t="s">
        <v>477</v>
      </c>
      <c r="D21" s="315" t="s">
        <v>477</v>
      </c>
      <c r="E21" s="315" t="s">
        <v>477</v>
      </c>
      <c r="F21" s="315" t="s">
        <v>477</v>
      </c>
      <c r="G21" s="315" t="s">
        <v>477</v>
      </c>
      <c r="H21" s="315">
        <v>8554</v>
      </c>
      <c r="I21" s="315">
        <v>12621</v>
      </c>
      <c r="J21" s="319">
        <f t="shared" si="0"/>
        <v>21175</v>
      </c>
      <c r="K21" s="374"/>
      <c r="L21" s="374"/>
      <c r="M21" s="372"/>
      <c r="N21" s="16"/>
      <c r="U21" s="7"/>
    </row>
    <row r="22" spans="1:21" ht="24.75" customHeight="1">
      <c r="A22" s="165" t="s">
        <v>20</v>
      </c>
      <c r="B22" s="419">
        <v>10005</v>
      </c>
      <c r="C22" s="419" t="s">
        <v>477</v>
      </c>
      <c r="D22" s="419">
        <v>1221</v>
      </c>
      <c r="E22" s="419" t="s">
        <v>477</v>
      </c>
      <c r="F22" s="419" t="s">
        <v>477</v>
      </c>
      <c r="G22" s="419">
        <v>43</v>
      </c>
      <c r="H22" s="419">
        <v>18194</v>
      </c>
      <c r="I22" s="419">
        <v>283072</v>
      </c>
      <c r="J22" s="318">
        <f t="shared" si="0"/>
        <v>312535</v>
      </c>
      <c r="K22" s="374"/>
      <c r="L22" s="374"/>
      <c r="M22" s="372"/>
      <c r="N22" s="16"/>
      <c r="U22" s="7"/>
    </row>
    <row r="23" spans="1:21" ht="39.75" customHeight="1">
      <c r="A23" s="136" t="s">
        <v>29</v>
      </c>
      <c r="B23" s="479">
        <f>SUM(B5:B22)</f>
        <v>123829</v>
      </c>
      <c r="C23" s="479">
        <f aca="true" t="shared" si="1" ref="C23:J23">SUM(C5:C22)</f>
        <v>7118</v>
      </c>
      <c r="D23" s="479">
        <f t="shared" si="1"/>
        <v>11874</v>
      </c>
      <c r="E23" s="479">
        <f t="shared" si="1"/>
        <v>0</v>
      </c>
      <c r="F23" s="479">
        <f t="shared" si="1"/>
        <v>2460</v>
      </c>
      <c r="G23" s="479">
        <f t="shared" si="1"/>
        <v>7901</v>
      </c>
      <c r="H23" s="479">
        <f t="shared" si="1"/>
        <v>179265</v>
      </c>
      <c r="I23" s="479">
        <f t="shared" si="1"/>
        <v>2849047</v>
      </c>
      <c r="J23" s="479">
        <f t="shared" si="1"/>
        <v>3181494</v>
      </c>
      <c r="K23" s="19"/>
      <c r="L23" s="19"/>
      <c r="U23" s="7"/>
    </row>
    <row r="24" spans="1:10" ht="24.75" customHeight="1">
      <c r="A24" s="120" t="s">
        <v>382</v>
      </c>
      <c r="B24" s="121">
        <f aca="true" t="shared" si="2" ref="B24:J24">SUM(B23-B27)</f>
        <v>2426</v>
      </c>
      <c r="C24" s="121">
        <f t="shared" si="2"/>
        <v>829</v>
      </c>
      <c r="D24" s="121">
        <f t="shared" si="2"/>
        <v>-370</v>
      </c>
      <c r="E24" s="121">
        <f t="shared" si="2"/>
        <v>0</v>
      </c>
      <c r="F24" s="121">
        <f t="shared" si="2"/>
        <v>-1540</v>
      </c>
      <c r="G24" s="121">
        <f t="shared" si="2"/>
        <v>1806</v>
      </c>
      <c r="H24" s="121">
        <f t="shared" si="2"/>
        <v>9741</v>
      </c>
      <c r="I24" s="121">
        <f t="shared" si="2"/>
        <v>-3428</v>
      </c>
      <c r="J24" s="121">
        <f t="shared" si="2"/>
        <v>9464</v>
      </c>
    </row>
    <row r="25" spans="1:12" ht="24.75" customHeight="1">
      <c r="A25" s="120" t="s">
        <v>384</v>
      </c>
      <c r="B25" s="473">
        <f>(B23-B27)/ABS(B27)</f>
        <v>0.019983031720797673</v>
      </c>
      <c r="C25" s="473">
        <f aca="true" t="shared" si="3" ref="C25:J25">(C23-C27)/ABS(C27)</f>
        <v>0.13181745905549372</v>
      </c>
      <c r="D25" s="473">
        <f t="shared" si="3"/>
        <v>-0.03021888271806599</v>
      </c>
      <c r="E25" s="473" t="s">
        <v>345</v>
      </c>
      <c r="F25" s="473">
        <f t="shared" si="3"/>
        <v>-0.385</v>
      </c>
      <c r="G25" s="473">
        <f t="shared" si="3"/>
        <v>0.2963084495488105</v>
      </c>
      <c r="H25" s="473">
        <f t="shared" si="3"/>
        <v>0.05746089049338147</v>
      </c>
      <c r="I25" s="806">
        <f t="shared" si="3"/>
        <v>-0.001201763380923584</v>
      </c>
      <c r="J25" s="806">
        <f t="shared" si="3"/>
        <v>0.0029835783394230194</v>
      </c>
      <c r="K25" s="19"/>
      <c r="L25" s="19"/>
    </row>
    <row r="26" spans="1:11" ht="24.75" customHeight="1">
      <c r="A26" s="120" t="s">
        <v>385</v>
      </c>
      <c r="B26" s="294">
        <f>B23/$J$23</f>
        <v>0.038921651274527</v>
      </c>
      <c r="C26" s="808">
        <f aca="true" t="shared" si="4" ref="C26:J26">C23/$J$23</f>
        <v>0.002237313664586512</v>
      </c>
      <c r="D26" s="808">
        <f t="shared" si="4"/>
        <v>0.003732208830191099</v>
      </c>
      <c r="E26" s="294">
        <f t="shared" si="4"/>
        <v>0</v>
      </c>
      <c r="F26" s="808">
        <f t="shared" si="4"/>
        <v>0.000773221637381683</v>
      </c>
      <c r="G26" s="808">
        <f t="shared" si="4"/>
        <v>0.0024834244540458037</v>
      </c>
      <c r="H26" s="294">
        <f t="shared" si="4"/>
        <v>0.05634616944114935</v>
      </c>
      <c r="I26" s="294">
        <f t="shared" si="4"/>
        <v>0.8955060106981185</v>
      </c>
      <c r="J26" s="294">
        <f t="shared" si="4"/>
        <v>1</v>
      </c>
      <c r="K26" s="526"/>
    </row>
    <row r="27" spans="1:11" ht="24.75" customHeight="1">
      <c r="A27" s="472" t="s">
        <v>383</v>
      </c>
      <c r="B27" s="824">
        <v>121403</v>
      </c>
      <c r="C27" s="824">
        <v>6289</v>
      </c>
      <c r="D27" s="824">
        <v>12244</v>
      </c>
      <c r="E27" s="121">
        <v>0</v>
      </c>
      <c r="F27" s="824">
        <v>4000</v>
      </c>
      <c r="G27" s="824">
        <v>6095</v>
      </c>
      <c r="H27" s="824">
        <v>169524</v>
      </c>
      <c r="I27" s="824">
        <v>2852475</v>
      </c>
      <c r="J27" s="824">
        <v>3172030</v>
      </c>
      <c r="K27" s="290"/>
    </row>
    <row r="28" spans="1:11" ht="18">
      <c r="A28" s="183" t="s">
        <v>312</v>
      </c>
      <c r="D28" s="300"/>
      <c r="E28" s="19"/>
      <c r="H28" s="19"/>
      <c r="K28" s="290"/>
    </row>
    <row r="30" ht="18">
      <c r="A30" s="217" t="s">
        <v>373</v>
      </c>
    </row>
  </sheetData>
  <printOptions horizontalCentered="1"/>
  <pageMargins left="0.6692913385826772" right="0.5118110236220472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showGridLines="0" zoomScaleSheetLayoutView="100" workbookViewId="0" topLeftCell="A1">
      <selection activeCell="A1" sqref="A1"/>
    </sheetView>
  </sheetViews>
  <sheetFormatPr defaultColWidth="9.140625" defaultRowHeight="12" customHeight="1"/>
  <cols>
    <col min="1" max="1" width="3.421875" style="26" customWidth="1"/>
    <col min="2" max="4" width="4.7109375" style="26" customWidth="1"/>
    <col min="5" max="5" width="5.7109375" style="26" customWidth="1"/>
    <col min="6" max="8" width="4.7109375" style="26" customWidth="1"/>
    <col min="9" max="9" width="5.8515625" style="26" customWidth="1"/>
    <col min="10" max="15" width="4.7109375" style="26" customWidth="1"/>
    <col min="16" max="16" width="8.00390625" style="26" customWidth="1"/>
    <col min="17" max="17" width="7.421875" style="26" customWidth="1"/>
    <col min="18" max="19" width="4.7109375" style="26" customWidth="1"/>
    <col min="20" max="20" width="6.421875" style="25" customWidth="1"/>
    <col min="21" max="21" width="8.28125" style="26" customWidth="1"/>
    <col min="22" max="22" width="9.140625" style="26" customWidth="1"/>
    <col min="23" max="23" width="2.8515625" style="26" customWidth="1"/>
    <col min="24" max="16384" width="9.140625" style="26" customWidth="1"/>
  </cols>
  <sheetData>
    <row r="1" spans="1:23" ht="19.5" customHeight="1">
      <c r="A1" s="738"/>
      <c r="B1" s="736" t="s">
        <v>393</v>
      </c>
      <c r="C1" s="714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715"/>
    </row>
    <row r="2" spans="1:23" ht="12" customHeight="1">
      <c r="A2" s="717"/>
      <c r="B2" s="737"/>
      <c r="C2" s="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U2" s="25"/>
      <c r="V2" s="25"/>
      <c r="W2" s="716"/>
    </row>
    <row r="3" spans="1:23" ht="12" customHeight="1" thickBot="1">
      <c r="A3" s="71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U3" s="25"/>
      <c r="V3" s="25"/>
      <c r="W3" s="716"/>
    </row>
    <row r="4" spans="1:23" ht="12" customHeight="1" thickTop="1">
      <c r="A4" s="717"/>
      <c r="B4" s="44"/>
      <c r="C4" s="44"/>
      <c r="D4" s="44"/>
      <c r="E4" s="44"/>
      <c r="F4" s="693"/>
      <c r="G4" s="693"/>
      <c r="H4" s="693"/>
      <c r="I4" s="635" t="s">
        <v>275</v>
      </c>
      <c r="J4" s="636"/>
      <c r="K4" s="637"/>
      <c r="L4" s="638"/>
      <c r="M4" s="44"/>
      <c r="N4" s="639" t="s">
        <v>276</v>
      </c>
      <c r="O4" s="640"/>
      <c r="P4" s="640"/>
      <c r="Q4" s="641"/>
      <c r="R4" s="44"/>
      <c r="S4" s="44"/>
      <c r="T4" s="44"/>
      <c r="U4" s="25"/>
      <c r="V4" s="25"/>
      <c r="W4" s="716"/>
    </row>
    <row r="5" spans="1:23" ht="12" customHeight="1">
      <c r="A5" s="717"/>
      <c r="B5" s="44"/>
      <c r="C5" s="44"/>
      <c r="D5" s="44"/>
      <c r="E5" s="44"/>
      <c r="F5" s="693"/>
      <c r="G5" s="693"/>
      <c r="H5" s="693"/>
      <c r="I5" s="642" t="s">
        <v>277</v>
      </c>
      <c r="J5" s="643"/>
      <c r="K5" s="644"/>
      <c r="L5" s="645"/>
      <c r="M5" s="646"/>
      <c r="N5" s="647" t="s">
        <v>277</v>
      </c>
      <c r="O5" s="648"/>
      <c r="P5" s="648"/>
      <c r="Q5" s="649"/>
      <c r="R5" s="44"/>
      <c r="S5" s="44"/>
      <c r="T5" s="44"/>
      <c r="U5" s="25"/>
      <c r="V5" s="25"/>
      <c r="W5" s="716"/>
    </row>
    <row r="6" spans="1:23" ht="12" customHeight="1" thickBot="1">
      <c r="A6" s="717"/>
      <c r="B6" s="44"/>
      <c r="C6" s="44"/>
      <c r="D6" s="44"/>
      <c r="E6" s="44"/>
      <c r="F6" s="693"/>
      <c r="G6" s="693"/>
      <c r="H6" s="693"/>
      <c r="I6" s="650" t="s">
        <v>278</v>
      </c>
      <c r="J6" s="651"/>
      <c r="K6" s="652"/>
      <c r="L6" s="653"/>
      <c r="M6" s="44"/>
      <c r="N6" s="654" t="s">
        <v>279</v>
      </c>
      <c r="O6" s="655"/>
      <c r="P6" s="655"/>
      <c r="Q6" s="656"/>
      <c r="R6" s="44"/>
      <c r="S6" s="44"/>
      <c r="T6" s="44"/>
      <c r="U6" s="25"/>
      <c r="V6" s="25"/>
      <c r="W6" s="716"/>
    </row>
    <row r="7" spans="1:23" ht="12" customHeight="1" thickTop="1">
      <c r="A7" s="717"/>
      <c r="B7" s="44"/>
      <c r="C7" s="44"/>
      <c r="D7" s="44"/>
      <c r="E7" s="44"/>
      <c r="F7" s="699"/>
      <c r="G7" s="699"/>
      <c r="H7" s="44"/>
      <c r="I7" s="693"/>
      <c r="J7" s="657"/>
      <c r="K7" s="44"/>
      <c r="L7" s="44"/>
      <c r="M7" s="44"/>
      <c r="N7" s="44"/>
      <c r="O7" s="44"/>
      <c r="P7" s="44"/>
      <c r="Q7" s="44"/>
      <c r="R7" s="44"/>
      <c r="S7" s="44"/>
      <c r="T7" s="44"/>
      <c r="U7" s="25"/>
      <c r="V7" s="25"/>
      <c r="W7" s="716"/>
    </row>
    <row r="8" spans="1:23" ht="12" customHeight="1">
      <c r="A8" s="717"/>
      <c r="B8" s="44"/>
      <c r="C8" s="44"/>
      <c r="D8" s="44"/>
      <c r="E8" s="44"/>
      <c r="F8" s="699"/>
      <c r="G8" s="699"/>
      <c r="H8" s="44"/>
      <c r="I8" s="44"/>
      <c r="J8" s="658"/>
      <c r="K8" s="44"/>
      <c r="L8" s="44"/>
      <c r="M8" s="44"/>
      <c r="N8" s="44"/>
      <c r="O8" s="44"/>
      <c r="P8" s="44"/>
      <c r="Q8" s="44"/>
      <c r="R8" s="44"/>
      <c r="S8" s="44"/>
      <c r="T8" s="44"/>
      <c r="U8" s="25"/>
      <c r="V8" s="25"/>
      <c r="W8" s="716"/>
    </row>
    <row r="9" spans="1:23" ht="12" customHeight="1">
      <c r="A9" s="717"/>
      <c r="B9" s="44"/>
      <c r="C9" s="44"/>
      <c r="D9" s="44"/>
      <c r="E9" s="44"/>
      <c r="F9" s="693"/>
      <c r="G9" s="693"/>
      <c r="H9" s="693"/>
      <c r="I9" s="635" t="s">
        <v>280</v>
      </c>
      <c r="J9" s="636"/>
      <c r="K9" s="659"/>
      <c r="L9" s="659"/>
      <c r="M9" s="660"/>
      <c r="N9" s="661" t="s">
        <v>164</v>
      </c>
      <c r="O9" s="662"/>
      <c r="P9" s="662"/>
      <c r="Q9" s="662"/>
      <c r="R9" s="44" t="s">
        <v>445</v>
      </c>
      <c r="S9" s="44"/>
      <c r="T9" s="44"/>
      <c r="U9" s="25"/>
      <c r="V9" s="25"/>
      <c r="W9" s="716"/>
    </row>
    <row r="10" spans="1:23" ht="12" customHeight="1">
      <c r="A10" s="717"/>
      <c r="B10" s="44"/>
      <c r="C10" s="44"/>
      <c r="D10" s="44"/>
      <c r="E10" s="44"/>
      <c r="F10" s="693"/>
      <c r="G10" s="693"/>
      <c r="H10" s="693"/>
      <c r="I10" s="650" t="s">
        <v>281</v>
      </c>
      <c r="J10" s="651"/>
      <c r="K10" s="663"/>
      <c r="L10" s="651"/>
      <c r="M10" s="44"/>
      <c r="N10" s="662" t="s">
        <v>168</v>
      </c>
      <c r="O10" s="662"/>
      <c r="P10" s="662"/>
      <c r="Q10" s="662"/>
      <c r="R10" s="44" t="s">
        <v>445</v>
      </c>
      <c r="S10" s="44"/>
      <c r="T10" s="44"/>
      <c r="U10" s="25"/>
      <c r="V10" s="25"/>
      <c r="W10" s="716"/>
    </row>
    <row r="11" spans="1:23" ht="12" customHeight="1">
      <c r="A11" s="717"/>
      <c r="B11" s="44"/>
      <c r="C11" s="44"/>
      <c r="D11" s="44"/>
      <c r="E11" s="44"/>
      <c r="F11" s="693"/>
      <c r="G11" s="693"/>
      <c r="H11" s="693"/>
      <c r="I11" s="699"/>
      <c r="J11" s="664"/>
      <c r="K11" s="44"/>
      <c r="L11" s="44"/>
      <c r="M11" s="44"/>
      <c r="N11" s="830" t="s">
        <v>367</v>
      </c>
      <c r="O11" s="830"/>
      <c r="P11" s="830"/>
      <c r="Q11" s="830"/>
      <c r="R11" s="44" t="s">
        <v>445</v>
      </c>
      <c r="S11" s="44"/>
      <c r="T11" s="44"/>
      <c r="U11" s="25"/>
      <c r="V11" s="25"/>
      <c r="W11" s="716"/>
    </row>
    <row r="12" spans="1:23" ht="12" customHeight="1">
      <c r="A12" s="717"/>
      <c r="B12" s="44"/>
      <c r="C12" s="44"/>
      <c r="D12" s="44"/>
      <c r="E12" s="44"/>
      <c r="F12" s="693"/>
      <c r="G12" s="693"/>
      <c r="H12" s="693"/>
      <c r="I12" s="699"/>
      <c r="J12" s="66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25"/>
      <c r="V12" s="25"/>
      <c r="W12" s="716"/>
    </row>
    <row r="13" spans="1:23" ht="12" customHeight="1">
      <c r="A13" s="717"/>
      <c r="B13" s="44"/>
      <c r="C13" s="44"/>
      <c r="D13" s="44"/>
      <c r="E13" s="44"/>
      <c r="F13" s="693"/>
      <c r="G13" s="693"/>
      <c r="H13" s="735" t="s">
        <v>446</v>
      </c>
      <c r="I13" s="661" t="s">
        <v>282</v>
      </c>
      <c r="J13" s="732"/>
      <c r="K13" s="662"/>
      <c r="L13" s="733"/>
      <c r="M13" s="731"/>
      <c r="N13" s="832" t="s">
        <v>193</v>
      </c>
      <c r="O13" s="832"/>
      <c r="P13" s="832"/>
      <c r="Q13" s="832"/>
      <c r="R13" s="44" t="s">
        <v>445</v>
      </c>
      <c r="S13" s="44"/>
      <c r="T13" s="44"/>
      <c r="U13" s="25"/>
      <c r="V13" s="25"/>
      <c r="W13" s="716"/>
    </row>
    <row r="14" spans="1:23" ht="12" customHeight="1">
      <c r="A14" s="717"/>
      <c r="B14" s="44"/>
      <c r="C14" s="44"/>
      <c r="D14" s="44"/>
      <c r="E14" s="44"/>
      <c r="F14" s="693"/>
      <c r="G14" s="693"/>
      <c r="H14" s="735" t="s">
        <v>446</v>
      </c>
      <c r="I14" s="662" t="s">
        <v>32</v>
      </c>
      <c r="J14" s="732"/>
      <c r="K14" s="662"/>
      <c r="L14" s="733"/>
      <c r="M14" s="693"/>
      <c r="N14" s="830" t="s">
        <v>191</v>
      </c>
      <c r="O14" s="830"/>
      <c r="P14" s="830"/>
      <c r="Q14" s="830"/>
      <c r="R14" s="713" t="s">
        <v>445</v>
      </c>
      <c r="S14" s="44"/>
      <c r="T14" s="44"/>
      <c r="U14" s="25"/>
      <c r="V14" s="25"/>
      <c r="W14" s="716"/>
    </row>
    <row r="15" spans="1:23" ht="12" customHeight="1">
      <c r="A15" s="717"/>
      <c r="B15" s="44"/>
      <c r="C15" s="44"/>
      <c r="D15" s="44"/>
      <c r="E15" s="44"/>
      <c r="F15" s="44"/>
      <c r="G15" s="44"/>
      <c r="H15" s="44"/>
      <c r="I15" s="44"/>
      <c r="J15" s="658"/>
      <c r="K15" s="44"/>
      <c r="L15" s="44"/>
      <c r="M15" s="44"/>
      <c r="N15" s="830" t="s">
        <v>192</v>
      </c>
      <c r="O15" s="830"/>
      <c r="P15" s="830"/>
      <c r="Q15" s="830"/>
      <c r="R15" s="713" t="s">
        <v>445</v>
      </c>
      <c r="S15" s="44"/>
      <c r="T15" s="44"/>
      <c r="U15" s="25"/>
      <c r="V15" s="25"/>
      <c r="W15" s="716"/>
    </row>
    <row r="16" spans="1:23" ht="12" customHeight="1">
      <c r="A16" s="717"/>
      <c r="B16" s="44"/>
      <c r="C16" s="44"/>
      <c r="D16" s="44"/>
      <c r="E16" s="44"/>
      <c r="F16" s="44"/>
      <c r="G16" s="44"/>
      <c r="H16" s="44"/>
      <c r="I16" s="44"/>
      <c r="J16" s="658"/>
      <c r="K16" s="44"/>
      <c r="L16" s="44"/>
      <c r="M16" s="44"/>
      <c r="N16" s="830" t="s">
        <v>367</v>
      </c>
      <c r="O16" s="830"/>
      <c r="P16" s="830"/>
      <c r="Q16" s="830"/>
      <c r="R16" s="713" t="s">
        <v>445</v>
      </c>
      <c r="S16" s="44"/>
      <c r="T16" s="44"/>
      <c r="U16" s="25"/>
      <c r="V16" s="25"/>
      <c r="W16" s="716"/>
    </row>
    <row r="17" spans="1:23" ht="12" customHeight="1">
      <c r="A17" s="717"/>
      <c r="B17" s="44"/>
      <c r="C17" s="44"/>
      <c r="D17" s="44"/>
      <c r="E17" s="44"/>
      <c r="F17" s="44"/>
      <c r="G17" s="44"/>
      <c r="H17" s="44"/>
      <c r="I17" s="44"/>
      <c r="J17" s="658"/>
      <c r="K17" s="44"/>
      <c r="L17" s="44"/>
      <c r="M17" s="44"/>
      <c r="N17" s="665"/>
      <c r="O17" s="665"/>
      <c r="P17" s="665"/>
      <c r="Q17" s="665"/>
      <c r="R17" s="44"/>
      <c r="S17" s="44"/>
      <c r="T17" s="44"/>
      <c r="U17" s="25"/>
      <c r="V17" s="25"/>
      <c r="W17" s="716"/>
    </row>
    <row r="18" spans="1:23" ht="12" customHeight="1">
      <c r="A18" s="717"/>
      <c r="B18" s="44"/>
      <c r="C18" s="44"/>
      <c r="D18" s="44"/>
      <c r="E18" s="44"/>
      <c r="F18" s="44"/>
      <c r="G18" s="44"/>
      <c r="H18" s="44"/>
      <c r="I18" s="44"/>
      <c r="J18" s="658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25"/>
      <c r="V18" s="25"/>
      <c r="W18" s="716"/>
    </row>
    <row r="19" spans="1:23" ht="12" customHeight="1">
      <c r="A19" s="717"/>
      <c r="B19" s="44"/>
      <c r="C19" s="44"/>
      <c r="D19" s="44"/>
      <c r="E19" s="44"/>
      <c r="F19" s="44"/>
      <c r="G19" s="44"/>
      <c r="H19" s="44"/>
      <c r="I19" s="635" t="s">
        <v>263</v>
      </c>
      <c r="J19" s="636"/>
      <c r="K19" s="659"/>
      <c r="L19" s="636"/>
      <c r="M19" s="44"/>
      <c r="N19" s="44"/>
      <c r="O19" s="44"/>
      <c r="P19" s="44"/>
      <c r="Q19" s="44"/>
      <c r="R19" s="44"/>
      <c r="S19" s="44"/>
      <c r="T19" s="44"/>
      <c r="U19" s="25"/>
      <c r="V19" s="25"/>
      <c r="W19" s="716"/>
    </row>
    <row r="20" spans="1:23" ht="12" customHeight="1">
      <c r="A20" s="717"/>
      <c r="B20" s="44"/>
      <c r="C20" s="44"/>
      <c r="D20" s="44"/>
      <c r="E20" s="44"/>
      <c r="F20" s="44"/>
      <c r="G20" s="44"/>
      <c r="H20" s="44"/>
      <c r="I20" s="650" t="s">
        <v>226</v>
      </c>
      <c r="J20" s="651"/>
      <c r="K20" s="663"/>
      <c r="L20" s="651"/>
      <c r="M20" s="44"/>
      <c r="N20" s="44"/>
      <c r="O20" s="44"/>
      <c r="P20" s="44"/>
      <c r="Q20" s="44"/>
      <c r="R20" s="44"/>
      <c r="S20" s="44"/>
      <c r="T20" s="44"/>
      <c r="U20" s="25"/>
      <c r="V20" s="25"/>
      <c r="W20" s="716"/>
    </row>
    <row r="21" spans="1:23" ht="12" customHeight="1">
      <c r="A21" s="717"/>
      <c r="B21" s="44"/>
      <c r="C21" s="693"/>
      <c r="D21" s="44"/>
      <c r="E21" s="44"/>
      <c r="F21" s="687"/>
      <c r="G21" s="44"/>
      <c r="H21" s="44"/>
      <c r="I21" s="713"/>
      <c r="J21" s="666"/>
      <c r="K21" s="713"/>
      <c r="L21" s="713"/>
      <c r="M21" s="44"/>
      <c r="N21" s="44"/>
      <c r="O21" s="44"/>
      <c r="P21" s="44"/>
      <c r="Q21" s="44"/>
      <c r="R21" s="44"/>
      <c r="S21" s="44"/>
      <c r="T21" s="44"/>
      <c r="U21" s="25"/>
      <c r="V21" s="25"/>
      <c r="W21" s="716"/>
    </row>
    <row r="22" spans="1:23" ht="12" customHeight="1">
      <c r="A22" s="717"/>
      <c r="B22" s="44"/>
      <c r="C22" s="693"/>
      <c r="D22" s="44"/>
      <c r="E22" s="44"/>
      <c r="F22" s="687"/>
      <c r="G22" s="44"/>
      <c r="H22" s="44"/>
      <c r="I22" s="667"/>
      <c r="J22" s="668" t="s">
        <v>286</v>
      </c>
      <c r="K22" s="669"/>
      <c r="L22" s="670"/>
      <c r="M22" s="44"/>
      <c r="N22" s="44"/>
      <c r="O22" s="44"/>
      <c r="P22" s="44"/>
      <c r="Q22" s="44"/>
      <c r="R22" s="44"/>
      <c r="S22" s="44"/>
      <c r="T22" s="44"/>
      <c r="U22" s="25"/>
      <c r="V22" s="25"/>
      <c r="W22" s="716"/>
    </row>
    <row r="23" spans="1:23" ht="12" customHeight="1">
      <c r="A23" s="717"/>
      <c r="B23" s="44"/>
      <c r="C23" s="693"/>
      <c r="D23" s="44"/>
      <c r="E23" s="44"/>
      <c r="F23" s="687"/>
      <c r="G23" s="44"/>
      <c r="H23" s="44"/>
      <c r="I23" s="650" t="s">
        <v>299</v>
      </c>
      <c r="J23" s="663"/>
      <c r="K23" s="663"/>
      <c r="L23" s="651"/>
      <c r="M23" s="44"/>
      <c r="N23" s="44"/>
      <c r="O23" s="44"/>
      <c r="P23" s="44"/>
      <c r="Q23" s="44"/>
      <c r="R23" s="44"/>
      <c r="S23" s="44"/>
      <c r="T23" s="44"/>
      <c r="U23" s="25"/>
      <c r="V23" s="25"/>
      <c r="W23" s="716"/>
    </row>
    <row r="24" spans="1:23" ht="12" customHeight="1">
      <c r="A24" s="717"/>
      <c r="B24" s="699" t="s">
        <v>283</v>
      </c>
      <c r="C24" s="28"/>
      <c r="D24" s="700"/>
      <c r="E24" s="699"/>
      <c r="F24" s="687"/>
      <c r="G24" s="687"/>
      <c r="H24" s="687"/>
      <c r="I24" s="693"/>
      <c r="J24" s="657"/>
      <c r="K24" s="700"/>
      <c r="L24" s="687"/>
      <c r="M24" s="44"/>
      <c r="N24" s="44"/>
      <c r="O24" s="710"/>
      <c r="P24" s="740" t="s">
        <v>284</v>
      </c>
      <c r="Q24" s="699"/>
      <c r="R24" s="699"/>
      <c r="S24" s="699"/>
      <c r="T24" s="44"/>
      <c r="U24" s="25"/>
      <c r="V24" s="25"/>
      <c r="W24" s="716"/>
    </row>
    <row r="25" spans="1:23" ht="12" customHeight="1">
      <c r="A25" s="717"/>
      <c r="B25" s="699"/>
      <c r="C25" s="700"/>
      <c r="D25" s="671"/>
      <c r="E25" s="671"/>
      <c r="F25" s="671"/>
      <c r="G25" s="671"/>
      <c r="H25" s="671"/>
      <c r="I25" s="672"/>
      <c r="J25" s="673"/>
      <c r="K25" s="674"/>
      <c r="L25" s="671"/>
      <c r="M25" s="675"/>
      <c r="N25" s="675"/>
      <c r="O25" s="675"/>
      <c r="P25" s="675"/>
      <c r="Q25" s="675"/>
      <c r="R25" s="44"/>
      <c r="S25" s="44"/>
      <c r="T25" s="44"/>
      <c r="U25" s="25"/>
      <c r="V25" s="25"/>
      <c r="W25" s="716"/>
    </row>
    <row r="26" spans="1:23" ht="12" customHeight="1" thickBot="1">
      <c r="A26" s="717"/>
      <c r="B26" s="687"/>
      <c r="C26" s="676"/>
      <c r="D26" s="687"/>
      <c r="E26" s="687"/>
      <c r="F26" s="687"/>
      <c r="G26" s="687"/>
      <c r="H26" s="687"/>
      <c r="I26" s="710"/>
      <c r="J26" s="687"/>
      <c r="K26" s="710"/>
      <c r="L26" s="687"/>
      <c r="M26" s="44"/>
      <c r="N26" s="44"/>
      <c r="O26" s="44"/>
      <c r="P26" s="44"/>
      <c r="Q26" s="658"/>
      <c r="R26" s="44"/>
      <c r="S26" s="44"/>
      <c r="T26" s="44"/>
      <c r="U26" s="25"/>
      <c r="V26" s="25"/>
      <c r="W26" s="716"/>
    </row>
    <row r="27" spans="1:23" ht="12" customHeight="1" thickTop="1">
      <c r="A27" s="717"/>
      <c r="B27" s="635" t="s">
        <v>292</v>
      </c>
      <c r="C27" s="677"/>
      <c r="D27" s="659"/>
      <c r="E27" s="638"/>
      <c r="F27" s="693"/>
      <c r="G27" s="639" t="s">
        <v>268</v>
      </c>
      <c r="H27" s="678"/>
      <c r="I27" s="679"/>
      <c r="J27" s="24"/>
      <c r="K27" s="24"/>
      <c r="L27" s="639" t="s">
        <v>264</v>
      </c>
      <c r="M27" s="678"/>
      <c r="N27" s="679"/>
      <c r="O27" s="24"/>
      <c r="P27" s="635" t="s">
        <v>265</v>
      </c>
      <c r="Q27" s="677"/>
      <c r="R27" s="659"/>
      <c r="S27" s="636"/>
      <c r="T27" s="44"/>
      <c r="U27" s="25"/>
      <c r="V27" s="25"/>
      <c r="W27" s="716"/>
    </row>
    <row r="28" spans="1:23" ht="12" customHeight="1">
      <c r="A28" s="717"/>
      <c r="B28" s="642" t="s">
        <v>287</v>
      </c>
      <c r="C28" s="645"/>
      <c r="D28" s="680"/>
      <c r="E28" s="645"/>
      <c r="F28" s="681"/>
      <c r="G28" s="647" t="s">
        <v>287</v>
      </c>
      <c r="H28" s="682"/>
      <c r="I28" s="683"/>
      <c r="J28" s="693"/>
      <c r="K28" s="693"/>
      <c r="L28" s="647" t="s">
        <v>74</v>
      </c>
      <c r="M28" s="682"/>
      <c r="N28" s="683"/>
      <c r="O28" s="681"/>
      <c r="P28" s="642" t="s">
        <v>74</v>
      </c>
      <c r="Q28" s="645"/>
      <c r="R28" s="680"/>
      <c r="S28" s="643"/>
      <c r="T28" s="44"/>
      <c r="U28" s="25"/>
      <c r="V28" s="25"/>
      <c r="W28" s="716"/>
    </row>
    <row r="29" spans="1:23" ht="12" customHeight="1" thickBot="1">
      <c r="A29" s="717"/>
      <c r="B29" s="650" t="s">
        <v>278</v>
      </c>
      <c r="C29" s="653"/>
      <c r="D29" s="663"/>
      <c r="E29" s="653"/>
      <c r="F29" s="693"/>
      <c r="G29" s="654" t="s">
        <v>279</v>
      </c>
      <c r="H29" s="684"/>
      <c r="I29" s="685"/>
      <c r="J29" s="693"/>
      <c r="K29" s="693"/>
      <c r="L29" s="654" t="s">
        <v>279</v>
      </c>
      <c r="M29" s="684"/>
      <c r="N29" s="685"/>
      <c r="O29" s="693"/>
      <c r="P29" s="650" t="s">
        <v>278</v>
      </c>
      <c r="Q29" s="653"/>
      <c r="R29" s="663"/>
      <c r="S29" s="651"/>
      <c r="T29" s="44"/>
      <c r="U29" s="25"/>
      <c r="V29" s="25"/>
      <c r="W29" s="716"/>
    </row>
    <row r="30" spans="1:23" ht="12" customHeight="1" thickTop="1">
      <c r="A30" s="717"/>
      <c r="B30" s="706"/>
      <c r="C30" s="686"/>
      <c r="D30" s="706"/>
      <c r="E30" s="706"/>
      <c r="F30" s="687"/>
      <c r="G30" s="687"/>
      <c r="H30" s="687"/>
      <c r="I30" s="710"/>
      <c r="J30" s="687"/>
      <c r="K30" s="710"/>
      <c r="L30" s="687"/>
      <c r="M30" s="44"/>
      <c r="N30" s="44"/>
      <c r="O30" s="675"/>
      <c r="P30" s="688"/>
      <c r="Q30" s="666"/>
      <c r="R30" s="713"/>
      <c r="S30" s="713"/>
      <c r="T30" s="44"/>
      <c r="U30" s="25"/>
      <c r="V30" s="25"/>
      <c r="W30" s="716"/>
    </row>
    <row r="31" spans="1:23" ht="12" customHeight="1">
      <c r="A31" s="717"/>
      <c r="B31" s="706"/>
      <c r="C31" s="686"/>
      <c r="D31" s="706"/>
      <c r="E31" s="706"/>
      <c r="F31" s="687"/>
      <c r="G31" s="687"/>
      <c r="H31" s="687"/>
      <c r="I31" s="710"/>
      <c r="J31" s="687"/>
      <c r="K31" s="710"/>
      <c r="L31" s="44"/>
      <c r="M31" s="689"/>
      <c r="N31" s="646"/>
      <c r="O31" s="44"/>
      <c r="P31" s="713"/>
      <c r="Q31" s="666"/>
      <c r="R31" s="713"/>
      <c r="S31" s="713"/>
      <c r="T31" s="44"/>
      <c r="U31" s="25"/>
      <c r="V31" s="25"/>
      <c r="W31" s="716"/>
    </row>
    <row r="32" spans="1:23" ht="12" customHeight="1">
      <c r="A32" s="739" t="s">
        <v>446</v>
      </c>
      <c r="B32" s="635" t="s">
        <v>285</v>
      </c>
      <c r="C32" s="677"/>
      <c r="D32" s="659"/>
      <c r="E32" s="636"/>
      <c r="F32" s="687"/>
      <c r="G32" s="687"/>
      <c r="H32" s="687"/>
      <c r="I32" s="710"/>
      <c r="J32" s="693"/>
      <c r="K32" s="831" t="s">
        <v>267</v>
      </c>
      <c r="L32" s="831"/>
      <c r="M32" s="831"/>
      <c r="N32" s="831"/>
      <c r="O32" s="44" t="s">
        <v>445</v>
      </c>
      <c r="P32" s="690"/>
      <c r="Q32" s="691"/>
      <c r="R32" s="692"/>
      <c r="S32" s="680"/>
      <c r="T32" s="44"/>
      <c r="U32" s="25"/>
      <c r="V32" s="25"/>
      <c r="W32" s="716"/>
    </row>
    <row r="33" spans="1:23" ht="12" customHeight="1">
      <c r="A33" s="739" t="s">
        <v>446</v>
      </c>
      <c r="B33" s="650" t="s">
        <v>111</v>
      </c>
      <c r="C33" s="653"/>
      <c r="D33" s="663"/>
      <c r="E33" s="651"/>
      <c r="F33" s="687"/>
      <c r="G33" s="687"/>
      <c r="H33" s="687"/>
      <c r="I33" s="710"/>
      <c r="J33" s="693"/>
      <c r="K33" s="830" t="s">
        <v>74</v>
      </c>
      <c r="L33" s="830"/>
      <c r="M33" s="830"/>
      <c r="N33" s="830"/>
      <c r="O33" s="44" t="s">
        <v>445</v>
      </c>
      <c r="P33" s="635" t="s">
        <v>266</v>
      </c>
      <c r="Q33" s="677"/>
      <c r="R33" s="659"/>
      <c r="S33" s="636"/>
      <c r="T33" s="44"/>
      <c r="U33" s="25"/>
      <c r="V33" s="25"/>
      <c r="W33" s="716"/>
    </row>
    <row r="34" spans="1:23" ht="12" customHeight="1">
      <c r="A34" s="717"/>
      <c r="B34" s="706"/>
      <c r="C34" s="686"/>
      <c r="D34" s="706"/>
      <c r="E34" s="706"/>
      <c r="F34" s="687"/>
      <c r="G34" s="687"/>
      <c r="H34" s="687"/>
      <c r="I34" s="710"/>
      <c r="J34" s="693"/>
      <c r="K34" s="830" t="s">
        <v>169</v>
      </c>
      <c r="L34" s="830"/>
      <c r="M34" s="830"/>
      <c r="N34" s="830"/>
      <c r="O34" s="44" t="s">
        <v>445</v>
      </c>
      <c r="P34" s="642" t="s">
        <v>339</v>
      </c>
      <c r="Q34" s="644"/>
      <c r="R34" s="680"/>
      <c r="S34" s="643"/>
      <c r="T34" s="44"/>
      <c r="U34" s="25"/>
      <c r="V34" s="25"/>
      <c r="W34" s="716"/>
    </row>
    <row r="35" spans="1:23" ht="12" customHeight="1">
      <c r="A35" s="717"/>
      <c r="B35" s="706"/>
      <c r="C35" s="686"/>
      <c r="D35" s="706"/>
      <c r="E35" s="706"/>
      <c r="F35" s="687"/>
      <c r="G35" s="687"/>
      <c r="H35" s="687"/>
      <c r="I35" s="710"/>
      <c r="J35" s="693"/>
      <c r="K35" s="830" t="s">
        <v>367</v>
      </c>
      <c r="L35" s="830"/>
      <c r="M35" s="830"/>
      <c r="N35" s="830"/>
      <c r="O35" s="713" t="s">
        <v>445</v>
      </c>
      <c r="P35" s="650" t="s">
        <v>340</v>
      </c>
      <c r="Q35" s="663"/>
      <c r="R35" s="663"/>
      <c r="S35" s="651"/>
      <c r="T35" s="44"/>
      <c r="U35" s="25"/>
      <c r="V35" s="25"/>
      <c r="W35" s="716"/>
    </row>
    <row r="36" spans="1:23" ht="12" customHeight="1">
      <c r="A36" s="717"/>
      <c r="B36" s="635" t="s">
        <v>288</v>
      </c>
      <c r="C36" s="634"/>
      <c r="D36" s="659"/>
      <c r="E36" s="638"/>
      <c r="F36" s="693"/>
      <c r="G36" s="694"/>
      <c r="H36" s="695"/>
      <c r="I36" s="695"/>
      <c r="J36" s="24"/>
      <c r="K36" s="24"/>
      <c r="L36" s="687"/>
      <c r="M36" s="44"/>
      <c r="N36" s="44"/>
      <c r="O36" s="44"/>
      <c r="P36" s="706"/>
      <c r="Q36" s="696"/>
      <c r="R36" s="697"/>
      <c r="S36" s="713"/>
      <c r="T36" s="44"/>
      <c r="U36" s="25"/>
      <c r="V36" s="25"/>
      <c r="W36" s="716"/>
    </row>
    <row r="37" spans="1:23" ht="12" customHeight="1">
      <c r="A37" s="717"/>
      <c r="B37" s="650" t="s">
        <v>290</v>
      </c>
      <c r="C37" s="653"/>
      <c r="D37" s="663"/>
      <c r="E37" s="653"/>
      <c r="F37" s="698"/>
      <c r="G37" s="699"/>
      <c r="H37" s="700"/>
      <c r="I37" s="700"/>
      <c r="J37" s="693"/>
      <c r="K37" s="693"/>
      <c r="L37" s="687"/>
      <c r="M37" s="44"/>
      <c r="N37" s="44"/>
      <c r="O37" s="44"/>
      <c r="P37" s="635" t="s">
        <v>291</v>
      </c>
      <c r="Q37" s="677"/>
      <c r="R37" s="659"/>
      <c r="S37" s="636"/>
      <c r="T37" s="44"/>
      <c r="U37" s="25"/>
      <c r="V37" s="25"/>
      <c r="W37" s="716"/>
    </row>
    <row r="38" spans="1:23" ht="12" customHeight="1">
      <c r="A38" s="717"/>
      <c r="B38" s="706"/>
      <c r="C38" s="686"/>
      <c r="D38" s="706"/>
      <c r="E38" s="718"/>
      <c r="F38" s="693"/>
      <c r="G38" s="699"/>
      <c r="H38" s="699"/>
      <c r="I38" s="700"/>
      <c r="J38" s="693"/>
      <c r="K38" s="693"/>
      <c r="L38" s="687"/>
      <c r="M38" s="44"/>
      <c r="N38" s="44"/>
      <c r="O38" s="44"/>
      <c r="P38" s="650" t="s">
        <v>293</v>
      </c>
      <c r="Q38" s="653"/>
      <c r="R38" s="663"/>
      <c r="S38" s="651"/>
      <c r="T38" s="44"/>
      <c r="U38" s="25"/>
      <c r="V38" s="25"/>
      <c r="W38" s="716"/>
    </row>
    <row r="39" spans="1:23" ht="12" customHeight="1">
      <c r="A39" s="717"/>
      <c r="B39" s="706"/>
      <c r="C39" s="701"/>
      <c r="D39" s="706"/>
      <c r="E39" s="706"/>
      <c r="F39" s="687"/>
      <c r="G39" s="687"/>
      <c r="H39" s="687"/>
      <c r="I39" s="710"/>
      <c r="J39" s="693"/>
      <c r="K39" s="693"/>
      <c r="L39" s="687"/>
      <c r="M39" s="44"/>
      <c r="N39" s="44"/>
      <c r="O39" s="44"/>
      <c r="P39" s="44"/>
      <c r="Q39" s="44"/>
      <c r="R39" s="44"/>
      <c r="S39" s="44"/>
      <c r="T39" s="44"/>
      <c r="U39" s="25"/>
      <c r="V39" s="25"/>
      <c r="W39" s="716"/>
    </row>
    <row r="40" spans="1:23" ht="12" customHeight="1">
      <c r="A40" s="717"/>
      <c r="B40" s="680"/>
      <c r="C40" s="702"/>
      <c r="D40" s="680"/>
      <c r="E40" s="680"/>
      <c r="F40" s="699"/>
      <c r="G40" s="699"/>
      <c r="H40" s="699"/>
      <c r="I40" s="700"/>
      <c r="J40" s="693"/>
      <c r="K40" s="703"/>
      <c r="L40" s="703"/>
      <c r="M40" s="703"/>
      <c r="N40" s="703"/>
      <c r="O40" s="699"/>
      <c r="P40" s="44"/>
      <c r="Q40" s="725"/>
      <c r="R40" s="726"/>
      <c r="S40" s="726"/>
      <c r="T40" s="726"/>
      <c r="U40" s="31"/>
      <c r="V40" s="31"/>
      <c r="W40" s="715"/>
    </row>
    <row r="41" spans="1:23" ht="12" customHeight="1">
      <c r="A41" s="717"/>
      <c r="B41" s="706"/>
      <c r="C41" s="701"/>
      <c r="D41" s="706"/>
      <c r="E41" s="706"/>
      <c r="F41" s="687"/>
      <c r="G41" s="687"/>
      <c r="H41" s="687"/>
      <c r="I41" s="700"/>
      <c r="J41" s="693"/>
      <c r="K41" s="704"/>
      <c r="L41" s="704"/>
      <c r="M41" s="704"/>
      <c r="N41" s="704"/>
      <c r="O41" s="44"/>
      <c r="P41" s="44"/>
      <c r="Q41" s="717"/>
      <c r="R41" s="523" t="s">
        <v>260</v>
      </c>
      <c r="S41" s="6"/>
      <c r="T41" s="6"/>
      <c r="U41" s="6"/>
      <c r="V41" s="6"/>
      <c r="W41" s="727"/>
    </row>
    <row r="42" spans="1:23" ht="12" customHeight="1" thickBot="1">
      <c r="A42" s="717"/>
      <c r="B42" s="706"/>
      <c r="C42" s="701"/>
      <c r="D42" s="705"/>
      <c r="E42" s="705"/>
      <c r="F42" s="671"/>
      <c r="G42" s="671"/>
      <c r="H42" s="671"/>
      <c r="I42" s="671"/>
      <c r="J42" s="671"/>
      <c r="K42" s="671"/>
      <c r="L42" s="671"/>
      <c r="M42" s="675"/>
      <c r="N42" s="675"/>
      <c r="O42" s="675"/>
      <c r="P42" s="44"/>
      <c r="Q42" s="717"/>
      <c r="R42" s="6"/>
      <c r="S42" s="6"/>
      <c r="T42" s="6"/>
      <c r="U42" s="6"/>
      <c r="V42" s="6"/>
      <c r="W42" s="727"/>
    </row>
    <row r="43" spans="1:24" ht="12" customHeight="1" thickBot="1" thickTop="1">
      <c r="A43" s="717"/>
      <c r="B43" s="706"/>
      <c r="C43" s="701"/>
      <c r="D43" s="706"/>
      <c r="E43" s="706"/>
      <c r="F43" s="687"/>
      <c r="G43" s="687"/>
      <c r="H43" s="707"/>
      <c r="I43" s="708"/>
      <c r="J43" s="687"/>
      <c r="K43" s="707"/>
      <c r="L43" s="687"/>
      <c r="M43" s="44"/>
      <c r="N43" s="44"/>
      <c r="O43" s="658"/>
      <c r="P43" s="44"/>
      <c r="Q43" s="717"/>
      <c r="R43" s="722"/>
      <c r="S43" s="6" t="s">
        <v>443</v>
      </c>
      <c r="T43" s="6"/>
      <c r="U43" s="6"/>
      <c r="V43" s="6"/>
      <c r="W43" s="727"/>
      <c r="X43" s="6"/>
    </row>
    <row r="44" spans="1:24" ht="12" customHeight="1" thickTop="1">
      <c r="A44" s="717"/>
      <c r="B44" s="635" t="s">
        <v>289</v>
      </c>
      <c r="C44" s="659"/>
      <c r="D44" s="659"/>
      <c r="E44" s="638"/>
      <c r="F44" s="687" t="s">
        <v>445</v>
      </c>
      <c r="G44" s="687"/>
      <c r="H44" s="687"/>
      <c r="I44" s="709"/>
      <c r="J44" s="710"/>
      <c r="K44" s="687"/>
      <c r="L44" s="44"/>
      <c r="M44" s="44"/>
      <c r="N44" s="44"/>
      <c r="O44" s="658"/>
      <c r="P44" s="44"/>
      <c r="Q44" s="717"/>
      <c r="R44" s="29"/>
      <c r="S44" s="6"/>
      <c r="T44" s="6"/>
      <c r="U44" s="6"/>
      <c r="V44" s="6"/>
      <c r="W44" s="727"/>
      <c r="X44" s="6"/>
    </row>
    <row r="45" spans="1:24" ht="12" customHeight="1">
      <c r="A45" s="717"/>
      <c r="B45" s="642" t="s">
        <v>294</v>
      </c>
      <c r="C45" s="680"/>
      <c r="D45" s="680"/>
      <c r="E45" s="645"/>
      <c r="F45" s="687" t="s">
        <v>445</v>
      </c>
      <c r="G45" s="687"/>
      <c r="H45" s="687"/>
      <c r="I45" s="709"/>
      <c r="J45" s="710"/>
      <c r="K45" s="687"/>
      <c r="L45" s="44"/>
      <c r="M45" s="44"/>
      <c r="N45" s="44"/>
      <c r="O45" s="658"/>
      <c r="P45" s="44"/>
      <c r="Q45" s="717"/>
      <c r="R45" s="723"/>
      <c r="S45" s="6" t="s">
        <v>298</v>
      </c>
      <c r="T45" s="6"/>
      <c r="U45" s="6"/>
      <c r="V45" s="6"/>
      <c r="W45" s="727"/>
      <c r="X45" s="6"/>
    </row>
    <row r="46" spans="1:25" ht="12" customHeight="1">
      <c r="A46" s="717"/>
      <c r="B46" s="741" t="s">
        <v>449</v>
      </c>
      <c r="C46" s="712"/>
      <c r="D46" s="712"/>
      <c r="E46" s="742"/>
      <c r="F46" s="687" t="s">
        <v>445</v>
      </c>
      <c r="G46" s="687"/>
      <c r="H46" s="687"/>
      <c r="I46" s="709"/>
      <c r="J46" s="710"/>
      <c r="K46" s="687"/>
      <c r="L46" s="44"/>
      <c r="M46" s="44"/>
      <c r="N46" s="44"/>
      <c r="O46" s="658"/>
      <c r="P46" s="44"/>
      <c r="Q46" s="717"/>
      <c r="R46" s="29"/>
      <c r="S46" s="6"/>
      <c r="T46" s="6"/>
      <c r="U46" s="6"/>
      <c r="V46" s="6"/>
      <c r="W46" s="727"/>
      <c r="X46" s="6"/>
      <c r="Y46" s="25"/>
    </row>
    <row r="47" spans="1:25" ht="12" customHeight="1">
      <c r="A47" s="717"/>
      <c r="B47" s="687"/>
      <c r="C47" s="687"/>
      <c r="D47" s="687"/>
      <c r="E47" s="693"/>
      <c r="F47" s="694"/>
      <c r="G47" s="699"/>
      <c r="H47" s="699"/>
      <c r="I47" s="664"/>
      <c r="J47" s="710"/>
      <c r="K47" s="687"/>
      <c r="L47" s="44"/>
      <c r="M47" s="44"/>
      <c r="N47" s="44"/>
      <c r="O47" s="658"/>
      <c r="P47" s="44"/>
      <c r="Q47" s="717"/>
      <c r="R47" s="724"/>
      <c r="S47" s="6" t="s">
        <v>444</v>
      </c>
      <c r="T47" s="6"/>
      <c r="U47" s="6"/>
      <c r="V47" s="6"/>
      <c r="W47" s="727"/>
      <c r="X47" s="6"/>
      <c r="Y47" s="25"/>
    </row>
    <row r="48" spans="1:23" ht="12" customHeight="1">
      <c r="A48" s="717"/>
      <c r="B48" s="687"/>
      <c r="C48" s="687"/>
      <c r="D48" s="687"/>
      <c r="E48" s="693"/>
      <c r="F48" s="699"/>
      <c r="G48" s="699"/>
      <c r="H48" s="699"/>
      <c r="I48" s="664"/>
      <c r="J48" s="710"/>
      <c r="K48" s="687"/>
      <c r="L48" s="44"/>
      <c r="M48" s="44"/>
      <c r="N48" s="44"/>
      <c r="O48" s="658"/>
      <c r="P48" s="44"/>
      <c r="Q48" s="717"/>
      <c r="R48" s="6"/>
      <c r="S48" s="6"/>
      <c r="T48" s="6"/>
      <c r="U48" s="6"/>
      <c r="V48" s="6"/>
      <c r="W48" s="727"/>
    </row>
    <row r="49" spans="1:23" ht="12" customHeight="1">
      <c r="A49" s="717"/>
      <c r="B49" s="687"/>
      <c r="C49" s="687"/>
      <c r="D49" s="687"/>
      <c r="E49" s="687"/>
      <c r="F49" s="687"/>
      <c r="G49" s="687"/>
      <c r="H49" s="687"/>
      <c r="I49" s="711"/>
      <c r="J49" s="710"/>
      <c r="K49" s="712"/>
      <c r="L49" s="44"/>
      <c r="M49" s="44"/>
      <c r="N49" s="44"/>
      <c r="O49" s="658"/>
      <c r="P49" s="44"/>
      <c r="Q49" s="717"/>
      <c r="R49" s="6" t="s">
        <v>261</v>
      </c>
      <c r="S49" s="6"/>
      <c r="T49" s="6"/>
      <c r="U49" s="6"/>
      <c r="V49" s="6"/>
      <c r="W49" s="727"/>
    </row>
    <row r="50" spans="1:23" ht="12" customHeight="1">
      <c r="A50" s="717"/>
      <c r="B50" s="687"/>
      <c r="C50" s="687"/>
      <c r="D50" s="687"/>
      <c r="E50" s="687"/>
      <c r="F50" s="693"/>
      <c r="G50" s="693"/>
      <c r="H50" s="635" t="s">
        <v>295</v>
      </c>
      <c r="I50" s="659"/>
      <c r="J50" s="659"/>
      <c r="K50" s="636"/>
      <c r="L50" s="713" t="s">
        <v>445</v>
      </c>
      <c r="M50" s="713"/>
      <c r="N50" s="713"/>
      <c r="O50" s="666"/>
      <c r="P50" s="713"/>
      <c r="Q50" s="717"/>
      <c r="R50" s="6" t="s">
        <v>262</v>
      </c>
      <c r="S50" s="6"/>
      <c r="T50" s="6"/>
      <c r="U50" s="6"/>
      <c r="V50" s="6"/>
      <c r="W50" s="727"/>
    </row>
    <row r="51" spans="1:23" ht="12" customHeight="1">
      <c r="A51" s="717"/>
      <c r="B51" s="687"/>
      <c r="C51" s="687"/>
      <c r="D51" s="687"/>
      <c r="E51" s="687"/>
      <c r="F51" s="693"/>
      <c r="G51" s="693"/>
      <c r="H51" s="642" t="s">
        <v>294</v>
      </c>
      <c r="I51" s="680"/>
      <c r="J51" s="680"/>
      <c r="K51" s="643"/>
      <c r="L51" s="713" t="s">
        <v>445</v>
      </c>
      <c r="M51" s="713"/>
      <c r="N51" s="713"/>
      <c r="O51" s="666"/>
      <c r="P51" s="713"/>
      <c r="Q51" s="717"/>
      <c r="R51" s="6"/>
      <c r="S51" s="6"/>
      <c r="T51" s="6"/>
      <c r="U51" s="6"/>
      <c r="V51" s="6"/>
      <c r="W51" s="727"/>
    </row>
    <row r="52" spans="1:23" ht="12" customHeight="1">
      <c r="A52" s="717"/>
      <c r="B52" s="687"/>
      <c r="C52" s="687"/>
      <c r="D52" s="687"/>
      <c r="E52" s="687"/>
      <c r="F52" s="693"/>
      <c r="G52" s="693"/>
      <c r="H52" s="650" t="s">
        <v>296</v>
      </c>
      <c r="I52" s="663"/>
      <c r="J52" s="663"/>
      <c r="K52" s="651"/>
      <c r="L52" s="713" t="s">
        <v>445</v>
      </c>
      <c r="M52" s="713"/>
      <c r="N52" s="713"/>
      <c r="O52" s="666"/>
      <c r="P52" s="713"/>
      <c r="Q52" s="734"/>
      <c r="R52" s="6" t="s">
        <v>447</v>
      </c>
      <c r="S52" s="44"/>
      <c r="T52" s="44"/>
      <c r="U52" s="25"/>
      <c r="V52" s="25"/>
      <c r="W52" s="716"/>
    </row>
    <row r="53" spans="1:23" ht="12" customHeight="1">
      <c r="A53" s="717"/>
      <c r="B53" s="687"/>
      <c r="C53" s="687"/>
      <c r="D53" s="687"/>
      <c r="E53" s="687"/>
      <c r="F53" s="693"/>
      <c r="G53" s="693"/>
      <c r="H53" s="659"/>
      <c r="I53" s="659"/>
      <c r="J53" s="659"/>
      <c r="K53" s="659"/>
      <c r="L53" s="713"/>
      <c r="M53" s="713"/>
      <c r="N53" s="713"/>
      <c r="O53" s="666"/>
      <c r="P53" s="713"/>
      <c r="Q53" s="734"/>
      <c r="R53" s="6"/>
      <c r="S53" s="44"/>
      <c r="T53" s="44"/>
      <c r="U53" s="25"/>
      <c r="V53" s="25"/>
      <c r="W53" s="716"/>
    </row>
    <row r="54" spans="1:23" ht="12" customHeight="1">
      <c r="A54" s="717"/>
      <c r="B54" s="687"/>
      <c r="C54" s="687"/>
      <c r="D54" s="687"/>
      <c r="E54" s="687"/>
      <c r="F54" s="693"/>
      <c r="G54" s="693"/>
      <c r="L54" s="713"/>
      <c r="M54" s="713"/>
      <c r="N54" s="713"/>
      <c r="O54" s="666"/>
      <c r="P54" s="713"/>
      <c r="Q54" s="734"/>
      <c r="R54" s="29" t="s">
        <v>448</v>
      </c>
      <c r="S54" s="44"/>
      <c r="T54" s="44"/>
      <c r="U54" s="25"/>
      <c r="V54" s="25"/>
      <c r="W54" s="716"/>
    </row>
    <row r="55" spans="1:23" ht="12" customHeight="1">
      <c r="A55" s="717"/>
      <c r="B55" s="687"/>
      <c r="C55" s="687"/>
      <c r="D55" s="687"/>
      <c r="E55" s="687"/>
      <c r="F55" s="693"/>
      <c r="G55" s="693"/>
      <c r="H55" s="680"/>
      <c r="I55" s="680"/>
      <c r="J55" s="680"/>
      <c r="K55" s="680"/>
      <c r="L55" s="713"/>
      <c r="M55" s="713"/>
      <c r="N55" s="713"/>
      <c r="O55" s="666"/>
      <c r="P55" s="713"/>
      <c r="Q55" s="728"/>
      <c r="R55" s="729"/>
      <c r="S55" s="729"/>
      <c r="T55" s="729"/>
      <c r="U55" s="720"/>
      <c r="V55" s="720"/>
      <c r="W55" s="721"/>
    </row>
    <row r="56" spans="1:23" ht="12" customHeight="1">
      <c r="A56" s="717"/>
      <c r="B56" s="687"/>
      <c r="C56" s="687"/>
      <c r="D56" s="687"/>
      <c r="E56" s="687"/>
      <c r="F56" s="687"/>
      <c r="G56" s="687"/>
      <c r="H56" s="706"/>
      <c r="I56" s="706"/>
      <c r="J56" s="696"/>
      <c r="K56" s="706"/>
      <c r="L56" s="713"/>
      <c r="M56" s="713"/>
      <c r="N56" s="713"/>
      <c r="O56" s="666"/>
      <c r="P56" s="713"/>
      <c r="Q56" s="713"/>
      <c r="R56" s="44"/>
      <c r="S56" s="44"/>
      <c r="T56" s="44"/>
      <c r="U56" s="25"/>
      <c r="V56" s="25"/>
      <c r="W56" s="716"/>
    </row>
    <row r="57" spans="1:23" ht="12" customHeight="1">
      <c r="A57" s="717"/>
      <c r="B57" s="687"/>
      <c r="C57" s="687"/>
      <c r="D57" s="687"/>
      <c r="E57" s="687"/>
      <c r="F57" s="687"/>
      <c r="G57" s="687"/>
      <c r="H57" s="718"/>
      <c r="I57" s="718"/>
      <c r="J57" s="718"/>
      <c r="K57" s="706"/>
      <c r="L57" s="718"/>
      <c r="M57" s="718"/>
      <c r="N57" s="635" t="s">
        <v>297</v>
      </c>
      <c r="O57" s="636"/>
      <c r="P57" s="637"/>
      <c r="Q57" s="636"/>
      <c r="R57" s="693" t="s">
        <v>445</v>
      </c>
      <c r="S57" s="44"/>
      <c r="T57" s="44"/>
      <c r="U57" s="25"/>
      <c r="V57" s="25"/>
      <c r="W57" s="716"/>
    </row>
    <row r="58" spans="1:23" ht="12" customHeight="1">
      <c r="A58" s="717"/>
      <c r="B58" s="687"/>
      <c r="C58" s="719"/>
      <c r="D58" s="687"/>
      <c r="E58" s="687"/>
      <c r="F58" s="687"/>
      <c r="G58" s="687"/>
      <c r="H58" s="718"/>
      <c r="I58" s="718"/>
      <c r="J58" s="718"/>
      <c r="K58" s="706"/>
      <c r="L58" s="718"/>
      <c r="M58" s="718"/>
      <c r="N58" s="642" t="s">
        <v>450</v>
      </c>
      <c r="O58" s="643"/>
      <c r="P58" s="644"/>
      <c r="Q58" s="643"/>
      <c r="R58" s="693" t="s">
        <v>445</v>
      </c>
      <c r="S58" s="44"/>
      <c r="T58" s="44"/>
      <c r="U58" s="25"/>
      <c r="V58" s="25"/>
      <c r="W58" s="716"/>
    </row>
    <row r="59" spans="1:23" ht="12" customHeight="1">
      <c r="A59" s="717"/>
      <c r="B59" s="687"/>
      <c r="C59" s="687"/>
      <c r="D59" s="687"/>
      <c r="E59" s="687"/>
      <c r="F59" s="687"/>
      <c r="G59" s="687"/>
      <c r="H59" s="718"/>
      <c r="I59" s="718"/>
      <c r="J59" s="718"/>
      <c r="K59" s="706"/>
      <c r="L59" s="718"/>
      <c r="M59" s="718"/>
      <c r="N59" s="650" t="s">
        <v>451</v>
      </c>
      <c r="O59" s="651"/>
      <c r="P59" s="652"/>
      <c r="Q59" s="651"/>
      <c r="R59" s="693" t="s">
        <v>445</v>
      </c>
      <c r="S59" s="44"/>
      <c r="T59" s="44"/>
      <c r="U59" s="25"/>
      <c r="V59" s="25"/>
      <c r="W59" s="716"/>
    </row>
    <row r="60" spans="1:23" ht="12" customHeight="1">
      <c r="A60" s="730"/>
      <c r="B60" s="720"/>
      <c r="C60" s="720"/>
      <c r="D60" s="720"/>
      <c r="E60" s="720"/>
      <c r="F60" s="720"/>
      <c r="G60" s="720"/>
      <c r="H60" s="720"/>
      <c r="I60" s="720"/>
      <c r="J60" s="720"/>
      <c r="K60" s="720"/>
      <c r="L60" s="720"/>
      <c r="M60" s="720"/>
      <c r="N60" s="720"/>
      <c r="O60" s="720"/>
      <c r="P60" s="720"/>
      <c r="Q60" s="720"/>
      <c r="R60" s="720"/>
      <c r="S60" s="720"/>
      <c r="T60" s="720"/>
      <c r="U60" s="720"/>
      <c r="V60" s="720"/>
      <c r="W60" s="721"/>
    </row>
  </sheetData>
  <mergeCells count="9">
    <mergeCell ref="K35:N35"/>
    <mergeCell ref="N11:Q11"/>
    <mergeCell ref="K32:N32"/>
    <mergeCell ref="K33:N33"/>
    <mergeCell ref="K34:N34"/>
    <mergeCell ref="N14:Q14"/>
    <mergeCell ref="N15:Q15"/>
    <mergeCell ref="N13:Q13"/>
    <mergeCell ref="N16:Q16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&amp;C&amp;"Times New Roman,Regular"23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6"/>
  </sheetPr>
  <dimension ref="A1:O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2.00390625" style="0" customWidth="1"/>
    <col min="2" max="2" width="28.7109375" style="0" customWidth="1"/>
    <col min="3" max="3" width="20.7109375" style="0" customWidth="1"/>
    <col min="4" max="4" width="25.00390625" style="0" customWidth="1"/>
    <col min="5" max="5" width="24.7109375" style="0" customWidth="1"/>
    <col min="6" max="9" width="20.7109375" style="0" customWidth="1"/>
    <col min="10" max="10" width="19.28125" style="0" customWidth="1"/>
    <col min="11" max="11" width="22.421875" style="0" customWidth="1"/>
    <col min="12" max="12" width="22.8515625" style="0" customWidth="1"/>
    <col min="13" max="13" width="8.8515625" style="0" customWidth="1"/>
    <col min="14" max="14" width="15.421875" style="0" bestFit="1" customWidth="1"/>
    <col min="15" max="15" width="9.8515625" style="0" bestFit="1" customWidth="1"/>
    <col min="16" max="16384" width="8.8515625" style="0" customWidth="1"/>
  </cols>
  <sheetData>
    <row r="1" ht="24.75" customHeight="1">
      <c r="A1" s="116" t="s">
        <v>365</v>
      </c>
    </row>
    <row r="2" s="183" customFormat="1" ht="19.5" customHeight="1">
      <c r="A2" s="117"/>
    </row>
    <row r="3" spans="1:12" s="183" customFormat="1" ht="18" customHeight="1">
      <c r="A3" s="96" t="s">
        <v>381</v>
      </c>
      <c r="L3" s="101" t="s">
        <v>135</v>
      </c>
    </row>
    <row r="4" spans="1:12" s="183" customFormat="1" ht="25.5" customHeight="1">
      <c r="A4" s="88" t="s">
        <v>136</v>
      </c>
      <c r="B4" s="229" t="s">
        <v>79</v>
      </c>
      <c r="C4" s="184"/>
      <c r="D4" s="184"/>
      <c r="E4" s="184"/>
      <c r="F4" s="184"/>
      <c r="G4" s="184"/>
      <c r="H4" s="184"/>
      <c r="I4" s="184"/>
      <c r="J4" s="159"/>
      <c r="K4" s="250" t="s">
        <v>239</v>
      </c>
      <c r="L4" s="92" t="s">
        <v>138</v>
      </c>
    </row>
    <row r="5" spans="1:12" ht="91.5" customHeight="1">
      <c r="A5" s="112"/>
      <c r="B5" s="222" t="s">
        <v>80</v>
      </c>
      <c r="C5" s="222" t="s">
        <v>81</v>
      </c>
      <c r="D5" s="222" t="s">
        <v>82</v>
      </c>
      <c r="E5" s="222" t="s">
        <v>83</v>
      </c>
      <c r="F5" s="222" t="s">
        <v>84</v>
      </c>
      <c r="G5" s="222" t="s">
        <v>85</v>
      </c>
      <c r="H5" s="222" t="s">
        <v>86</v>
      </c>
      <c r="I5" s="222" t="s">
        <v>87</v>
      </c>
      <c r="J5" s="222" t="s">
        <v>88</v>
      </c>
      <c r="K5" s="251" t="s">
        <v>240</v>
      </c>
      <c r="L5" s="230"/>
    </row>
    <row r="6" spans="1:12" s="30" customFormat="1" ht="33" customHeight="1">
      <c r="A6" s="166" t="s">
        <v>147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432"/>
    </row>
    <row r="7" spans="1:13" ht="30" customHeight="1">
      <c r="A7" s="123" t="s">
        <v>148</v>
      </c>
      <c r="B7" s="316">
        <v>11867</v>
      </c>
      <c r="C7" s="316">
        <v>8386</v>
      </c>
      <c r="D7" s="316">
        <v>6055</v>
      </c>
      <c r="E7" s="316">
        <v>1199</v>
      </c>
      <c r="F7" s="316">
        <v>4281</v>
      </c>
      <c r="G7" s="316">
        <v>20725</v>
      </c>
      <c r="H7" s="316">
        <v>38809</v>
      </c>
      <c r="I7" s="316" t="s">
        <v>477</v>
      </c>
      <c r="J7" s="316">
        <v>2696</v>
      </c>
      <c r="K7" s="544">
        <v>2345959</v>
      </c>
      <c r="L7" s="318">
        <f>SUM(B7:K7)</f>
        <v>2439977</v>
      </c>
      <c r="M7" s="30"/>
    </row>
    <row r="8" spans="1:12" ht="30" customHeight="1">
      <c r="A8" s="125" t="s">
        <v>149</v>
      </c>
      <c r="B8" s="315">
        <v>8111</v>
      </c>
      <c r="C8" s="315">
        <v>134</v>
      </c>
      <c r="D8" s="315">
        <v>11976</v>
      </c>
      <c r="E8" s="315">
        <v>1442</v>
      </c>
      <c r="F8" s="315">
        <v>4712</v>
      </c>
      <c r="G8" s="315">
        <v>210</v>
      </c>
      <c r="H8" s="315">
        <v>14754</v>
      </c>
      <c r="I8" s="315">
        <v>6</v>
      </c>
      <c r="J8" s="315">
        <v>4815</v>
      </c>
      <c r="K8" s="315">
        <v>170228</v>
      </c>
      <c r="L8" s="319">
        <f aca="true" t="shared" si="0" ref="L8:L23">SUM(B8:K8)</f>
        <v>216388</v>
      </c>
    </row>
    <row r="9" spans="1:12" ht="30" customHeight="1">
      <c r="A9" s="123" t="s">
        <v>472</v>
      </c>
      <c r="B9" s="316">
        <v>293</v>
      </c>
      <c r="C9" s="316" t="s">
        <v>477</v>
      </c>
      <c r="D9" s="316">
        <v>396</v>
      </c>
      <c r="E9" s="316" t="s">
        <v>477</v>
      </c>
      <c r="F9" s="316" t="s">
        <v>477</v>
      </c>
      <c r="G9" s="316" t="s">
        <v>477</v>
      </c>
      <c r="H9" s="316">
        <v>6686</v>
      </c>
      <c r="I9" s="316" t="s">
        <v>477</v>
      </c>
      <c r="J9" s="316">
        <v>4</v>
      </c>
      <c r="K9" s="316">
        <v>10018</v>
      </c>
      <c r="L9" s="318">
        <f t="shared" si="0"/>
        <v>17397</v>
      </c>
    </row>
    <row r="10" spans="1:12" ht="30" customHeight="1">
      <c r="A10" s="125" t="s">
        <v>153</v>
      </c>
      <c r="B10" s="315">
        <v>196</v>
      </c>
      <c r="C10" s="315" t="s">
        <v>477</v>
      </c>
      <c r="D10" s="315">
        <v>5</v>
      </c>
      <c r="E10" s="315" t="s">
        <v>477</v>
      </c>
      <c r="F10" s="315" t="s">
        <v>477</v>
      </c>
      <c r="G10" s="315" t="s">
        <v>477</v>
      </c>
      <c r="H10" s="315">
        <v>18</v>
      </c>
      <c r="I10" s="315" t="s">
        <v>477</v>
      </c>
      <c r="J10" s="315">
        <v>24</v>
      </c>
      <c r="K10" s="315">
        <v>4329</v>
      </c>
      <c r="L10" s="319">
        <f t="shared" si="0"/>
        <v>4572</v>
      </c>
    </row>
    <row r="11" spans="1:12" ht="30" customHeight="1">
      <c r="A11" s="123" t="s">
        <v>154</v>
      </c>
      <c r="B11" s="316">
        <v>31</v>
      </c>
      <c r="C11" s="316" t="s">
        <v>477</v>
      </c>
      <c r="D11" s="316" t="s">
        <v>477</v>
      </c>
      <c r="E11" s="316" t="s">
        <v>477</v>
      </c>
      <c r="F11" s="316" t="s">
        <v>477</v>
      </c>
      <c r="G11" s="316" t="s">
        <v>477</v>
      </c>
      <c r="H11" s="316" t="s">
        <v>477</v>
      </c>
      <c r="I11" s="316" t="s">
        <v>477</v>
      </c>
      <c r="J11" s="316" t="s">
        <v>477</v>
      </c>
      <c r="K11" s="316">
        <v>170</v>
      </c>
      <c r="L11" s="318">
        <f t="shared" si="0"/>
        <v>201</v>
      </c>
    </row>
    <row r="12" spans="1:12" ht="30" customHeight="1">
      <c r="A12" s="125" t="s">
        <v>155</v>
      </c>
      <c r="B12" s="315" t="s">
        <v>477</v>
      </c>
      <c r="C12" s="315" t="s">
        <v>477</v>
      </c>
      <c r="D12" s="315" t="s">
        <v>477</v>
      </c>
      <c r="E12" s="315" t="s">
        <v>477</v>
      </c>
      <c r="F12" s="315" t="s">
        <v>477</v>
      </c>
      <c r="G12" s="315" t="s">
        <v>477</v>
      </c>
      <c r="H12" s="315">
        <v>6</v>
      </c>
      <c r="I12" s="315" t="s">
        <v>477</v>
      </c>
      <c r="J12" s="315" t="s">
        <v>477</v>
      </c>
      <c r="K12" s="315">
        <v>866</v>
      </c>
      <c r="L12" s="319">
        <f t="shared" si="0"/>
        <v>872</v>
      </c>
    </row>
    <row r="13" spans="1:12" ht="30" customHeight="1">
      <c r="A13" s="123" t="s">
        <v>158</v>
      </c>
      <c r="B13" s="316">
        <v>74</v>
      </c>
      <c r="C13" s="316" t="s">
        <v>477</v>
      </c>
      <c r="D13" s="316" t="s">
        <v>477</v>
      </c>
      <c r="E13" s="316" t="s">
        <v>477</v>
      </c>
      <c r="F13" s="316" t="s">
        <v>477</v>
      </c>
      <c r="G13" s="316" t="s">
        <v>477</v>
      </c>
      <c r="H13" s="316" t="s">
        <v>477</v>
      </c>
      <c r="I13" s="316" t="s">
        <v>477</v>
      </c>
      <c r="J13" s="316" t="s">
        <v>477</v>
      </c>
      <c r="K13" s="316">
        <v>777</v>
      </c>
      <c r="L13" s="318">
        <f t="shared" si="0"/>
        <v>851</v>
      </c>
    </row>
    <row r="14" spans="1:12" ht="30" customHeight="1">
      <c r="A14" s="125" t="s">
        <v>159</v>
      </c>
      <c r="B14" s="315" t="s">
        <v>477</v>
      </c>
      <c r="C14" s="315" t="s">
        <v>477</v>
      </c>
      <c r="D14" s="315" t="s">
        <v>477</v>
      </c>
      <c r="E14" s="315" t="s">
        <v>477</v>
      </c>
      <c r="F14" s="315" t="s">
        <v>477</v>
      </c>
      <c r="G14" s="315" t="s">
        <v>477</v>
      </c>
      <c r="H14" s="315" t="s">
        <v>477</v>
      </c>
      <c r="I14" s="315" t="s">
        <v>477</v>
      </c>
      <c r="J14" s="315">
        <v>14</v>
      </c>
      <c r="K14" s="315">
        <v>563</v>
      </c>
      <c r="L14" s="319">
        <f t="shared" si="0"/>
        <v>577</v>
      </c>
    </row>
    <row r="15" spans="1:12" ht="30" customHeight="1">
      <c r="A15" s="123" t="s">
        <v>89</v>
      </c>
      <c r="B15" s="316" t="s">
        <v>477</v>
      </c>
      <c r="C15" s="316" t="s">
        <v>477</v>
      </c>
      <c r="D15" s="316" t="s">
        <v>477</v>
      </c>
      <c r="E15" s="316" t="s">
        <v>477</v>
      </c>
      <c r="F15" s="316" t="s">
        <v>477</v>
      </c>
      <c r="G15" s="316" t="s">
        <v>477</v>
      </c>
      <c r="H15" s="316" t="s">
        <v>477</v>
      </c>
      <c r="I15" s="316" t="s">
        <v>477</v>
      </c>
      <c r="J15" s="316" t="s">
        <v>477</v>
      </c>
      <c r="K15" s="316">
        <v>8729</v>
      </c>
      <c r="L15" s="318">
        <f t="shared" si="0"/>
        <v>8729</v>
      </c>
    </row>
    <row r="16" spans="1:12" ht="30" customHeight="1">
      <c r="A16" s="778" t="s">
        <v>462</v>
      </c>
      <c r="B16" s="315">
        <v>113</v>
      </c>
      <c r="C16" s="315">
        <v>40</v>
      </c>
      <c r="D16" s="315">
        <v>77</v>
      </c>
      <c r="E16" s="315">
        <v>363</v>
      </c>
      <c r="F16" s="315" t="s">
        <v>477</v>
      </c>
      <c r="G16" s="315" t="s">
        <v>477</v>
      </c>
      <c r="H16" s="315" t="s">
        <v>477</v>
      </c>
      <c r="I16" s="315" t="s">
        <v>477</v>
      </c>
      <c r="J16" s="315">
        <v>167</v>
      </c>
      <c r="K16" s="315">
        <v>41944</v>
      </c>
      <c r="L16" s="319">
        <f t="shared" si="0"/>
        <v>42704</v>
      </c>
    </row>
    <row r="17" spans="1:12" ht="30" customHeight="1">
      <c r="A17" s="123" t="s">
        <v>5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8"/>
    </row>
    <row r="18" spans="1:12" ht="30" customHeight="1">
      <c r="A18" s="129" t="s">
        <v>198</v>
      </c>
      <c r="B18" s="315" t="s">
        <v>477</v>
      </c>
      <c r="C18" s="315" t="s">
        <v>477</v>
      </c>
      <c r="D18" s="315">
        <v>26</v>
      </c>
      <c r="E18" s="315" t="s">
        <v>477</v>
      </c>
      <c r="F18" s="315">
        <v>2</v>
      </c>
      <c r="G18" s="315" t="s">
        <v>477</v>
      </c>
      <c r="H18" s="315">
        <v>40</v>
      </c>
      <c r="I18" s="315" t="s">
        <v>477</v>
      </c>
      <c r="J18" s="315" t="s">
        <v>477</v>
      </c>
      <c r="K18" s="315">
        <v>462</v>
      </c>
      <c r="L18" s="319">
        <f t="shared" si="0"/>
        <v>530</v>
      </c>
    </row>
    <row r="19" spans="1:12" ht="30" customHeight="1">
      <c r="A19" s="131" t="s">
        <v>199</v>
      </c>
      <c r="B19" s="316">
        <v>16</v>
      </c>
      <c r="C19" s="316" t="s">
        <v>477</v>
      </c>
      <c r="D19" s="316">
        <v>48</v>
      </c>
      <c r="E19" s="316" t="s">
        <v>477</v>
      </c>
      <c r="F19" s="316" t="s">
        <v>477</v>
      </c>
      <c r="G19" s="316" t="s">
        <v>477</v>
      </c>
      <c r="H19" s="316">
        <v>41</v>
      </c>
      <c r="I19" s="316" t="s">
        <v>477</v>
      </c>
      <c r="J19" s="316" t="s">
        <v>477</v>
      </c>
      <c r="K19" s="316">
        <v>479</v>
      </c>
      <c r="L19" s="318">
        <f t="shared" si="0"/>
        <v>584</v>
      </c>
    </row>
    <row r="20" spans="1:12" ht="30" customHeight="1">
      <c r="A20" s="132" t="s">
        <v>473</v>
      </c>
      <c r="B20" s="315">
        <v>16</v>
      </c>
      <c r="C20" s="315" t="s">
        <v>477</v>
      </c>
      <c r="D20" s="315" t="s">
        <v>477</v>
      </c>
      <c r="E20" s="315" t="s">
        <v>477</v>
      </c>
      <c r="F20" s="315" t="s">
        <v>477</v>
      </c>
      <c r="G20" s="315" t="s">
        <v>477</v>
      </c>
      <c r="H20" s="315" t="s">
        <v>477</v>
      </c>
      <c r="I20" s="315" t="s">
        <v>477</v>
      </c>
      <c r="J20" s="315">
        <v>14</v>
      </c>
      <c r="K20" s="315">
        <v>1285</v>
      </c>
      <c r="L20" s="319">
        <f t="shared" si="0"/>
        <v>1315</v>
      </c>
    </row>
    <row r="21" spans="1:12" ht="30" customHeight="1">
      <c r="A21" s="163" t="s">
        <v>14</v>
      </c>
      <c r="B21" s="316" t="s">
        <v>477</v>
      </c>
      <c r="C21" s="316">
        <v>40</v>
      </c>
      <c r="D21" s="316" t="s">
        <v>477</v>
      </c>
      <c r="E21" s="316" t="s">
        <v>477</v>
      </c>
      <c r="F21" s="316">
        <v>1348</v>
      </c>
      <c r="G21" s="316" t="s">
        <v>477</v>
      </c>
      <c r="H21" s="316" t="s">
        <v>477</v>
      </c>
      <c r="I21" s="316" t="s">
        <v>477</v>
      </c>
      <c r="J21" s="316" t="s">
        <v>477</v>
      </c>
      <c r="K21" s="316">
        <v>111699</v>
      </c>
      <c r="L21" s="318">
        <f t="shared" si="0"/>
        <v>113087</v>
      </c>
    </row>
    <row r="22" spans="1:12" ht="30" customHeight="1">
      <c r="A22" s="164" t="s">
        <v>73</v>
      </c>
      <c r="B22" s="315">
        <v>4</v>
      </c>
      <c r="C22" s="315" t="s">
        <v>477</v>
      </c>
      <c r="D22" s="315" t="s">
        <v>477</v>
      </c>
      <c r="E22" s="315" t="s">
        <v>477</v>
      </c>
      <c r="F22" s="315" t="s">
        <v>477</v>
      </c>
      <c r="G22" s="315" t="s">
        <v>477</v>
      </c>
      <c r="H22" s="315" t="s">
        <v>477</v>
      </c>
      <c r="I22" s="315" t="s">
        <v>477</v>
      </c>
      <c r="J22" s="315" t="s">
        <v>477</v>
      </c>
      <c r="K22" s="315">
        <v>21171</v>
      </c>
      <c r="L22" s="319">
        <f t="shared" si="0"/>
        <v>21175</v>
      </c>
    </row>
    <row r="23" spans="1:15" ht="30" customHeight="1">
      <c r="A23" s="165" t="s">
        <v>20</v>
      </c>
      <c r="B23" s="316">
        <v>600</v>
      </c>
      <c r="C23" s="316" t="s">
        <v>477</v>
      </c>
      <c r="D23" s="316" t="s">
        <v>477</v>
      </c>
      <c r="E23" s="316">
        <v>120</v>
      </c>
      <c r="F23" s="316" t="s">
        <v>477</v>
      </c>
      <c r="G23" s="316" t="s">
        <v>477</v>
      </c>
      <c r="H23" s="316" t="s">
        <v>477</v>
      </c>
      <c r="I23" s="316" t="s">
        <v>477</v>
      </c>
      <c r="J23" s="316">
        <v>362</v>
      </c>
      <c r="K23" s="316">
        <v>311453</v>
      </c>
      <c r="L23" s="318">
        <f t="shared" si="0"/>
        <v>312535</v>
      </c>
      <c r="M23" s="55"/>
      <c r="N23" s="55"/>
      <c r="O23" s="19"/>
    </row>
    <row r="24" spans="1:12" ht="45" customHeight="1">
      <c r="A24" s="136" t="s">
        <v>29</v>
      </c>
      <c r="B24" s="479">
        <f>SUM(B6:B23)</f>
        <v>21321</v>
      </c>
      <c r="C24" s="479">
        <f aca="true" t="shared" si="1" ref="C24:L24">SUM(C6:C23)</f>
        <v>8600</v>
      </c>
      <c r="D24" s="479">
        <f t="shared" si="1"/>
        <v>18583</v>
      </c>
      <c r="E24" s="479">
        <f t="shared" si="1"/>
        <v>3124</v>
      </c>
      <c r="F24" s="479">
        <f t="shared" si="1"/>
        <v>10343</v>
      </c>
      <c r="G24" s="479">
        <f t="shared" si="1"/>
        <v>20935</v>
      </c>
      <c r="H24" s="479">
        <f t="shared" si="1"/>
        <v>60354</v>
      </c>
      <c r="I24" s="479">
        <f t="shared" si="1"/>
        <v>6</v>
      </c>
      <c r="J24" s="479">
        <f t="shared" si="1"/>
        <v>8096</v>
      </c>
      <c r="K24" s="479">
        <f>SUM(K6:K23)</f>
        <v>3030132</v>
      </c>
      <c r="L24" s="479">
        <f t="shared" si="1"/>
        <v>3181494</v>
      </c>
    </row>
    <row r="25" spans="1:12" ht="30" customHeight="1">
      <c r="A25" s="120" t="s">
        <v>382</v>
      </c>
      <c r="B25" s="121">
        <f aca="true" t="shared" si="2" ref="B25:L25">SUM(B24-B28)</f>
        <v>-3613</v>
      </c>
      <c r="C25" s="121">
        <f t="shared" si="2"/>
        <v>-6480</v>
      </c>
      <c r="D25" s="121">
        <f t="shared" si="2"/>
        <v>-1423</v>
      </c>
      <c r="E25" s="121">
        <f t="shared" si="2"/>
        <v>-68</v>
      </c>
      <c r="F25" s="121">
        <f t="shared" si="2"/>
        <v>3826</v>
      </c>
      <c r="G25" s="121">
        <f t="shared" si="2"/>
        <v>3578</v>
      </c>
      <c r="H25" s="121">
        <f t="shared" si="2"/>
        <v>-4957</v>
      </c>
      <c r="I25" s="121">
        <f t="shared" si="2"/>
        <v>5.999998114093567</v>
      </c>
      <c r="J25" s="121">
        <f t="shared" si="2"/>
        <v>-4755</v>
      </c>
      <c r="K25" s="121">
        <f t="shared" si="2"/>
        <v>23350</v>
      </c>
      <c r="L25" s="121">
        <f t="shared" si="2"/>
        <v>9464</v>
      </c>
    </row>
    <row r="26" spans="1:12" ht="30" customHeight="1">
      <c r="A26" s="120" t="s">
        <v>384</v>
      </c>
      <c r="B26" s="473">
        <f>(B24-B28)/ABS(B28)</f>
        <v>-0.14490254271276168</v>
      </c>
      <c r="C26" s="473">
        <f aca="true" t="shared" si="3" ref="C26:L26">(C24-C28)/ABS(C28)</f>
        <v>-0.4297082228116711</v>
      </c>
      <c r="D26" s="473">
        <f t="shared" si="3"/>
        <v>-0.07112866140157953</v>
      </c>
      <c r="E26" s="473">
        <f t="shared" si="3"/>
        <v>-0.021303258145363407</v>
      </c>
      <c r="F26" s="473">
        <f t="shared" si="3"/>
        <v>0.5870799447598588</v>
      </c>
      <c r="G26" s="473">
        <f t="shared" si="3"/>
        <v>0.20614161433427436</v>
      </c>
      <c r="H26" s="473">
        <f t="shared" si="3"/>
        <v>-0.07589839383871017</v>
      </c>
      <c r="I26" s="473" t="s">
        <v>345</v>
      </c>
      <c r="J26" s="473">
        <f t="shared" si="3"/>
        <v>-0.3700101159442845</v>
      </c>
      <c r="K26" s="473">
        <f t="shared" si="3"/>
        <v>0.007765777499000592</v>
      </c>
      <c r="L26" s="806">
        <f t="shared" si="3"/>
        <v>0.0029835783394230194</v>
      </c>
    </row>
    <row r="27" spans="1:12" ht="30" customHeight="1">
      <c r="A27" s="120" t="s">
        <v>385</v>
      </c>
      <c r="B27" s="294">
        <f>B24/$L$24</f>
        <v>0.006701568508380025</v>
      </c>
      <c r="C27" s="294">
        <f aca="true" t="shared" si="4" ref="C27:L27">C24/$L$24</f>
        <v>0.0027031325534481597</v>
      </c>
      <c r="D27" s="294">
        <f t="shared" si="4"/>
        <v>0.005840966539619436</v>
      </c>
      <c r="E27" s="294">
        <f t="shared" si="4"/>
        <v>0.0009819286159269828</v>
      </c>
      <c r="F27" s="294">
        <f t="shared" si="4"/>
        <v>0.0032509883721295717</v>
      </c>
      <c r="G27" s="294">
        <f t="shared" si="4"/>
        <v>0.006580241861213631</v>
      </c>
      <c r="H27" s="294">
        <f t="shared" si="4"/>
        <v>0.018970332805908166</v>
      </c>
      <c r="I27" s="808">
        <f t="shared" si="4"/>
        <v>1.885906432638251E-06</v>
      </c>
      <c r="J27" s="294">
        <f t="shared" si="4"/>
        <v>0.0025447164131065466</v>
      </c>
      <c r="K27" s="294">
        <f t="shared" si="4"/>
        <v>0.9524242384238348</v>
      </c>
      <c r="L27" s="294">
        <f t="shared" si="4"/>
        <v>1</v>
      </c>
    </row>
    <row r="28" spans="1:12" ht="30" customHeight="1">
      <c r="A28" s="472" t="s">
        <v>383</v>
      </c>
      <c r="B28" s="470">
        <v>24934</v>
      </c>
      <c r="C28" s="470">
        <v>15080</v>
      </c>
      <c r="D28" s="470">
        <v>20006</v>
      </c>
      <c r="E28" s="470">
        <v>3192</v>
      </c>
      <c r="F28" s="470">
        <v>6517</v>
      </c>
      <c r="G28" s="470">
        <v>17357</v>
      </c>
      <c r="H28" s="470">
        <v>65311</v>
      </c>
      <c r="I28" s="121">
        <f>(I27-I31)</f>
        <v>1.885906432638251E-06</v>
      </c>
      <c r="J28" s="470">
        <v>12851</v>
      </c>
      <c r="K28" s="470">
        <v>3006782</v>
      </c>
      <c r="L28" s="470">
        <v>3172030</v>
      </c>
    </row>
    <row r="29" ht="12.75">
      <c r="K29" s="290"/>
    </row>
    <row r="30" spans="1:11" ht="18">
      <c r="A30" s="217" t="s">
        <v>373</v>
      </c>
      <c r="K30" s="525"/>
    </row>
    <row r="31" ht="12.75">
      <c r="K31" s="290"/>
    </row>
  </sheetData>
  <printOptions horizontalCentered="1"/>
  <pageMargins left="0.65" right="0.52" top="1" bottom="1" header="0.5" footer="0.5"/>
  <pageSetup horizontalDpi="600" verticalDpi="600" orientation="landscape" paperSize="9" scale="4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6"/>
  </sheetPr>
  <dimension ref="A1:AG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2.421875" style="0" customWidth="1"/>
    <col min="2" max="2" width="13.8515625" style="0" customWidth="1"/>
    <col min="3" max="3" width="17.00390625" style="0" customWidth="1"/>
    <col min="4" max="4" width="17.8515625" style="30" customWidth="1"/>
    <col min="5" max="5" width="16.421875" style="30" customWidth="1"/>
    <col min="6" max="6" width="16.421875" style="0" customWidth="1"/>
    <col min="7" max="7" width="17.00390625" style="0" customWidth="1"/>
    <col min="8" max="8" width="14.7109375" style="0" customWidth="1"/>
    <col min="9" max="9" width="16.140625" style="0" customWidth="1"/>
    <col min="10" max="10" width="51.7109375" style="0" customWidth="1"/>
    <col min="11" max="13" width="14.7109375" style="0" customWidth="1"/>
    <col min="14" max="14" width="17.421875" style="0" customWidth="1"/>
    <col min="15" max="15" width="17.00390625" style="30" customWidth="1"/>
    <col min="16" max="16" width="13.421875" style="0" customWidth="1"/>
    <col min="17" max="17" width="20.140625" style="0" customWidth="1"/>
    <col min="18" max="18" width="18.421875" style="0" customWidth="1"/>
    <col min="19" max="19" width="14.7109375" style="0" customWidth="1"/>
    <col min="20" max="20" width="16.7109375" style="0" customWidth="1"/>
    <col min="21" max="16384" width="8.8515625" style="0" customWidth="1"/>
  </cols>
  <sheetData>
    <row r="1" spans="1:15" s="231" customFormat="1" ht="20.25">
      <c r="A1" s="5" t="s">
        <v>404</v>
      </c>
      <c r="D1" s="138"/>
      <c r="E1" s="138"/>
      <c r="J1" s="5" t="s">
        <v>397</v>
      </c>
      <c r="O1" s="138"/>
    </row>
    <row r="2" spans="1:15" s="252" customFormat="1" ht="18">
      <c r="A2" s="228"/>
      <c r="D2" s="49"/>
      <c r="E2" s="49"/>
      <c r="J2" s="228"/>
      <c r="O2" s="49"/>
    </row>
    <row r="3" spans="1:15" s="252" customFormat="1" ht="18">
      <c r="A3" s="228"/>
      <c r="D3" s="49"/>
      <c r="E3" s="49"/>
      <c r="J3" s="228"/>
      <c r="O3" s="49"/>
    </row>
    <row r="4" spans="1:20" s="252" customFormat="1" ht="18">
      <c r="A4" s="228" t="s">
        <v>381</v>
      </c>
      <c r="D4" s="49"/>
      <c r="E4" s="49"/>
      <c r="H4" s="228"/>
      <c r="I4" s="253" t="s">
        <v>135</v>
      </c>
      <c r="J4" s="228" t="s">
        <v>381</v>
      </c>
      <c r="O4" s="49"/>
      <c r="T4" s="253" t="s">
        <v>135</v>
      </c>
    </row>
    <row r="5" spans="1:20" s="252" customFormat="1" ht="19.5" customHeight="1">
      <c r="A5" s="254" t="s">
        <v>136</v>
      </c>
      <c r="B5" s="255" t="s">
        <v>90</v>
      </c>
      <c r="C5" s="255"/>
      <c r="D5" s="255"/>
      <c r="E5" s="255"/>
      <c r="F5" s="255"/>
      <c r="G5" s="255"/>
      <c r="H5" s="255"/>
      <c r="I5" s="256"/>
      <c r="J5" s="558" t="s">
        <v>136</v>
      </c>
      <c r="K5" s="255" t="s">
        <v>90</v>
      </c>
      <c r="L5" s="255"/>
      <c r="M5" s="255"/>
      <c r="N5" s="255"/>
      <c r="O5" s="255"/>
      <c r="P5" s="255"/>
      <c r="Q5" s="255"/>
      <c r="R5" s="255"/>
      <c r="S5" s="255"/>
      <c r="T5" s="257" t="s">
        <v>138</v>
      </c>
    </row>
    <row r="6" spans="1:20" s="252" customFormat="1" ht="19.5" customHeight="1">
      <c r="A6" s="258"/>
      <c r="B6" s="255" t="s">
        <v>91</v>
      </c>
      <c r="C6" s="255"/>
      <c r="D6" s="255"/>
      <c r="E6" s="255"/>
      <c r="F6" s="255"/>
      <c r="G6" s="255"/>
      <c r="H6" s="255"/>
      <c r="I6" s="256"/>
      <c r="J6" s="258"/>
      <c r="K6" s="255" t="s">
        <v>92</v>
      </c>
      <c r="L6" s="255"/>
      <c r="M6" s="255"/>
      <c r="N6" s="256"/>
      <c r="O6" s="255" t="s">
        <v>93</v>
      </c>
      <c r="P6" s="255"/>
      <c r="Q6" s="255"/>
      <c r="R6" s="255"/>
      <c r="S6" s="256"/>
      <c r="T6" s="259"/>
    </row>
    <row r="7" spans="1:20" ht="49.5" customHeight="1">
      <c r="A7" s="102"/>
      <c r="B7" s="216" t="s">
        <v>94</v>
      </c>
      <c r="C7" s="216" t="s">
        <v>95</v>
      </c>
      <c r="D7" s="216" t="s">
        <v>96</v>
      </c>
      <c r="E7" s="216" t="s">
        <v>97</v>
      </c>
      <c r="F7" s="216" t="s">
        <v>98</v>
      </c>
      <c r="G7" s="216" t="s">
        <v>99</v>
      </c>
      <c r="H7" s="216" t="s">
        <v>354</v>
      </c>
      <c r="I7" s="216" t="s">
        <v>355</v>
      </c>
      <c r="J7" s="103"/>
      <c r="K7" s="216" t="s">
        <v>100</v>
      </c>
      <c r="L7" s="216" t="s">
        <v>101</v>
      </c>
      <c r="M7" s="216" t="s">
        <v>102</v>
      </c>
      <c r="N7" s="216" t="s">
        <v>103</v>
      </c>
      <c r="O7" s="216" t="s">
        <v>104</v>
      </c>
      <c r="P7" s="216" t="s">
        <v>352</v>
      </c>
      <c r="Q7" s="216" t="s">
        <v>105</v>
      </c>
      <c r="R7" s="216" t="s">
        <v>106</v>
      </c>
      <c r="S7" s="216" t="s">
        <v>224</v>
      </c>
      <c r="T7" s="111"/>
    </row>
    <row r="8" spans="1:25" ht="18" customHeight="1">
      <c r="A8" s="122" t="s">
        <v>147</v>
      </c>
      <c r="B8" s="428"/>
      <c r="C8" s="428"/>
      <c r="D8" s="428"/>
      <c r="E8" s="428"/>
      <c r="F8" s="428"/>
      <c r="G8" s="428"/>
      <c r="H8" s="428"/>
      <c r="I8" s="428"/>
      <c r="J8" s="122" t="s">
        <v>147</v>
      </c>
      <c r="K8" s="527"/>
      <c r="L8" s="429"/>
      <c r="M8" s="429"/>
      <c r="N8" s="429"/>
      <c r="O8" s="429"/>
      <c r="P8" s="429"/>
      <c r="Q8" s="429"/>
      <c r="R8" s="429"/>
      <c r="S8" s="430"/>
      <c r="T8" s="430"/>
      <c r="U8" s="372"/>
      <c r="V8" s="372"/>
      <c r="W8" s="372"/>
      <c r="X8" s="372"/>
      <c r="Y8" s="372"/>
    </row>
    <row r="9" spans="1:25" s="30" customFormat="1" ht="18" customHeight="1">
      <c r="A9" s="123" t="s">
        <v>148</v>
      </c>
      <c r="B9" s="328">
        <v>589</v>
      </c>
      <c r="C9" s="328">
        <v>4564</v>
      </c>
      <c r="D9" s="328">
        <v>5792</v>
      </c>
      <c r="E9" s="328" t="s">
        <v>477</v>
      </c>
      <c r="F9" s="328" t="s">
        <v>477</v>
      </c>
      <c r="G9" s="328">
        <v>7670</v>
      </c>
      <c r="H9" s="328" t="s">
        <v>477</v>
      </c>
      <c r="I9" s="328" t="s">
        <v>477</v>
      </c>
      <c r="J9" s="123" t="s">
        <v>148</v>
      </c>
      <c r="K9" s="328">
        <v>40103</v>
      </c>
      <c r="L9" s="328">
        <v>9775</v>
      </c>
      <c r="M9" s="328">
        <v>99796</v>
      </c>
      <c r="N9" s="328">
        <v>14435</v>
      </c>
      <c r="O9" s="328">
        <v>1342</v>
      </c>
      <c r="P9" s="328" t="s">
        <v>477</v>
      </c>
      <c r="Q9" s="328">
        <v>617</v>
      </c>
      <c r="R9" s="328">
        <v>2848</v>
      </c>
      <c r="S9" s="328">
        <v>1048</v>
      </c>
      <c r="T9" s="333">
        <f>SUM(K9:S9,B9:I9)</f>
        <v>188579</v>
      </c>
      <c r="U9" s="431"/>
      <c r="V9" s="379"/>
      <c r="W9" s="378"/>
      <c r="X9" s="366"/>
      <c r="Y9" s="378"/>
    </row>
    <row r="10" spans="1:25" ht="18" customHeight="1">
      <c r="A10" s="125" t="s">
        <v>149</v>
      </c>
      <c r="B10" s="329">
        <v>281</v>
      </c>
      <c r="C10" s="329">
        <v>11836</v>
      </c>
      <c r="D10" s="329">
        <v>11612</v>
      </c>
      <c r="E10" s="329" t="s">
        <v>477</v>
      </c>
      <c r="F10" s="329">
        <v>877</v>
      </c>
      <c r="G10" s="329">
        <v>120</v>
      </c>
      <c r="H10" s="329" t="s">
        <v>477</v>
      </c>
      <c r="I10" s="329" t="s">
        <v>477</v>
      </c>
      <c r="J10" s="125" t="s">
        <v>149</v>
      </c>
      <c r="K10" s="329">
        <v>70446</v>
      </c>
      <c r="L10" s="329">
        <v>182</v>
      </c>
      <c r="M10" s="329">
        <v>1558</v>
      </c>
      <c r="N10" s="329">
        <v>13644</v>
      </c>
      <c r="O10" s="329">
        <v>679</v>
      </c>
      <c r="P10" s="329" t="s">
        <v>477</v>
      </c>
      <c r="Q10" s="329">
        <v>37</v>
      </c>
      <c r="R10" s="329">
        <v>4001</v>
      </c>
      <c r="S10" s="329">
        <v>2204</v>
      </c>
      <c r="T10" s="334">
        <f>SUM(K10:S10,B10:I10)</f>
        <v>117477</v>
      </c>
      <c r="U10" s="431"/>
      <c r="V10" s="379"/>
      <c r="W10" s="374"/>
      <c r="X10" s="372"/>
      <c r="Y10" s="374"/>
    </row>
    <row r="11" spans="1:25" ht="18" customHeight="1">
      <c r="A11" s="123" t="s">
        <v>248</v>
      </c>
      <c r="B11" s="328" t="s">
        <v>477</v>
      </c>
      <c r="C11" s="328" t="s">
        <v>477</v>
      </c>
      <c r="D11" s="328" t="s">
        <v>477</v>
      </c>
      <c r="E11" s="328" t="s">
        <v>477</v>
      </c>
      <c r="F11" s="328" t="s">
        <v>477</v>
      </c>
      <c r="G11" s="328" t="s">
        <v>477</v>
      </c>
      <c r="H11" s="328" t="s">
        <v>477</v>
      </c>
      <c r="I11" s="328" t="s">
        <v>477</v>
      </c>
      <c r="J11" s="123" t="s">
        <v>248</v>
      </c>
      <c r="K11" s="328">
        <v>1367</v>
      </c>
      <c r="L11" s="328">
        <v>58</v>
      </c>
      <c r="M11" s="328">
        <v>4845</v>
      </c>
      <c r="N11" s="328" t="s">
        <v>477</v>
      </c>
      <c r="O11" s="328" t="s">
        <v>477</v>
      </c>
      <c r="P11" s="328" t="s">
        <v>477</v>
      </c>
      <c r="Q11" s="328" t="s">
        <v>477</v>
      </c>
      <c r="R11" s="328">
        <v>90</v>
      </c>
      <c r="S11" s="328" t="s">
        <v>477</v>
      </c>
      <c r="T11" s="333">
        <f>SUM(K11:S11,B11:I11)</f>
        <v>6360</v>
      </c>
      <c r="U11" s="431"/>
      <c r="V11" s="379"/>
      <c r="W11" s="374"/>
      <c r="X11" s="372"/>
      <c r="Y11" s="374"/>
    </row>
    <row r="12" spans="1:25" ht="18" customHeight="1">
      <c r="A12" s="125" t="s">
        <v>150</v>
      </c>
      <c r="B12" s="329" t="s">
        <v>477</v>
      </c>
      <c r="C12" s="329" t="s">
        <v>477</v>
      </c>
      <c r="D12" s="329" t="s">
        <v>477</v>
      </c>
      <c r="E12" s="329" t="s">
        <v>477</v>
      </c>
      <c r="F12" s="329" t="s">
        <v>477</v>
      </c>
      <c r="G12" s="329" t="s">
        <v>477</v>
      </c>
      <c r="H12" s="329" t="s">
        <v>477</v>
      </c>
      <c r="I12" s="329" t="s">
        <v>477</v>
      </c>
      <c r="J12" s="125" t="s">
        <v>150</v>
      </c>
      <c r="K12" s="329">
        <v>934</v>
      </c>
      <c r="L12" s="329">
        <v>735</v>
      </c>
      <c r="M12" s="329" t="s">
        <v>477</v>
      </c>
      <c r="N12" s="329">
        <v>8</v>
      </c>
      <c r="O12" s="329" t="s">
        <v>477</v>
      </c>
      <c r="P12" s="329" t="s">
        <v>477</v>
      </c>
      <c r="Q12" s="329" t="s">
        <v>477</v>
      </c>
      <c r="R12" s="329">
        <v>62</v>
      </c>
      <c r="S12" s="329" t="s">
        <v>477</v>
      </c>
      <c r="T12" s="334">
        <f>SUM(K12:S12,B12:I12)</f>
        <v>1739</v>
      </c>
      <c r="U12" s="431"/>
      <c r="V12" s="379"/>
      <c r="W12" s="374"/>
      <c r="X12" s="372"/>
      <c r="Y12" s="374"/>
    </row>
    <row r="13" spans="1:25" ht="18" customHeight="1">
      <c r="A13" s="123" t="s">
        <v>151</v>
      </c>
      <c r="B13" s="328" t="s">
        <v>477</v>
      </c>
      <c r="C13" s="328" t="s">
        <v>477</v>
      </c>
      <c r="D13" s="328" t="s">
        <v>477</v>
      </c>
      <c r="E13" s="328" t="s">
        <v>477</v>
      </c>
      <c r="F13" s="328" t="s">
        <v>477</v>
      </c>
      <c r="G13" s="328" t="s">
        <v>477</v>
      </c>
      <c r="H13" s="328" t="s">
        <v>477</v>
      </c>
      <c r="I13" s="328" t="s">
        <v>477</v>
      </c>
      <c r="J13" s="123" t="s">
        <v>151</v>
      </c>
      <c r="K13" s="328" t="s">
        <v>477</v>
      </c>
      <c r="L13" s="328" t="s">
        <v>477</v>
      </c>
      <c r="M13" s="328" t="s">
        <v>477</v>
      </c>
      <c r="N13" s="328" t="s">
        <v>477</v>
      </c>
      <c r="O13" s="328" t="s">
        <v>477</v>
      </c>
      <c r="P13" s="328" t="s">
        <v>477</v>
      </c>
      <c r="Q13" s="328" t="s">
        <v>477</v>
      </c>
      <c r="R13" s="328" t="s">
        <v>477</v>
      </c>
      <c r="S13" s="328" t="s">
        <v>477</v>
      </c>
      <c r="T13" s="333"/>
      <c r="U13" s="431"/>
      <c r="V13" s="379"/>
      <c r="W13" s="374"/>
      <c r="X13" s="372"/>
      <c r="Y13" s="374"/>
    </row>
    <row r="14" spans="1:25" ht="18" customHeight="1">
      <c r="A14" s="125" t="s">
        <v>152</v>
      </c>
      <c r="B14" s="329" t="s">
        <v>477</v>
      </c>
      <c r="C14" s="329">
        <v>60</v>
      </c>
      <c r="D14" s="329" t="s">
        <v>477</v>
      </c>
      <c r="E14" s="329" t="s">
        <v>477</v>
      </c>
      <c r="F14" s="329" t="s">
        <v>477</v>
      </c>
      <c r="G14" s="329" t="s">
        <v>477</v>
      </c>
      <c r="H14" s="329" t="s">
        <v>477</v>
      </c>
      <c r="I14" s="329" t="s">
        <v>477</v>
      </c>
      <c r="J14" s="125" t="s">
        <v>152</v>
      </c>
      <c r="K14" s="329" t="s">
        <v>477</v>
      </c>
      <c r="L14" s="329" t="s">
        <v>477</v>
      </c>
      <c r="M14" s="329" t="s">
        <v>477</v>
      </c>
      <c r="N14" s="329" t="s">
        <v>477</v>
      </c>
      <c r="O14" s="329" t="s">
        <v>477</v>
      </c>
      <c r="P14" s="329" t="s">
        <v>477</v>
      </c>
      <c r="Q14" s="329" t="s">
        <v>477</v>
      </c>
      <c r="R14" s="329" t="s">
        <v>477</v>
      </c>
      <c r="S14" s="329">
        <v>192</v>
      </c>
      <c r="T14" s="334">
        <f>SUM(K14:S14,B14:I14)</f>
        <v>252</v>
      </c>
      <c r="U14" s="431"/>
      <c r="V14" s="379"/>
      <c r="W14" s="374"/>
      <c r="X14" s="372"/>
      <c r="Y14" s="374"/>
    </row>
    <row r="15" spans="1:25" ht="18" customHeight="1">
      <c r="A15" s="123" t="s">
        <v>153</v>
      </c>
      <c r="B15" s="328" t="s">
        <v>477</v>
      </c>
      <c r="C15" s="328">
        <v>214</v>
      </c>
      <c r="D15" s="328">
        <v>634</v>
      </c>
      <c r="E15" s="328" t="s">
        <v>477</v>
      </c>
      <c r="F15" s="328">
        <v>24</v>
      </c>
      <c r="G15" s="328" t="s">
        <v>477</v>
      </c>
      <c r="H15" s="328" t="s">
        <v>477</v>
      </c>
      <c r="I15" s="328" t="s">
        <v>477</v>
      </c>
      <c r="J15" s="123" t="s">
        <v>153</v>
      </c>
      <c r="K15" s="328">
        <v>6304</v>
      </c>
      <c r="L15" s="328">
        <v>24</v>
      </c>
      <c r="M15" s="328">
        <v>3697</v>
      </c>
      <c r="N15" s="328">
        <v>124</v>
      </c>
      <c r="O15" s="328" t="s">
        <v>477</v>
      </c>
      <c r="P15" s="328" t="s">
        <v>477</v>
      </c>
      <c r="Q15" s="328">
        <v>772</v>
      </c>
      <c r="R15" s="328">
        <v>178</v>
      </c>
      <c r="S15" s="328">
        <v>19</v>
      </c>
      <c r="T15" s="333">
        <f>SUM(K15:S15,B15:I15)</f>
        <v>11990</v>
      </c>
      <c r="U15" s="431"/>
      <c r="V15" s="379"/>
      <c r="W15" s="374"/>
      <c r="X15" s="372"/>
      <c r="Y15" s="374"/>
    </row>
    <row r="16" spans="1:25" ht="18" customHeight="1">
      <c r="A16" s="125" t="s">
        <v>154</v>
      </c>
      <c r="B16" s="329" t="s">
        <v>477</v>
      </c>
      <c r="C16" s="329" t="s">
        <v>477</v>
      </c>
      <c r="D16" s="329" t="s">
        <v>477</v>
      </c>
      <c r="E16" s="329" t="s">
        <v>477</v>
      </c>
      <c r="F16" s="329" t="s">
        <v>477</v>
      </c>
      <c r="G16" s="329" t="s">
        <v>477</v>
      </c>
      <c r="H16" s="329" t="s">
        <v>477</v>
      </c>
      <c r="I16" s="329" t="s">
        <v>477</v>
      </c>
      <c r="J16" s="125" t="s">
        <v>154</v>
      </c>
      <c r="K16" s="329">
        <v>72</v>
      </c>
      <c r="L16" s="329">
        <v>2</v>
      </c>
      <c r="M16" s="329" t="s">
        <v>477</v>
      </c>
      <c r="N16" s="329" t="s">
        <v>477</v>
      </c>
      <c r="O16" s="329" t="s">
        <v>477</v>
      </c>
      <c r="P16" s="329" t="s">
        <v>477</v>
      </c>
      <c r="Q16" s="329" t="s">
        <v>477</v>
      </c>
      <c r="R16" s="329" t="s">
        <v>477</v>
      </c>
      <c r="S16" s="329" t="s">
        <v>477</v>
      </c>
      <c r="T16" s="334">
        <f>SUM(K16:S16,B16:I16)</f>
        <v>74</v>
      </c>
      <c r="U16" s="431"/>
      <c r="V16" s="379"/>
      <c r="W16" s="374"/>
      <c r="X16" s="372"/>
      <c r="Y16" s="374"/>
    </row>
    <row r="17" spans="1:25" ht="18" customHeight="1">
      <c r="A17" s="123" t="s">
        <v>155</v>
      </c>
      <c r="B17" s="328"/>
      <c r="C17" s="328"/>
      <c r="D17" s="328"/>
      <c r="E17" s="328"/>
      <c r="F17" s="328"/>
      <c r="G17" s="328"/>
      <c r="H17" s="328"/>
      <c r="I17" s="328"/>
      <c r="J17" s="123" t="s">
        <v>155</v>
      </c>
      <c r="K17" s="328"/>
      <c r="L17" s="328"/>
      <c r="M17" s="328"/>
      <c r="N17" s="328"/>
      <c r="O17" s="328"/>
      <c r="P17" s="328"/>
      <c r="Q17" s="328"/>
      <c r="R17" s="328"/>
      <c r="S17" s="328"/>
      <c r="T17" s="333"/>
      <c r="U17" s="431"/>
      <c r="V17" s="379"/>
      <c r="W17" s="374"/>
      <c r="X17" s="372"/>
      <c r="Y17" s="374"/>
    </row>
    <row r="18" spans="1:25" ht="18" customHeight="1">
      <c r="A18" s="127" t="s">
        <v>156</v>
      </c>
      <c r="B18" s="329" t="s">
        <v>477</v>
      </c>
      <c r="C18" s="329">
        <v>56</v>
      </c>
      <c r="D18" s="329">
        <v>32</v>
      </c>
      <c r="E18" s="329" t="s">
        <v>477</v>
      </c>
      <c r="F18" s="329" t="s">
        <v>477</v>
      </c>
      <c r="G18" s="329" t="s">
        <v>477</v>
      </c>
      <c r="H18" s="329" t="s">
        <v>477</v>
      </c>
      <c r="I18" s="329" t="s">
        <v>477</v>
      </c>
      <c r="J18" s="127" t="s">
        <v>156</v>
      </c>
      <c r="K18" s="329">
        <v>3706</v>
      </c>
      <c r="L18" s="329">
        <v>34</v>
      </c>
      <c r="M18" s="329" t="s">
        <v>477</v>
      </c>
      <c r="N18" s="329">
        <v>1059</v>
      </c>
      <c r="O18" s="329" t="s">
        <v>477</v>
      </c>
      <c r="P18" s="329" t="s">
        <v>477</v>
      </c>
      <c r="Q18" s="329" t="s">
        <v>477</v>
      </c>
      <c r="R18" s="329">
        <v>153</v>
      </c>
      <c r="S18" s="329" t="s">
        <v>477</v>
      </c>
      <c r="T18" s="334">
        <f aca="true" t="shared" si="0" ref="T18:T30">SUM(K18:S18,B18:I18)</f>
        <v>5040</v>
      </c>
      <c r="U18" s="431"/>
      <c r="V18" s="379"/>
      <c r="W18" s="374"/>
      <c r="X18" s="372"/>
      <c r="Y18" s="374"/>
    </row>
    <row r="19" spans="1:25" ht="18" customHeight="1">
      <c r="A19" s="128" t="s">
        <v>213</v>
      </c>
      <c r="B19" s="328" t="s">
        <v>477</v>
      </c>
      <c r="C19" s="328" t="s">
        <v>477</v>
      </c>
      <c r="D19" s="328" t="s">
        <v>477</v>
      </c>
      <c r="E19" s="328" t="s">
        <v>477</v>
      </c>
      <c r="F19" s="328" t="s">
        <v>477</v>
      </c>
      <c r="G19" s="328" t="s">
        <v>477</v>
      </c>
      <c r="H19" s="328" t="s">
        <v>477</v>
      </c>
      <c r="I19" s="328" t="s">
        <v>477</v>
      </c>
      <c r="J19" s="128" t="s">
        <v>213</v>
      </c>
      <c r="K19" s="328" t="s">
        <v>477</v>
      </c>
      <c r="L19" s="328" t="s">
        <v>477</v>
      </c>
      <c r="M19" s="328" t="s">
        <v>477</v>
      </c>
      <c r="N19" s="328" t="s">
        <v>477</v>
      </c>
      <c r="O19" s="328" t="s">
        <v>477</v>
      </c>
      <c r="P19" s="328" t="s">
        <v>477</v>
      </c>
      <c r="Q19" s="328" t="s">
        <v>477</v>
      </c>
      <c r="R19" s="328" t="s">
        <v>477</v>
      </c>
      <c r="S19" s="328" t="s">
        <v>477</v>
      </c>
      <c r="T19" s="333">
        <f t="shared" si="0"/>
        <v>0</v>
      </c>
      <c r="U19" s="431"/>
      <c r="V19" s="379"/>
      <c r="W19" s="374"/>
      <c r="X19" s="372"/>
      <c r="Y19" s="374"/>
    </row>
    <row r="20" spans="1:25" ht="18" customHeight="1">
      <c r="A20" s="127" t="s">
        <v>157</v>
      </c>
      <c r="B20" s="329" t="s">
        <v>477</v>
      </c>
      <c r="C20" s="329" t="s">
        <v>477</v>
      </c>
      <c r="D20" s="329" t="s">
        <v>477</v>
      </c>
      <c r="E20" s="329" t="s">
        <v>477</v>
      </c>
      <c r="F20" s="329" t="s">
        <v>477</v>
      </c>
      <c r="G20" s="329" t="s">
        <v>477</v>
      </c>
      <c r="H20" s="329" t="s">
        <v>477</v>
      </c>
      <c r="I20" s="329" t="s">
        <v>477</v>
      </c>
      <c r="J20" s="127" t="s">
        <v>157</v>
      </c>
      <c r="K20" s="329" t="s">
        <v>477</v>
      </c>
      <c r="L20" s="329">
        <v>11</v>
      </c>
      <c r="M20" s="329" t="s">
        <v>477</v>
      </c>
      <c r="N20" s="329" t="s">
        <v>477</v>
      </c>
      <c r="O20" s="329" t="s">
        <v>477</v>
      </c>
      <c r="P20" s="329" t="s">
        <v>477</v>
      </c>
      <c r="Q20" s="329" t="s">
        <v>477</v>
      </c>
      <c r="R20" s="329" t="s">
        <v>477</v>
      </c>
      <c r="S20" s="329" t="s">
        <v>477</v>
      </c>
      <c r="T20" s="334">
        <f t="shared" si="0"/>
        <v>11</v>
      </c>
      <c r="U20" s="431"/>
      <c r="V20" s="379"/>
      <c r="W20" s="374"/>
      <c r="X20" s="372"/>
      <c r="Y20" s="374"/>
    </row>
    <row r="21" spans="1:25" ht="18" customHeight="1">
      <c r="A21" s="123" t="s">
        <v>158</v>
      </c>
      <c r="B21" s="328" t="s">
        <v>477</v>
      </c>
      <c r="C21" s="328" t="s">
        <v>477</v>
      </c>
      <c r="D21" s="328" t="s">
        <v>477</v>
      </c>
      <c r="E21" s="328" t="s">
        <v>477</v>
      </c>
      <c r="F21" s="328" t="s">
        <v>477</v>
      </c>
      <c r="G21" s="328" t="s">
        <v>477</v>
      </c>
      <c r="H21" s="328" t="s">
        <v>477</v>
      </c>
      <c r="I21" s="328" t="s">
        <v>477</v>
      </c>
      <c r="J21" s="123" t="s">
        <v>158</v>
      </c>
      <c r="K21" s="328" t="s">
        <v>477</v>
      </c>
      <c r="L21" s="328">
        <v>29</v>
      </c>
      <c r="M21" s="328" t="s">
        <v>477</v>
      </c>
      <c r="N21" s="328">
        <v>10</v>
      </c>
      <c r="O21" s="328" t="s">
        <v>477</v>
      </c>
      <c r="P21" s="328" t="s">
        <v>477</v>
      </c>
      <c r="Q21" s="328" t="s">
        <v>477</v>
      </c>
      <c r="R21" s="328" t="s">
        <v>477</v>
      </c>
      <c r="S21" s="328" t="s">
        <v>477</v>
      </c>
      <c r="T21" s="333">
        <f t="shared" si="0"/>
        <v>39</v>
      </c>
      <c r="U21" s="431"/>
      <c r="V21" s="379"/>
      <c r="W21" s="374"/>
      <c r="X21" s="372"/>
      <c r="Y21" s="374"/>
    </row>
    <row r="22" spans="1:25" ht="18" customHeight="1">
      <c r="A22" s="125" t="s">
        <v>159</v>
      </c>
      <c r="B22" s="329" t="s">
        <v>477</v>
      </c>
      <c r="C22" s="329" t="s">
        <v>477</v>
      </c>
      <c r="D22" s="329" t="s">
        <v>477</v>
      </c>
      <c r="E22" s="329" t="s">
        <v>477</v>
      </c>
      <c r="F22" s="329" t="s">
        <v>477</v>
      </c>
      <c r="G22" s="329" t="s">
        <v>477</v>
      </c>
      <c r="H22" s="329" t="s">
        <v>477</v>
      </c>
      <c r="I22" s="329" t="s">
        <v>477</v>
      </c>
      <c r="J22" s="125" t="s">
        <v>159</v>
      </c>
      <c r="K22" s="329">
        <v>370</v>
      </c>
      <c r="L22" s="329">
        <v>48</v>
      </c>
      <c r="M22" s="329" t="s">
        <v>477</v>
      </c>
      <c r="N22" s="329" t="s">
        <v>477</v>
      </c>
      <c r="O22" s="329" t="s">
        <v>477</v>
      </c>
      <c r="P22" s="329" t="s">
        <v>477</v>
      </c>
      <c r="Q22" s="329" t="s">
        <v>477</v>
      </c>
      <c r="R22" s="329" t="s">
        <v>477</v>
      </c>
      <c r="S22" s="329" t="s">
        <v>477</v>
      </c>
      <c r="T22" s="334">
        <f t="shared" si="0"/>
        <v>418</v>
      </c>
      <c r="U22" s="431"/>
      <c r="V22" s="379"/>
      <c r="W22" s="374"/>
      <c r="X22" s="372"/>
      <c r="Y22" s="374"/>
    </row>
    <row r="23" spans="1:25" ht="18" customHeight="1">
      <c r="A23" s="293" t="s">
        <v>344</v>
      </c>
      <c r="B23" s="328" t="s">
        <v>477</v>
      </c>
      <c r="C23" s="328" t="s">
        <v>477</v>
      </c>
      <c r="D23" s="328" t="s">
        <v>477</v>
      </c>
      <c r="E23" s="328" t="s">
        <v>477</v>
      </c>
      <c r="F23" s="328" t="s">
        <v>477</v>
      </c>
      <c r="G23" s="328" t="s">
        <v>477</v>
      </c>
      <c r="H23" s="328" t="s">
        <v>477</v>
      </c>
      <c r="I23" s="328" t="s">
        <v>477</v>
      </c>
      <c r="J23" s="123" t="s">
        <v>89</v>
      </c>
      <c r="K23" s="328" t="s">
        <v>477</v>
      </c>
      <c r="L23" s="328" t="s">
        <v>477</v>
      </c>
      <c r="M23" s="328">
        <v>2</v>
      </c>
      <c r="N23" s="328">
        <v>16</v>
      </c>
      <c r="O23" s="328" t="s">
        <v>477</v>
      </c>
      <c r="P23" s="328" t="s">
        <v>477</v>
      </c>
      <c r="Q23" s="328" t="s">
        <v>477</v>
      </c>
      <c r="R23" s="328" t="s">
        <v>477</v>
      </c>
      <c r="S23" s="328" t="s">
        <v>477</v>
      </c>
      <c r="T23" s="333">
        <f t="shared" si="0"/>
        <v>18</v>
      </c>
      <c r="U23" s="431"/>
      <c r="V23" s="379"/>
      <c r="W23" s="374"/>
      <c r="X23" s="372"/>
      <c r="Y23" s="374"/>
    </row>
    <row r="24" spans="1:25" ht="18" customHeight="1">
      <c r="A24" s="125" t="s">
        <v>160</v>
      </c>
      <c r="B24" s="329" t="s">
        <v>477</v>
      </c>
      <c r="C24" s="329">
        <v>25</v>
      </c>
      <c r="D24" s="329" t="s">
        <v>477</v>
      </c>
      <c r="E24" s="329" t="s">
        <v>477</v>
      </c>
      <c r="F24" s="329" t="s">
        <v>477</v>
      </c>
      <c r="G24" s="329">
        <v>240</v>
      </c>
      <c r="H24" s="329" t="s">
        <v>477</v>
      </c>
      <c r="I24" s="329" t="s">
        <v>477</v>
      </c>
      <c r="J24" s="125" t="s">
        <v>160</v>
      </c>
      <c r="K24" s="329">
        <v>574</v>
      </c>
      <c r="L24" s="329">
        <v>743</v>
      </c>
      <c r="M24" s="329">
        <v>4</v>
      </c>
      <c r="N24" s="329">
        <v>162</v>
      </c>
      <c r="O24" s="329">
        <v>18</v>
      </c>
      <c r="P24" s="329" t="s">
        <v>477</v>
      </c>
      <c r="Q24" s="329">
        <v>12</v>
      </c>
      <c r="R24" s="329">
        <v>65</v>
      </c>
      <c r="S24" s="329">
        <v>3</v>
      </c>
      <c r="T24" s="334">
        <f t="shared" si="0"/>
        <v>1846</v>
      </c>
      <c r="U24" s="431"/>
      <c r="V24" s="379"/>
      <c r="W24" s="374"/>
      <c r="X24" s="372"/>
      <c r="Y24" s="374"/>
    </row>
    <row r="25" spans="1:25" ht="18" customHeight="1">
      <c r="A25" s="123" t="s">
        <v>161</v>
      </c>
      <c r="B25" s="328" t="s">
        <v>477</v>
      </c>
      <c r="C25" s="328">
        <v>9</v>
      </c>
      <c r="D25" s="328" t="s">
        <v>477</v>
      </c>
      <c r="E25" s="328" t="s">
        <v>477</v>
      </c>
      <c r="F25" s="328" t="s">
        <v>477</v>
      </c>
      <c r="G25" s="328" t="s">
        <v>477</v>
      </c>
      <c r="H25" s="328" t="s">
        <v>477</v>
      </c>
      <c r="I25" s="328" t="s">
        <v>477</v>
      </c>
      <c r="J25" s="123" t="s">
        <v>161</v>
      </c>
      <c r="K25" s="328" t="s">
        <v>477</v>
      </c>
      <c r="L25" s="328" t="s">
        <v>477</v>
      </c>
      <c r="M25" s="328" t="s">
        <v>477</v>
      </c>
      <c r="N25" s="328" t="s">
        <v>477</v>
      </c>
      <c r="O25" s="328" t="s">
        <v>477</v>
      </c>
      <c r="P25" s="328" t="s">
        <v>477</v>
      </c>
      <c r="Q25" s="328" t="s">
        <v>477</v>
      </c>
      <c r="R25" s="328" t="s">
        <v>477</v>
      </c>
      <c r="S25" s="328" t="s">
        <v>477</v>
      </c>
      <c r="T25" s="333">
        <f t="shared" si="0"/>
        <v>9</v>
      </c>
      <c r="U25" s="431"/>
      <c r="V25" s="379"/>
      <c r="W25" s="374"/>
      <c r="X25" s="372"/>
      <c r="Y25" s="374"/>
    </row>
    <row r="26" spans="1:25" ht="18" customHeight="1">
      <c r="A26" s="125" t="s">
        <v>0</v>
      </c>
      <c r="B26" s="329" t="s">
        <v>477</v>
      </c>
      <c r="C26" s="329" t="s">
        <v>477</v>
      </c>
      <c r="D26" s="329" t="s">
        <v>477</v>
      </c>
      <c r="E26" s="329" t="s">
        <v>477</v>
      </c>
      <c r="F26" s="329" t="s">
        <v>477</v>
      </c>
      <c r="G26" s="329" t="s">
        <v>477</v>
      </c>
      <c r="H26" s="329" t="s">
        <v>477</v>
      </c>
      <c r="I26" s="329" t="s">
        <v>477</v>
      </c>
      <c r="J26" s="125" t="s">
        <v>0</v>
      </c>
      <c r="K26" s="329">
        <v>60</v>
      </c>
      <c r="L26" s="329">
        <v>10</v>
      </c>
      <c r="M26" s="329">
        <v>136</v>
      </c>
      <c r="N26" s="329">
        <v>6</v>
      </c>
      <c r="O26" s="329" t="s">
        <v>477</v>
      </c>
      <c r="P26" s="329" t="s">
        <v>477</v>
      </c>
      <c r="Q26" s="329">
        <v>3</v>
      </c>
      <c r="R26" s="329" t="s">
        <v>477</v>
      </c>
      <c r="S26" s="329">
        <v>100</v>
      </c>
      <c r="T26" s="334">
        <f t="shared" si="0"/>
        <v>315</v>
      </c>
      <c r="U26" s="431"/>
      <c r="V26" s="379"/>
      <c r="W26" s="374"/>
      <c r="X26" s="372"/>
      <c r="Y26" s="374"/>
    </row>
    <row r="27" spans="1:25" ht="18" customHeight="1">
      <c r="A27" s="123" t="s">
        <v>1</v>
      </c>
      <c r="B27" s="328" t="s">
        <v>477</v>
      </c>
      <c r="C27" s="328">
        <v>162</v>
      </c>
      <c r="D27" s="328" t="s">
        <v>477</v>
      </c>
      <c r="E27" s="328" t="s">
        <v>477</v>
      </c>
      <c r="F27" s="328" t="s">
        <v>477</v>
      </c>
      <c r="G27" s="328" t="s">
        <v>477</v>
      </c>
      <c r="H27" s="328" t="s">
        <v>477</v>
      </c>
      <c r="I27" s="328" t="s">
        <v>477</v>
      </c>
      <c r="J27" s="123" t="s">
        <v>1</v>
      </c>
      <c r="K27" s="328">
        <v>294</v>
      </c>
      <c r="L27" s="328">
        <v>451</v>
      </c>
      <c r="M27" s="328">
        <v>484</v>
      </c>
      <c r="N27" s="328">
        <v>48</v>
      </c>
      <c r="O27" s="328" t="s">
        <v>477</v>
      </c>
      <c r="P27" s="328" t="s">
        <v>477</v>
      </c>
      <c r="Q27" s="328" t="s">
        <v>477</v>
      </c>
      <c r="R27" s="328">
        <v>27</v>
      </c>
      <c r="S27" s="328">
        <v>4</v>
      </c>
      <c r="T27" s="333">
        <f t="shared" si="0"/>
        <v>1470</v>
      </c>
      <c r="U27" s="431"/>
      <c r="V27" s="379"/>
      <c r="W27" s="374"/>
      <c r="X27" s="372"/>
      <c r="Y27" s="374"/>
    </row>
    <row r="28" spans="1:25" ht="18" customHeight="1">
      <c r="A28" s="125" t="s">
        <v>2</v>
      </c>
      <c r="B28" s="329" t="s">
        <v>477</v>
      </c>
      <c r="C28" s="329" t="s">
        <v>477</v>
      </c>
      <c r="D28" s="329" t="s">
        <v>477</v>
      </c>
      <c r="E28" s="329" t="s">
        <v>477</v>
      </c>
      <c r="F28" s="329" t="s">
        <v>477</v>
      </c>
      <c r="G28" s="329" t="s">
        <v>477</v>
      </c>
      <c r="H28" s="329" t="s">
        <v>477</v>
      </c>
      <c r="I28" s="329" t="s">
        <v>477</v>
      </c>
      <c r="J28" s="125" t="s">
        <v>2</v>
      </c>
      <c r="K28" s="541" t="s">
        <v>477</v>
      </c>
      <c r="L28" s="329" t="s">
        <v>477</v>
      </c>
      <c r="M28" s="329" t="s">
        <v>477</v>
      </c>
      <c r="N28" s="329" t="s">
        <v>477</v>
      </c>
      <c r="O28" s="329" t="s">
        <v>477</v>
      </c>
      <c r="P28" s="329" t="s">
        <v>477</v>
      </c>
      <c r="Q28" s="329" t="s">
        <v>477</v>
      </c>
      <c r="R28" s="329" t="s">
        <v>477</v>
      </c>
      <c r="S28" s="329" t="s">
        <v>477</v>
      </c>
      <c r="T28" s="334">
        <f t="shared" si="0"/>
        <v>0</v>
      </c>
      <c r="U28" s="431"/>
      <c r="V28" s="379"/>
      <c r="W28" s="374"/>
      <c r="X28" s="372"/>
      <c r="Y28" s="374"/>
    </row>
    <row r="29" spans="1:25" ht="18" customHeight="1">
      <c r="A29" s="123" t="s">
        <v>3</v>
      </c>
      <c r="B29" s="328" t="s">
        <v>477</v>
      </c>
      <c r="C29" s="328" t="s">
        <v>477</v>
      </c>
      <c r="D29" s="328" t="s">
        <v>477</v>
      </c>
      <c r="E29" s="328" t="s">
        <v>477</v>
      </c>
      <c r="F29" s="328" t="s">
        <v>477</v>
      </c>
      <c r="G29" s="328" t="s">
        <v>477</v>
      </c>
      <c r="H29" s="328" t="s">
        <v>477</v>
      </c>
      <c r="I29" s="328" t="s">
        <v>477</v>
      </c>
      <c r="J29" s="123" t="s">
        <v>3</v>
      </c>
      <c r="K29" s="540" t="s">
        <v>477</v>
      </c>
      <c r="L29" s="328" t="s">
        <v>477</v>
      </c>
      <c r="M29" s="328" t="s">
        <v>477</v>
      </c>
      <c r="N29" s="328" t="s">
        <v>477</v>
      </c>
      <c r="O29" s="328" t="s">
        <v>477</v>
      </c>
      <c r="P29" s="328" t="s">
        <v>477</v>
      </c>
      <c r="Q29" s="328" t="s">
        <v>477</v>
      </c>
      <c r="R29" s="328" t="s">
        <v>477</v>
      </c>
      <c r="S29" s="328" t="s">
        <v>477</v>
      </c>
      <c r="T29" s="333">
        <f t="shared" si="0"/>
        <v>0</v>
      </c>
      <c r="U29" s="431"/>
      <c r="V29" s="379"/>
      <c r="W29" s="374"/>
      <c r="X29" s="372"/>
      <c r="Y29" s="374"/>
    </row>
    <row r="30" spans="1:25" ht="18" customHeight="1">
      <c r="A30" s="743" t="s">
        <v>4</v>
      </c>
      <c r="B30" s="331" t="s">
        <v>477</v>
      </c>
      <c r="C30" s="331" t="s">
        <v>477</v>
      </c>
      <c r="D30" s="331" t="s">
        <v>477</v>
      </c>
      <c r="E30" s="331" t="s">
        <v>477</v>
      </c>
      <c r="F30" s="331" t="s">
        <v>477</v>
      </c>
      <c r="G30" s="331" t="s">
        <v>477</v>
      </c>
      <c r="H30" s="331" t="s">
        <v>477</v>
      </c>
      <c r="I30" s="331" t="s">
        <v>477</v>
      </c>
      <c r="J30" s="743" t="s">
        <v>4</v>
      </c>
      <c r="K30" s="773" t="s">
        <v>477</v>
      </c>
      <c r="L30" s="331" t="s">
        <v>477</v>
      </c>
      <c r="M30" s="331" t="s">
        <v>477</v>
      </c>
      <c r="N30" s="331" t="s">
        <v>477</v>
      </c>
      <c r="O30" s="331" t="s">
        <v>477</v>
      </c>
      <c r="P30" s="331" t="s">
        <v>477</v>
      </c>
      <c r="Q30" s="331" t="s">
        <v>477</v>
      </c>
      <c r="R30" s="331" t="s">
        <v>477</v>
      </c>
      <c r="S30" s="331" t="s">
        <v>477</v>
      </c>
      <c r="T30" s="744">
        <f t="shared" si="0"/>
        <v>0</v>
      </c>
      <c r="U30" s="431"/>
      <c r="V30" s="379"/>
      <c r="W30" s="374"/>
      <c r="X30" s="372"/>
      <c r="Y30" s="374"/>
    </row>
    <row r="31" spans="1:33" ht="18" customHeight="1">
      <c r="A31" s="252" t="s">
        <v>375</v>
      </c>
      <c r="J31" s="155" t="s">
        <v>374</v>
      </c>
      <c r="K31" s="93"/>
      <c r="L31" s="340"/>
      <c r="M31" s="340"/>
      <c r="N31" s="340"/>
      <c r="O31" s="340"/>
      <c r="P31" s="340"/>
      <c r="Q31" s="340"/>
      <c r="R31" s="340"/>
      <c r="S31" s="340"/>
      <c r="T31" s="104"/>
      <c r="U31" s="774"/>
      <c r="V31" s="775"/>
      <c r="W31" s="376"/>
      <c r="X31" s="380"/>
      <c r="Y31" s="376"/>
      <c r="Z31" s="4"/>
      <c r="AA31" s="4"/>
      <c r="AB31" s="4"/>
      <c r="AC31" s="4"/>
      <c r="AD31" s="4"/>
      <c r="AE31" s="4"/>
      <c r="AF31" s="4"/>
      <c r="AG31" s="4"/>
    </row>
    <row r="32" spans="1:33" ht="18" customHeight="1">
      <c r="A32" s="747"/>
      <c r="B32" s="340"/>
      <c r="C32" s="340"/>
      <c r="D32" s="340"/>
      <c r="E32" s="340"/>
      <c r="F32" s="340"/>
      <c r="G32" s="340"/>
      <c r="H32" s="340"/>
      <c r="I32" s="340"/>
      <c r="J32" s="747"/>
      <c r="K32" s="93"/>
      <c r="L32" s="340"/>
      <c r="M32" s="340"/>
      <c r="N32" s="340"/>
      <c r="O32" s="340"/>
      <c r="P32" s="340"/>
      <c r="Q32" s="340"/>
      <c r="R32" s="340"/>
      <c r="S32" s="340"/>
      <c r="T32" s="104"/>
      <c r="U32" s="774"/>
      <c r="V32" s="775"/>
      <c r="W32" s="376"/>
      <c r="X32" s="380"/>
      <c r="Y32" s="376"/>
      <c r="Z32" s="4"/>
      <c r="AA32" s="4"/>
      <c r="AB32" s="4"/>
      <c r="AC32" s="4"/>
      <c r="AD32" s="4"/>
      <c r="AE32" s="4"/>
      <c r="AF32" s="4"/>
      <c r="AG32" s="4"/>
    </row>
    <row r="33" spans="1:33" ht="18" customHeight="1">
      <c r="A33" s="5" t="s">
        <v>323</v>
      </c>
      <c r="B33" s="231"/>
      <c r="C33" s="231"/>
      <c r="D33" s="138"/>
      <c r="E33" s="138"/>
      <c r="F33" s="231"/>
      <c r="G33" s="231"/>
      <c r="H33" s="231"/>
      <c r="I33" s="260"/>
      <c r="J33" s="5" t="s">
        <v>398</v>
      </c>
      <c r="K33" s="93"/>
      <c r="L33" s="340"/>
      <c r="M33" s="340"/>
      <c r="N33" s="340"/>
      <c r="O33" s="340"/>
      <c r="P33" s="340"/>
      <c r="Q33" s="340"/>
      <c r="R33" s="340"/>
      <c r="S33" s="340"/>
      <c r="T33" s="104"/>
      <c r="U33" s="774"/>
      <c r="V33" s="775"/>
      <c r="W33" s="376"/>
      <c r="X33" s="380"/>
      <c r="Y33" s="376"/>
      <c r="Z33" s="4"/>
      <c r="AA33" s="4"/>
      <c r="AB33" s="4"/>
      <c r="AC33" s="4"/>
      <c r="AD33" s="4"/>
      <c r="AE33" s="4"/>
      <c r="AF33" s="4"/>
      <c r="AG33" s="4"/>
    </row>
    <row r="34" spans="1:33" ht="18" customHeight="1">
      <c r="A34" s="747"/>
      <c r="B34" s="340"/>
      <c r="C34" s="340"/>
      <c r="D34" s="340"/>
      <c r="E34" s="340"/>
      <c r="F34" s="340"/>
      <c r="G34" s="340"/>
      <c r="H34" s="340"/>
      <c r="I34" s="340"/>
      <c r="J34" s="747"/>
      <c r="K34" s="93"/>
      <c r="L34" s="340"/>
      <c r="M34" s="340"/>
      <c r="N34" s="340"/>
      <c r="O34" s="340"/>
      <c r="P34" s="340"/>
      <c r="Q34" s="340"/>
      <c r="R34" s="340"/>
      <c r="S34" s="340"/>
      <c r="T34" s="104"/>
      <c r="U34" s="774"/>
      <c r="V34" s="775"/>
      <c r="W34" s="376"/>
      <c r="X34" s="380"/>
      <c r="Y34" s="376"/>
      <c r="Z34" s="4"/>
      <c r="AA34" s="4"/>
      <c r="AB34" s="4"/>
      <c r="AC34" s="4"/>
      <c r="AD34" s="4"/>
      <c r="AE34" s="4"/>
      <c r="AF34" s="4"/>
      <c r="AG34" s="4"/>
    </row>
    <row r="35" spans="1:25" s="252" customFormat="1" ht="18">
      <c r="A35" s="228" t="s">
        <v>381</v>
      </c>
      <c r="D35" s="49"/>
      <c r="E35" s="49"/>
      <c r="I35" s="253" t="s">
        <v>135</v>
      </c>
      <c r="J35" s="228" t="s">
        <v>381</v>
      </c>
      <c r="O35" s="49"/>
      <c r="T35" s="253" t="s">
        <v>135</v>
      </c>
      <c r="U35" s="74"/>
      <c r="V35" s="74"/>
      <c r="W35" s="61"/>
      <c r="Y35" s="61"/>
    </row>
    <row r="36" spans="1:25" s="252" customFormat="1" ht="19.5" customHeight="1">
      <c r="A36" s="254" t="s">
        <v>136</v>
      </c>
      <c r="B36" s="255" t="s">
        <v>90</v>
      </c>
      <c r="C36" s="255"/>
      <c r="D36" s="255"/>
      <c r="E36" s="255"/>
      <c r="F36" s="255"/>
      <c r="G36" s="255"/>
      <c r="H36" s="255"/>
      <c r="I36" s="256"/>
      <c r="J36" s="254" t="s">
        <v>136</v>
      </c>
      <c r="K36" s="255" t="s">
        <v>90</v>
      </c>
      <c r="L36" s="255"/>
      <c r="M36" s="255"/>
      <c r="N36" s="255"/>
      <c r="O36" s="255"/>
      <c r="P36" s="255"/>
      <c r="Q36" s="255"/>
      <c r="R36" s="255"/>
      <c r="S36" s="255"/>
      <c r="T36" s="262" t="s">
        <v>138</v>
      </c>
      <c r="U36" s="74"/>
      <c r="V36" s="74"/>
      <c r="W36" s="61"/>
      <c r="Y36" s="61"/>
    </row>
    <row r="37" spans="1:25" s="252" customFormat="1" ht="19.5" customHeight="1">
      <c r="A37" s="258"/>
      <c r="B37" s="255" t="s">
        <v>91</v>
      </c>
      <c r="C37" s="255"/>
      <c r="D37" s="255"/>
      <c r="E37" s="255"/>
      <c r="F37" s="255"/>
      <c r="G37" s="255"/>
      <c r="H37" s="255"/>
      <c r="I37" s="256"/>
      <c r="J37" s="258"/>
      <c r="K37" s="255" t="s">
        <v>92</v>
      </c>
      <c r="L37" s="255"/>
      <c r="M37" s="255"/>
      <c r="N37" s="256"/>
      <c r="O37" s="255" t="s">
        <v>93</v>
      </c>
      <c r="P37" s="255"/>
      <c r="Q37" s="255"/>
      <c r="R37" s="255"/>
      <c r="S37" s="256"/>
      <c r="T37" s="263"/>
      <c r="U37" s="74"/>
      <c r="V37" s="74"/>
      <c r="W37" s="61"/>
      <c r="Y37" s="61"/>
    </row>
    <row r="38" spans="1:25" ht="45" customHeight="1">
      <c r="A38" s="102"/>
      <c r="B38" s="216" t="s">
        <v>94</v>
      </c>
      <c r="C38" s="216" t="s">
        <v>95</v>
      </c>
      <c r="D38" s="216" t="s">
        <v>96</v>
      </c>
      <c r="E38" s="216" t="s">
        <v>97</v>
      </c>
      <c r="F38" s="216" t="s">
        <v>98</v>
      </c>
      <c r="G38" s="216" t="s">
        <v>99</v>
      </c>
      <c r="H38" s="216" t="s">
        <v>354</v>
      </c>
      <c r="I38" s="216" t="s">
        <v>355</v>
      </c>
      <c r="J38" s="102"/>
      <c r="K38" s="216" t="s">
        <v>100</v>
      </c>
      <c r="L38" s="216" t="s">
        <v>101</v>
      </c>
      <c r="M38" s="216" t="s">
        <v>102</v>
      </c>
      <c r="N38" s="216" t="s">
        <v>103</v>
      </c>
      <c r="O38" s="216" t="s">
        <v>104</v>
      </c>
      <c r="P38" s="216" t="s">
        <v>352</v>
      </c>
      <c r="Q38" s="216" t="s">
        <v>105</v>
      </c>
      <c r="R38" s="216" t="s">
        <v>106</v>
      </c>
      <c r="S38" s="216" t="s">
        <v>224</v>
      </c>
      <c r="T38" s="111"/>
      <c r="U38" s="67"/>
      <c r="V38" s="60"/>
      <c r="W38" s="19"/>
      <c r="Y38" s="19"/>
    </row>
    <row r="39" spans="1:25" s="30" customFormat="1" ht="18" customHeight="1">
      <c r="A39" s="137" t="s">
        <v>5</v>
      </c>
      <c r="B39" s="329"/>
      <c r="C39" s="329"/>
      <c r="D39" s="329"/>
      <c r="E39" s="329"/>
      <c r="F39" s="329"/>
      <c r="G39" s="329"/>
      <c r="H39" s="329"/>
      <c r="I39" s="329"/>
      <c r="J39" s="137" t="s">
        <v>5</v>
      </c>
      <c r="K39" s="776"/>
      <c r="L39" s="329"/>
      <c r="M39" s="329"/>
      <c r="N39" s="329"/>
      <c r="O39" s="329"/>
      <c r="P39" s="329"/>
      <c r="Q39" s="329"/>
      <c r="R39" s="329"/>
      <c r="S39" s="329"/>
      <c r="T39" s="334"/>
      <c r="U39" s="431"/>
      <c r="V39" s="379"/>
      <c r="W39" s="378"/>
      <c r="X39" s="366"/>
      <c r="Y39" s="378"/>
    </row>
    <row r="40" spans="1:25" ht="18" customHeight="1">
      <c r="A40" s="131" t="s">
        <v>6</v>
      </c>
      <c r="B40" s="328" t="s">
        <v>477</v>
      </c>
      <c r="C40" s="328" t="s">
        <v>477</v>
      </c>
      <c r="D40" s="328" t="s">
        <v>477</v>
      </c>
      <c r="E40" s="328" t="s">
        <v>477</v>
      </c>
      <c r="F40" s="328" t="s">
        <v>477</v>
      </c>
      <c r="G40" s="328" t="s">
        <v>477</v>
      </c>
      <c r="H40" s="328" t="s">
        <v>477</v>
      </c>
      <c r="I40" s="328" t="s">
        <v>477</v>
      </c>
      <c r="J40" s="131" t="s">
        <v>6</v>
      </c>
      <c r="K40" s="328" t="s">
        <v>477</v>
      </c>
      <c r="L40" s="328" t="s">
        <v>477</v>
      </c>
      <c r="M40" s="328" t="s">
        <v>477</v>
      </c>
      <c r="N40" s="328" t="s">
        <v>477</v>
      </c>
      <c r="O40" s="328" t="s">
        <v>477</v>
      </c>
      <c r="P40" s="328" t="s">
        <v>477</v>
      </c>
      <c r="Q40" s="328" t="s">
        <v>477</v>
      </c>
      <c r="R40" s="328" t="s">
        <v>477</v>
      </c>
      <c r="S40" s="328" t="s">
        <v>477</v>
      </c>
      <c r="T40" s="333">
        <f>SUM(K40:S40,B40:I40)</f>
        <v>0</v>
      </c>
      <c r="U40" s="431"/>
      <c r="V40" s="379"/>
      <c r="W40" s="374"/>
      <c r="X40" s="372"/>
      <c r="Y40" s="374"/>
    </row>
    <row r="41" spans="1:25" s="30" customFormat="1" ht="18" customHeight="1">
      <c r="A41" s="192" t="s">
        <v>170</v>
      </c>
      <c r="B41" s="329"/>
      <c r="C41" s="329"/>
      <c r="D41" s="329"/>
      <c r="E41" s="329"/>
      <c r="F41" s="329"/>
      <c r="G41" s="329"/>
      <c r="H41" s="329"/>
      <c r="I41" s="329"/>
      <c r="J41" s="192" t="s">
        <v>170</v>
      </c>
      <c r="K41" s="329"/>
      <c r="L41" s="329"/>
      <c r="M41" s="329"/>
      <c r="N41" s="329"/>
      <c r="O41" s="329"/>
      <c r="P41" s="329"/>
      <c r="Q41" s="329"/>
      <c r="R41" s="329"/>
      <c r="S41" s="329"/>
      <c r="T41" s="334"/>
      <c r="U41" s="431"/>
      <c r="V41" s="379"/>
      <c r="W41" s="378"/>
      <c r="X41" s="366"/>
      <c r="Y41" s="378"/>
    </row>
    <row r="42" spans="1:25" ht="18" customHeight="1">
      <c r="A42" s="131" t="s">
        <v>7</v>
      </c>
      <c r="B42" s="328" t="s">
        <v>477</v>
      </c>
      <c r="C42" s="328" t="s">
        <v>477</v>
      </c>
      <c r="D42" s="328" t="s">
        <v>477</v>
      </c>
      <c r="E42" s="328" t="s">
        <v>477</v>
      </c>
      <c r="F42" s="328" t="s">
        <v>477</v>
      </c>
      <c r="G42" s="328" t="s">
        <v>477</v>
      </c>
      <c r="H42" s="328" t="s">
        <v>477</v>
      </c>
      <c r="I42" s="328" t="s">
        <v>477</v>
      </c>
      <c r="J42" s="131" t="s">
        <v>7</v>
      </c>
      <c r="K42" s="328">
        <v>89</v>
      </c>
      <c r="L42" s="328" t="s">
        <v>477</v>
      </c>
      <c r="M42" s="328" t="s">
        <v>477</v>
      </c>
      <c r="N42" s="328" t="s">
        <v>477</v>
      </c>
      <c r="O42" s="328" t="s">
        <v>477</v>
      </c>
      <c r="P42" s="328" t="s">
        <v>477</v>
      </c>
      <c r="Q42" s="328" t="s">
        <v>477</v>
      </c>
      <c r="R42" s="328" t="s">
        <v>477</v>
      </c>
      <c r="S42" s="328" t="s">
        <v>477</v>
      </c>
      <c r="T42" s="333">
        <f>SUM(K42:S42,B42:I42)</f>
        <v>89</v>
      </c>
      <c r="U42" s="431"/>
      <c r="V42" s="379"/>
      <c r="W42" s="374"/>
      <c r="X42" s="372"/>
      <c r="Y42" s="374"/>
    </row>
    <row r="43" spans="1:25" s="30" customFormat="1" ht="18" customHeight="1">
      <c r="A43" s="135" t="s">
        <v>8</v>
      </c>
      <c r="B43" s="329" t="s">
        <v>477</v>
      </c>
      <c r="C43" s="329" t="s">
        <v>477</v>
      </c>
      <c r="D43" s="329" t="s">
        <v>477</v>
      </c>
      <c r="E43" s="329" t="s">
        <v>477</v>
      </c>
      <c r="F43" s="329" t="s">
        <v>477</v>
      </c>
      <c r="G43" s="329" t="s">
        <v>477</v>
      </c>
      <c r="H43" s="329" t="s">
        <v>477</v>
      </c>
      <c r="I43" s="329" t="s">
        <v>477</v>
      </c>
      <c r="J43" s="135" t="s">
        <v>8</v>
      </c>
      <c r="K43" s="329" t="s">
        <v>477</v>
      </c>
      <c r="L43" s="329" t="s">
        <v>477</v>
      </c>
      <c r="M43" s="329" t="s">
        <v>477</v>
      </c>
      <c r="N43" s="329" t="s">
        <v>477</v>
      </c>
      <c r="O43" s="329" t="s">
        <v>477</v>
      </c>
      <c r="P43" s="329" t="s">
        <v>477</v>
      </c>
      <c r="Q43" s="329" t="s">
        <v>477</v>
      </c>
      <c r="R43" s="329" t="s">
        <v>477</v>
      </c>
      <c r="S43" s="329" t="s">
        <v>477</v>
      </c>
      <c r="T43" s="334">
        <f>SUM(K43:S43,B43:I43)</f>
        <v>0</v>
      </c>
      <c r="U43" s="431"/>
      <c r="V43" s="379"/>
      <c r="W43" s="378"/>
      <c r="X43" s="366"/>
      <c r="Y43" s="378"/>
    </row>
    <row r="44" spans="1:25" s="14" customFormat="1" ht="18" customHeight="1">
      <c r="A44" s="764" t="s">
        <v>171</v>
      </c>
      <c r="B44" s="328" t="s">
        <v>477</v>
      </c>
      <c r="C44" s="328" t="s">
        <v>477</v>
      </c>
      <c r="D44" s="328" t="s">
        <v>477</v>
      </c>
      <c r="E44" s="328" t="s">
        <v>477</v>
      </c>
      <c r="F44" s="328" t="s">
        <v>477</v>
      </c>
      <c r="G44" s="328" t="s">
        <v>477</v>
      </c>
      <c r="H44" s="328" t="s">
        <v>477</v>
      </c>
      <c r="I44" s="328" t="s">
        <v>477</v>
      </c>
      <c r="J44" s="764" t="s">
        <v>171</v>
      </c>
      <c r="K44" s="328" t="s">
        <v>477</v>
      </c>
      <c r="L44" s="328" t="s">
        <v>477</v>
      </c>
      <c r="M44" s="328" t="s">
        <v>477</v>
      </c>
      <c r="N44" s="328" t="s">
        <v>477</v>
      </c>
      <c r="O44" s="328" t="s">
        <v>477</v>
      </c>
      <c r="P44" s="328" t="s">
        <v>477</v>
      </c>
      <c r="Q44" s="328" t="s">
        <v>477</v>
      </c>
      <c r="R44" s="328" t="s">
        <v>477</v>
      </c>
      <c r="S44" s="328" t="s">
        <v>477</v>
      </c>
      <c r="T44" s="318">
        <f>SUM(K44:S44,B44:I44)</f>
        <v>0</v>
      </c>
      <c r="U44" s="431"/>
      <c r="V44" s="379"/>
      <c r="W44" s="374"/>
      <c r="X44" s="372"/>
      <c r="Y44" s="374"/>
    </row>
    <row r="45" spans="1:25" s="30" customFormat="1" ht="18" customHeight="1">
      <c r="A45" s="192" t="s">
        <v>172</v>
      </c>
      <c r="B45" s="335"/>
      <c r="C45" s="335"/>
      <c r="D45" s="335"/>
      <c r="E45" s="335"/>
      <c r="F45" s="335"/>
      <c r="G45" s="335"/>
      <c r="H45" s="335"/>
      <c r="I45" s="335"/>
      <c r="J45" s="192" t="s">
        <v>172</v>
      </c>
      <c r="K45" s="335"/>
      <c r="L45" s="335"/>
      <c r="M45" s="335"/>
      <c r="N45" s="335"/>
      <c r="O45" s="335"/>
      <c r="P45" s="335"/>
      <c r="Q45" s="335"/>
      <c r="R45" s="335"/>
      <c r="S45" s="335"/>
      <c r="T45" s="427"/>
      <c r="U45" s="67"/>
      <c r="V45" s="60"/>
      <c r="W45" s="33"/>
      <c r="Y45" s="33"/>
    </row>
    <row r="46" spans="1:25" ht="18" customHeight="1">
      <c r="A46" s="131" t="s">
        <v>9</v>
      </c>
      <c r="B46" s="328" t="s">
        <v>477</v>
      </c>
      <c r="C46" s="328" t="s">
        <v>477</v>
      </c>
      <c r="D46" s="328" t="s">
        <v>477</v>
      </c>
      <c r="E46" s="328" t="s">
        <v>477</v>
      </c>
      <c r="F46" s="328" t="s">
        <v>477</v>
      </c>
      <c r="G46" s="328" t="s">
        <v>477</v>
      </c>
      <c r="H46" s="328" t="s">
        <v>477</v>
      </c>
      <c r="I46" s="328" t="s">
        <v>477</v>
      </c>
      <c r="J46" s="131" t="s">
        <v>9</v>
      </c>
      <c r="K46" s="328">
        <v>1969</v>
      </c>
      <c r="L46" s="328">
        <v>37</v>
      </c>
      <c r="M46" s="328">
        <v>10</v>
      </c>
      <c r="N46" s="328">
        <v>538</v>
      </c>
      <c r="O46" s="328" t="s">
        <v>477</v>
      </c>
      <c r="P46" s="328" t="s">
        <v>477</v>
      </c>
      <c r="Q46" s="328" t="s">
        <v>477</v>
      </c>
      <c r="R46" s="328">
        <v>506</v>
      </c>
      <c r="S46" s="328" t="s">
        <v>477</v>
      </c>
      <c r="T46" s="333">
        <f>SUM(K46:S46,B46:I46)</f>
        <v>3060</v>
      </c>
      <c r="U46" s="67"/>
      <c r="V46" s="60"/>
      <c r="W46" s="19"/>
      <c r="Y46" s="19"/>
    </row>
    <row r="47" spans="1:25" ht="18" customHeight="1">
      <c r="A47" s="129" t="s">
        <v>10</v>
      </c>
      <c r="B47" s="329" t="s">
        <v>477</v>
      </c>
      <c r="C47" s="329" t="s">
        <v>477</v>
      </c>
      <c r="D47" s="329" t="s">
        <v>477</v>
      </c>
      <c r="E47" s="329" t="s">
        <v>477</v>
      </c>
      <c r="F47" s="329" t="s">
        <v>477</v>
      </c>
      <c r="G47" s="329" t="s">
        <v>477</v>
      </c>
      <c r="H47" s="329" t="s">
        <v>477</v>
      </c>
      <c r="I47" s="329" t="s">
        <v>477</v>
      </c>
      <c r="J47" s="129" t="s">
        <v>10</v>
      </c>
      <c r="K47" s="329" t="s">
        <v>477</v>
      </c>
      <c r="L47" s="329" t="s">
        <v>477</v>
      </c>
      <c r="M47" s="329" t="s">
        <v>477</v>
      </c>
      <c r="N47" s="329" t="s">
        <v>477</v>
      </c>
      <c r="O47" s="329" t="s">
        <v>477</v>
      </c>
      <c r="P47" s="329" t="s">
        <v>477</v>
      </c>
      <c r="Q47" s="329" t="s">
        <v>477</v>
      </c>
      <c r="R47" s="329" t="s">
        <v>477</v>
      </c>
      <c r="S47" s="329" t="s">
        <v>477</v>
      </c>
      <c r="T47" s="334">
        <f>SUM(K47:S47,B47:I47)</f>
        <v>0</v>
      </c>
      <c r="U47" s="67"/>
      <c r="V47" s="60"/>
      <c r="W47" s="19"/>
      <c r="Y47" s="19"/>
    </row>
    <row r="48" spans="1:25" s="2" customFormat="1" ht="18" customHeight="1">
      <c r="A48" s="128" t="s">
        <v>173</v>
      </c>
      <c r="B48" s="328" t="s">
        <v>477</v>
      </c>
      <c r="C48" s="328" t="s">
        <v>477</v>
      </c>
      <c r="D48" s="328" t="s">
        <v>477</v>
      </c>
      <c r="E48" s="328" t="s">
        <v>477</v>
      </c>
      <c r="F48" s="328" t="s">
        <v>477</v>
      </c>
      <c r="G48" s="328" t="s">
        <v>477</v>
      </c>
      <c r="H48" s="328" t="s">
        <v>477</v>
      </c>
      <c r="I48" s="328" t="s">
        <v>477</v>
      </c>
      <c r="J48" s="128" t="s">
        <v>173</v>
      </c>
      <c r="K48" s="328" t="s">
        <v>477</v>
      </c>
      <c r="L48" s="328" t="s">
        <v>477</v>
      </c>
      <c r="M48" s="328" t="s">
        <v>477</v>
      </c>
      <c r="N48" s="328" t="s">
        <v>477</v>
      </c>
      <c r="O48" s="328" t="s">
        <v>477</v>
      </c>
      <c r="P48" s="328" t="s">
        <v>477</v>
      </c>
      <c r="Q48" s="328" t="s">
        <v>477</v>
      </c>
      <c r="R48" s="328" t="s">
        <v>477</v>
      </c>
      <c r="S48" s="328" t="s">
        <v>477</v>
      </c>
      <c r="T48" s="333">
        <f>SUM(K48:S48,B48:I48)</f>
        <v>0</v>
      </c>
      <c r="U48" s="67"/>
      <c r="V48" s="60"/>
      <c r="W48" s="19"/>
      <c r="X48"/>
      <c r="Y48" s="19"/>
    </row>
    <row r="49" spans="1:25" ht="18" customHeight="1">
      <c r="A49" s="132" t="s">
        <v>337</v>
      </c>
      <c r="B49" s="329"/>
      <c r="C49" s="329"/>
      <c r="D49" s="329"/>
      <c r="E49" s="329"/>
      <c r="F49" s="329"/>
      <c r="G49" s="329"/>
      <c r="H49" s="329"/>
      <c r="I49" s="329"/>
      <c r="J49" s="132" t="s">
        <v>337</v>
      </c>
      <c r="K49" s="329"/>
      <c r="L49" s="329"/>
      <c r="M49" s="329"/>
      <c r="N49" s="329"/>
      <c r="O49" s="329"/>
      <c r="P49" s="329"/>
      <c r="Q49" s="329"/>
      <c r="R49" s="329"/>
      <c r="S49" s="329"/>
      <c r="T49" s="334"/>
      <c r="U49" s="67"/>
      <c r="V49" s="60"/>
      <c r="W49" s="19"/>
      <c r="Y49" s="19"/>
    </row>
    <row r="50" spans="1:25" ht="18" customHeight="1">
      <c r="A50" s="131" t="s">
        <v>12</v>
      </c>
      <c r="B50" s="328" t="s">
        <v>477</v>
      </c>
      <c r="C50" s="328" t="s">
        <v>477</v>
      </c>
      <c r="D50" s="328" t="s">
        <v>477</v>
      </c>
      <c r="E50" s="328" t="s">
        <v>477</v>
      </c>
      <c r="F50" s="328" t="s">
        <v>477</v>
      </c>
      <c r="G50" s="328" t="s">
        <v>477</v>
      </c>
      <c r="H50" s="328" t="s">
        <v>477</v>
      </c>
      <c r="I50" s="328" t="s">
        <v>477</v>
      </c>
      <c r="J50" s="131" t="s">
        <v>12</v>
      </c>
      <c r="K50" s="328" t="s">
        <v>477</v>
      </c>
      <c r="L50" s="328" t="s">
        <v>477</v>
      </c>
      <c r="M50" s="328" t="s">
        <v>477</v>
      </c>
      <c r="N50" s="328" t="s">
        <v>477</v>
      </c>
      <c r="O50" s="328" t="s">
        <v>477</v>
      </c>
      <c r="P50" s="328" t="s">
        <v>477</v>
      </c>
      <c r="Q50" s="328" t="s">
        <v>477</v>
      </c>
      <c r="R50" s="328" t="s">
        <v>477</v>
      </c>
      <c r="S50" s="328" t="s">
        <v>477</v>
      </c>
      <c r="T50" s="333">
        <f>SUM(K50:S50,B50:I50)</f>
        <v>0</v>
      </c>
      <c r="U50" s="67"/>
      <c r="V50" s="60"/>
      <c r="W50" s="19"/>
      <c r="Y50" s="19"/>
    </row>
    <row r="51" spans="1:25" ht="18" customHeight="1">
      <c r="A51" s="129" t="s">
        <v>237</v>
      </c>
      <c r="B51" s="329" t="s">
        <v>477</v>
      </c>
      <c r="C51" s="329" t="s">
        <v>477</v>
      </c>
      <c r="D51" s="329" t="s">
        <v>477</v>
      </c>
      <c r="E51" s="329" t="s">
        <v>477</v>
      </c>
      <c r="F51" s="329" t="s">
        <v>477</v>
      </c>
      <c r="G51" s="329" t="s">
        <v>477</v>
      </c>
      <c r="H51" s="329" t="s">
        <v>477</v>
      </c>
      <c r="I51" s="329" t="s">
        <v>477</v>
      </c>
      <c r="J51" s="129" t="s">
        <v>237</v>
      </c>
      <c r="K51" s="329" t="s">
        <v>477</v>
      </c>
      <c r="L51" s="329" t="s">
        <v>477</v>
      </c>
      <c r="M51" s="329" t="s">
        <v>477</v>
      </c>
      <c r="N51" s="329" t="s">
        <v>477</v>
      </c>
      <c r="O51" s="329" t="s">
        <v>477</v>
      </c>
      <c r="P51" s="329" t="s">
        <v>477</v>
      </c>
      <c r="Q51" s="329" t="s">
        <v>477</v>
      </c>
      <c r="R51" s="329" t="s">
        <v>477</v>
      </c>
      <c r="S51" s="329" t="s">
        <v>477</v>
      </c>
      <c r="T51" s="334">
        <f>SUM(K51:S51,B51:I51)</f>
        <v>0</v>
      </c>
      <c r="U51" s="67"/>
      <c r="V51" s="60"/>
      <c r="W51" s="19"/>
      <c r="Y51" s="19"/>
    </row>
    <row r="52" spans="1:25" ht="18" customHeight="1">
      <c r="A52" s="130" t="s">
        <v>24</v>
      </c>
      <c r="B52" s="328" t="s">
        <v>477</v>
      </c>
      <c r="C52" s="328" t="s">
        <v>477</v>
      </c>
      <c r="D52" s="328" t="s">
        <v>477</v>
      </c>
      <c r="E52" s="328" t="s">
        <v>477</v>
      </c>
      <c r="F52" s="328" t="s">
        <v>477</v>
      </c>
      <c r="G52" s="328" t="s">
        <v>477</v>
      </c>
      <c r="H52" s="328" t="s">
        <v>477</v>
      </c>
      <c r="I52" s="328" t="s">
        <v>477</v>
      </c>
      <c r="J52" s="130" t="s">
        <v>24</v>
      </c>
      <c r="K52" s="328" t="s">
        <v>477</v>
      </c>
      <c r="L52" s="328" t="s">
        <v>477</v>
      </c>
      <c r="M52" s="328" t="s">
        <v>477</v>
      </c>
      <c r="N52" s="328" t="s">
        <v>477</v>
      </c>
      <c r="O52" s="328" t="s">
        <v>477</v>
      </c>
      <c r="P52" s="328" t="s">
        <v>477</v>
      </c>
      <c r="Q52" s="328" t="s">
        <v>477</v>
      </c>
      <c r="R52" s="328" t="s">
        <v>477</v>
      </c>
      <c r="S52" s="328" t="s">
        <v>477</v>
      </c>
      <c r="T52" s="333">
        <f>SUM(K52:S52,B52:I52)</f>
        <v>0</v>
      </c>
      <c r="U52" s="67"/>
      <c r="V52" s="60"/>
      <c r="W52" s="19"/>
      <c r="Y52" s="19"/>
    </row>
    <row r="53" spans="1:25" ht="18" customHeight="1">
      <c r="A53" s="122" t="s">
        <v>14</v>
      </c>
      <c r="B53" s="329"/>
      <c r="C53" s="329"/>
      <c r="D53" s="329"/>
      <c r="E53" s="329"/>
      <c r="F53" s="329"/>
      <c r="G53" s="329"/>
      <c r="H53" s="329"/>
      <c r="I53" s="329"/>
      <c r="J53" s="122" t="s">
        <v>14</v>
      </c>
      <c r="K53" s="329"/>
      <c r="L53" s="329"/>
      <c r="M53" s="329"/>
      <c r="N53" s="329"/>
      <c r="O53" s="329"/>
      <c r="P53" s="329"/>
      <c r="Q53" s="329"/>
      <c r="R53" s="329"/>
      <c r="S53" s="329"/>
      <c r="T53" s="334"/>
      <c r="U53" s="67"/>
      <c r="V53" s="60"/>
      <c r="W53" s="19"/>
      <c r="Y53" s="19"/>
    </row>
    <row r="54" spans="1:25" ht="18" customHeight="1">
      <c r="A54" s="131" t="s">
        <v>107</v>
      </c>
      <c r="B54" s="328" t="s">
        <v>477</v>
      </c>
      <c r="C54" s="328">
        <v>276</v>
      </c>
      <c r="D54" s="328" t="s">
        <v>477</v>
      </c>
      <c r="E54" s="328" t="s">
        <v>477</v>
      </c>
      <c r="F54" s="328" t="s">
        <v>477</v>
      </c>
      <c r="G54" s="328" t="s">
        <v>477</v>
      </c>
      <c r="H54" s="328" t="s">
        <v>477</v>
      </c>
      <c r="I54" s="328" t="s">
        <v>477</v>
      </c>
      <c r="J54" s="131" t="s">
        <v>107</v>
      </c>
      <c r="K54" s="328">
        <v>2127</v>
      </c>
      <c r="L54" s="328">
        <v>8972</v>
      </c>
      <c r="M54" s="328">
        <v>550</v>
      </c>
      <c r="N54" s="328" t="s">
        <v>477</v>
      </c>
      <c r="O54" s="328" t="s">
        <v>477</v>
      </c>
      <c r="P54" s="328" t="s">
        <v>477</v>
      </c>
      <c r="Q54" s="328" t="s">
        <v>477</v>
      </c>
      <c r="R54" s="328" t="s">
        <v>477</v>
      </c>
      <c r="S54" s="328" t="s">
        <v>477</v>
      </c>
      <c r="T54" s="333">
        <f aca="true" t="shared" si="1" ref="T54:T61">SUM(K54:S54,B54:I54)</f>
        <v>11925</v>
      </c>
      <c r="U54" s="67"/>
      <c r="V54" s="60"/>
      <c r="W54" s="19"/>
      <c r="Y54" s="19"/>
    </row>
    <row r="55" spans="1:25" ht="18" customHeight="1">
      <c r="A55" s="129" t="s">
        <v>15</v>
      </c>
      <c r="B55" s="329" t="s">
        <v>477</v>
      </c>
      <c r="C55" s="329" t="s">
        <v>477</v>
      </c>
      <c r="D55" s="329" t="s">
        <v>477</v>
      </c>
      <c r="E55" s="329" t="s">
        <v>477</v>
      </c>
      <c r="F55" s="329" t="s">
        <v>477</v>
      </c>
      <c r="G55" s="329" t="s">
        <v>477</v>
      </c>
      <c r="H55" s="329" t="s">
        <v>477</v>
      </c>
      <c r="I55" s="329" t="s">
        <v>477</v>
      </c>
      <c r="J55" s="129" t="s">
        <v>15</v>
      </c>
      <c r="K55" s="329">
        <v>650</v>
      </c>
      <c r="L55" s="329" t="s">
        <v>477</v>
      </c>
      <c r="M55" s="329" t="s">
        <v>477</v>
      </c>
      <c r="N55" s="329" t="s">
        <v>477</v>
      </c>
      <c r="O55" s="329" t="s">
        <v>477</v>
      </c>
      <c r="P55" s="329" t="s">
        <v>477</v>
      </c>
      <c r="Q55" s="329" t="s">
        <v>477</v>
      </c>
      <c r="R55" s="329" t="s">
        <v>477</v>
      </c>
      <c r="S55" s="329" t="s">
        <v>477</v>
      </c>
      <c r="T55" s="334">
        <f t="shared" si="1"/>
        <v>650</v>
      </c>
      <c r="U55" s="67"/>
      <c r="V55" s="60"/>
      <c r="W55" s="19"/>
      <c r="Y55" s="19"/>
    </row>
    <row r="56" spans="1:25" ht="18" customHeight="1">
      <c r="A56" s="131" t="s">
        <v>108</v>
      </c>
      <c r="B56" s="328" t="s">
        <v>477</v>
      </c>
      <c r="C56" s="328" t="s">
        <v>477</v>
      </c>
      <c r="D56" s="328" t="s">
        <v>477</v>
      </c>
      <c r="E56" s="328" t="s">
        <v>477</v>
      </c>
      <c r="F56" s="328" t="s">
        <v>477</v>
      </c>
      <c r="G56" s="328" t="s">
        <v>477</v>
      </c>
      <c r="H56" s="328" t="s">
        <v>477</v>
      </c>
      <c r="I56" s="328" t="s">
        <v>477</v>
      </c>
      <c r="J56" s="131" t="s">
        <v>108</v>
      </c>
      <c r="K56" s="328" t="s">
        <v>477</v>
      </c>
      <c r="L56" s="328" t="s">
        <v>477</v>
      </c>
      <c r="M56" s="328" t="s">
        <v>477</v>
      </c>
      <c r="N56" s="328" t="s">
        <v>477</v>
      </c>
      <c r="O56" s="328" t="s">
        <v>477</v>
      </c>
      <c r="P56" s="328" t="s">
        <v>477</v>
      </c>
      <c r="Q56" s="328" t="s">
        <v>477</v>
      </c>
      <c r="R56" s="328" t="s">
        <v>477</v>
      </c>
      <c r="S56" s="328" t="s">
        <v>477</v>
      </c>
      <c r="T56" s="333">
        <f t="shared" si="1"/>
        <v>0</v>
      </c>
      <c r="U56" s="67"/>
      <c r="V56" s="60"/>
      <c r="W56" s="19"/>
      <c r="Y56" s="19"/>
    </row>
    <row r="57" spans="1:25" ht="18" customHeight="1">
      <c r="A57" s="129" t="s">
        <v>109</v>
      </c>
      <c r="B57" s="329" t="s">
        <v>477</v>
      </c>
      <c r="C57" s="329">
        <v>500</v>
      </c>
      <c r="D57" s="329" t="s">
        <v>477</v>
      </c>
      <c r="E57" s="329" t="s">
        <v>477</v>
      </c>
      <c r="F57" s="329" t="s">
        <v>477</v>
      </c>
      <c r="G57" s="329" t="s">
        <v>477</v>
      </c>
      <c r="H57" s="329" t="s">
        <v>477</v>
      </c>
      <c r="I57" s="329" t="s">
        <v>477</v>
      </c>
      <c r="J57" s="129" t="s">
        <v>109</v>
      </c>
      <c r="K57" s="329" t="s">
        <v>477</v>
      </c>
      <c r="L57" s="329" t="s">
        <v>477</v>
      </c>
      <c r="M57" s="329" t="s">
        <v>477</v>
      </c>
      <c r="N57" s="329" t="s">
        <v>477</v>
      </c>
      <c r="O57" s="329" t="s">
        <v>477</v>
      </c>
      <c r="P57" s="329" t="s">
        <v>477</v>
      </c>
      <c r="Q57" s="329" t="s">
        <v>477</v>
      </c>
      <c r="R57" s="329" t="s">
        <v>477</v>
      </c>
      <c r="S57" s="329" t="s">
        <v>477</v>
      </c>
      <c r="T57" s="334">
        <f t="shared" si="1"/>
        <v>500</v>
      </c>
      <c r="U57" s="67"/>
      <c r="V57" s="60"/>
      <c r="W57" s="19"/>
      <c r="Y57" s="19"/>
    </row>
    <row r="58" spans="1:25" ht="18" customHeight="1">
      <c r="A58" s="131" t="s">
        <v>16</v>
      </c>
      <c r="B58" s="328" t="s">
        <v>477</v>
      </c>
      <c r="C58" s="328">
        <v>309</v>
      </c>
      <c r="D58" s="328" t="s">
        <v>477</v>
      </c>
      <c r="E58" s="328" t="s">
        <v>477</v>
      </c>
      <c r="F58" s="328" t="s">
        <v>477</v>
      </c>
      <c r="G58" s="328" t="s">
        <v>477</v>
      </c>
      <c r="H58" s="328" t="s">
        <v>477</v>
      </c>
      <c r="I58" s="328" t="s">
        <v>477</v>
      </c>
      <c r="J58" s="131" t="s">
        <v>16</v>
      </c>
      <c r="K58" s="328">
        <v>310</v>
      </c>
      <c r="L58" s="328" t="s">
        <v>477</v>
      </c>
      <c r="M58" s="328" t="s">
        <v>477</v>
      </c>
      <c r="N58" s="328" t="s">
        <v>477</v>
      </c>
      <c r="O58" s="328" t="s">
        <v>477</v>
      </c>
      <c r="P58" s="328" t="s">
        <v>477</v>
      </c>
      <c r="Q58" s="328" t="s">
        <v>477</v>
      </c>
      <c r="R58" s="328" t="s">
        <v>477</v>
      </c>
      <c r="S58" s="328" t="s">
        <v>477</v>
      </c>
      <c r="T58" s="333">
        <f t="shared" si="1"/>
        <v>619</v>
      </c>
      <c r="U58" s="67"/>
      <c r="V58" s="60"/>
      <c r="W58" s="19"/>
      <c r="Y58" s="19"/>
    </row>
    <row r="59" spans="1:25" s="30" customFormat="1" ht="18" customHeight="1">
      <c r="A59" s="295" t="s">
        <v>454</v>
      </c>
      <c r="B59" s="329" t="s">
        <v>477</v>
      </c>
      <c r="C59" s="329" t="s">
        <v>477</v>
      </c>
      <c r="D59" s="329" t="s">
        <v>477</v>
      </c>
      <c r="E59" s="329" t="s">
        <v>477</v>
      </c>
      <c r="F59" s="329" t="s">
        <v>477</v>
      </c>
      <c r="G59" s="329" t="s">
        <v>477</v>
      </c>
      <c r="H59" s="329" t="s">
        <v>477</v>
      </c>
      <c r="I59" s="329" t="s">
        <v>477</v>
      </c>
      <c r="J59" s="295" t="s">
        <v>454</v>
      </c>
      <c r="K59" s="329" t="s">
        <v>477</v>
      </c>
      <c r="L59" s="329" t="s">
        <v>477</v>
      </c>
      <c r="M59" s="329" t="s">
        <v>477</v>
      </c>
      <c r="N59" s="329" t="s">
        <v>477</v>
      </c>
      <c r="O59" s="329" t="s">
        <v>477</v>
      </c>
      <c r="P59" s="329" t="s">
        <v>477</v>
      </c>
      <c r="Q59" s="329" t="s">
        <v>477</v>
      </c>
      <c r="R59" s="329" t="s">
        <v>477</v>
      </c>
      <c r="S59" s="329" t="s">
        <v>477</v>
      </c>
      <c r="T59" s="334">
        <f t="shared" si="1"/>
        <v>0</v>
      </c>
      <c r="U59" s="67"/>
      <c r="V59" s="60"/>
      <c r="W59" s="33"/>
      <c r="Y59" s="33"/>
    </row>
    <row r="60" spans="1:25" ht="18" customHeight="1">
      <c r="A60" s="751" t="s">
        <v>455</v>
      </c>
      <c r="B60" s="328" t="s">
        <v>477</v>
      </c>
      <c r="C60" s="328" t="s">
        <v>477</v>
      </c>
      <c r="D60" s="328" t="s">
        <v>477</v>
      </c>
      <c r="E60" s="328" t="s">
        <v>477</v>
      </c>
      <c r="F60" s="328" t="s">
        <v>477</v>
      </c>
      <c r="G60" s="328" t="s">
        <v>477</v>
      </c>
      <c r="H60" s="328" t="s">
        <v>477</v>
      </c>
      <c r="I60" s="328" t="s">
        <v>477</v>
      </c>
      <c r="J60" s="751" t="s">
        <v>455</v>
      </c>
      <c r="K60" s="328" t="s">
        <v>477</v>
      </c>
      <c r="L60" s="328" t="s">
        <v>477</v>
      </c>
      <c r="M60" s="328" t="s">
        <v>477</v>
      </c>
      <c r="N60" s="328" t="s">
        <v>477</v>
      </c>
      <c r="O60" s="328" t="s">
        <v>477</v>
      </c>
      <c r="P60" s="328" t="s">
        <v>477</v>
      </c>
      <c r="Q60" s="328" t="s">
        <v>477</v>
      </c>
      <c r="R60" s="328" t="s">
        <v>477</v>
      </c>
      <c r="S60" s="328" t="s">
        <v>477</v>
      </c>
      <c r="T60" s="333">
        <f t="shared" si="1"/>
        <v>0</v>
      </c>
      <c r="U60" s="67"/>
      <c r="V60" s="60"/>
      <c r="W60" s="19"/>
      <c r="Y60" s="19"/>
    </row>
    <row r="61" spans="1:25" s="30" customFormat="1" ht="18" customHeight="1">
      <c r="A61" s="754" t="s">
        <v>457</v>
      </c>
      <c r="B61" s="329">
        <v>14956</v>
      </c>
      <c r="C61" s="329">
        <v>966</v>
      </c>
      <c r="D61" s="329">
        <v>299</v>
      </c>
      <c r="E61" s="329" t="s">
        <v>477</v>
      </c>
      <c r="F61" s="329" t="s">
        <v>477</v>
      </c>
      <c r="G61" s="329" t="s">
        <v>477</v>
      </c>
      <c r="H61" s="329" t="s">
        <v>477</v>
      </c>
      <c r="I61" s="329" t="s">
        <v>477</v>
      </c>
      <c r="J61" s="754" t="s">
        <v>457</v>
      </c>
      <c r="K61" s="329">
        <v>27116</v>
      </c>
      <c r="L61" s="329">
        <v>24471</v>
      </c>
      <c r="M61" s="329" t="s">
        <v>477</v>
      </c>
      <c r="N61" s="329">
        <v>478</v>
      </c>
      <c r="O61" s="329">
        <v>2326</v>
      </c>
      <c r="P61" s="329" t="s">
        <v>477</v>
      </c>
      <c r="Q61" s="329" t="s">
        <v>477</v>
      </c>
      <c r="R61" s="329">
        <v>14954</v>
      </c>
      <c r="S61" s="329" t="s">
        <v>477</v>
      </c>
      <c r="T61" s="334">
        <f t="shared" si="1"/>
        <v>85566</v>
      </c>
      <c r="U61" s="67"/>
      <c r="V61" s="60"/>
      <c r="W61" s="33"/>
      <c r="Y61" s="33"/>
    </row>
    <row r="62" spans="1:25" s="14" customFormat="1" ht="36.75" customHeight="1">
      <c r="A62" s="136" t="s">
        <v>138</v>
      </c>
      <c r="B62" s="479">
        <f aca="true" t="shared" si="2" ref="B62:I62">SUM(B9:B44)+SUM(B45:B61)</f>
        <v>15826</v>
      </c>
      <c r="C62" s="479">
        <f t="shared" si="2"/>
        <v>18977</v>
      </c>
      <c r="D62" s="479">
        <f t="shared" si="2"/>
        <v>18369</v>
      </c>
      <c r="E62" s="479">
        <f t="shared" si="2"/>
        <v>0</v>
      </c>
      <c r="F62" s="479">
        <f t="shared" si="2"/>
        <v>901</v>
      </c>
      <c r="G62" s="479">
        <f t="shared" si="2"/>
        <v>8030</v>
      </c>
      <c r="H62" s="479">
        <f t="shared" si="2"/>
        <v>0</v>
      </c>
      <c r="I62" s="479">
        <f t="shared" si="2"/>
        <v>0</v>
      </c>
      <c r="J62" s="136" t="s">
        <v>138</v>
      </c>
      <c r="K62" s="479">
        <f aca="true" t="shared" si="3" ref="K62:T62">SUM(K8:K44)+SUM(K45:K61)</f>
        <v>156491</v>
      </c>
      <c r="L62" s="479">
        <f t="shared" si="3"/>
        <v>45582</v>
      </c>
      <c r="M62" s="479">
        <f t="shared" si="3"/>
        <v>111082</v>
      </c>
      <c r="N62" s="479">
        <f t="shared" si="3"/>
        <v>30528</v>
      </c>
      <c r="O62" s="479">
        <f t="shared" si="3"/>
        <v>4365</v>
      </c>
      <c r="P62" s="479">
        <f t="shared" si="3"/>
        <v>0</v>
      </c>
      <c r="Q62" s="479">
        <f t="shared" si="3"/>
        <v>1441</v>
      </c>
      <c r="R62" s="479">
        <f t="shared" si="3"/>
        <v>22884</v>
      </c>
      <c r="S62" s="479">
        <f t="shared" si="3"/>
        <v>3570</v>
      </c>
      <c r="T62" s="479">
        <f t="shared" si="3"/>
        <v>438046</v>
      </c>
      <c r="U62" s="67"/>
      <c r="W62" s="19"/>
      <c r="X62"/>
      <c r="Y62" s="19"/>
    </row>
    <row r="63" spans="1:20" ht="30" customHeight="1">
      <c r="A63" s="120" t="s">
        <v>382</v>
      </c>
      <c r="B63" s="121">
        <f aca="true" t="shared" si="4" ref="B63:G63">(B62-B66)</f>
        <v>4810</v>
      </c>
      <c r="C63" s="121">
        <f t="shared" si="4"/>
        <v>1843</v>
      </c>
      <c r="D63" s="121">
        <f t="shared" si="4"/>
        <v>-5143</v>
      </c>
      <c r="E63" s="121">
        <f t="shared" si="4"/>
        <v>-132</v>
      </c>
      <c r="F63" s="121">
        <f t="shared" si="4"/>
        <v>530</v>
      </c>
      <c r="G63" s="121">
        <f t="shared" si="4"/>
        <v>436</v>
      </c>
      <c r="H63" s="121">
        <v>0</v>
      </c>
      <c r="I63" s="121">
        <v>0</v>
      </c>
      <c r="J63" s="120" t="s">
        <v>382</v>
      </c>
      <c r="K63" s="121">
        <f aca="true" t="shared" si="5" ref="K63:T63">(K62-K66)</f>
        <v>-39072</v>
      </c>
      <c r="L63" s="121">
        <f t="shared" si="5"/>
        <v>3532</v>
      </c>
      <c r="M63" s="121">
        <f t="shared" si="5"/>
        <v>-6435</v>
      </c>
      <c r="N63" s="121">
        <f t="shared" si="5"/>
        <v>1168</v>
      </c>
      <c r="O63" s="121">
        <f t="shared" si="5"/>
        <v>936</v>
      </c>
      <c r="P63" s="121">
        <v>0</v>
      </c>
      <c r="Q63" s="121">
        <f t="shared" si="5"/>
        <v>1063</v>
      </c>
      <c r="R63" s="121">
        <f t="shared" si="5"/>
        <v>-9644</v>
      </c>
      <c r="S63" s="121">
        <f t="shared" si="5"/>
        <v>104</v>
      </c>
      <c r="T63" s="121">
        <f t="shared" si="5"/>
        <v>-46004</v>
      </c>
    </row>
    <row r="64" spans="1:20" ht="30" customHeight="1">
      <c r="A64" s="120" t="s">
        <v>384</v>
      </c>
      <c r="B64" s="473">
        <f aca="true" t="shared" si="6" ref="B64:G64">(B62-B66)/ABS(B66)</f>
        <v>0.43663761801016704</v>
      </c>
      <c r="C64" s="473">
        <f t="shared" si="6"/>
        <v>0.10756390801914323</v>
      </c>
      <c r="D64" s="473">
        <f t="shared" si="6"/>
        <v>-0.21873936713167744</v>
      </c>
      <c r="E64" s="473">
        <f t="shared" si="6"/>
        <v>-1</v>
      </c>
      <c r="F64" s="473">
        <f t="shared" si="6"/>
        <v>1.4285714285714286</v>
      </c>
      <c r="G64" s="473">
        <f t="shared" si="6"/>
        <v>0.05741374769554912</v>
      </c>
      <c r="H64" s="294" t="s">
        <v>345</v>
      </c>
      <c r="I64" s="294" t="s">
        <v>345</v>
      </c>
      <c r="J64" s="120" t="s">
        <v>384</v>
      </c>
      <c r="K64" s="473">
        <f>(K62-K66)/ABS(K66)</f>
        <v>-0.19979239426680917</v>
      </c>
      <c r="L64" s="473">
        <f>(L62-L66)/ABS(L66)</f>
        <v>0.08399524375743163</v>
      </c>
      <c r="M64" s="473">
        <f aca="true" t="shared" si="7" ref="M64:T64">(M62-M66)/ABS(M66)</f>
        <v>-0.05475803500770101</v>
      </c>
      <c r="N64" s="473">
        <f t="shared" si="7"/>
        <v>0.03978201634877384</v>
      </c>
      <c r="O64" s="473">
        <f t="shared" si="7"/>
        <v>0.27296587926509186</v>
      </c>
      <c r="P64" s="473" t="s">
        <v>345</v>
      </c>
      <c r="Q64" s="473">
        <f t="shared" si="7"/>
        <v>2.812169312169312</v>
      </c>
      <c r="R64" s="473">
        <f t="shared" si="7"/>
        <v>-0.2964830300049188</v>
      </c>
      <c r="S64" s="473">
        <f t="shared" si="7"/>
        <v>0.030005770340450086</v>
      </c>
      <c r="T64" s="473">
        <f t="shared" si="7"/>
        <v>-0.09503976861894432</v>
      </c>
    </row>
    <row r="65" spans="1:20" ht="30" customHeight="1">
      <c r="A65" s="120" t="s">
        <v>385</v>
      </c>
      <c r="B65" s="190">
        <f aca="true" t="shared" si="8" ref="B65:G65">B62/$T62</f>
        <v>0.03612862576076485</v>
      </c>
      <c r="C65" s="190">
        <f t="shared" si="8"/>
        <v>0.043321934226085844</v>
      </c>
      <c r="D65" s="190">
        <f t="shared" si="8"/>
        <v>0.04193395214201248</v>
      </c>
      <c r="E65" s="190">
        <f t="shared" si="8"/>
        <v>0</v>
      </c>
      <c r="F65" s="821">
        <f t="shared" si="8"/>
        <v>0.0020568616081416105</v>
      </c>
      <c r="G65" s="190">
        <f t="shared" si="8"/>
        <v>0.018331408116955755</v>
      </c>
      <c r="H65" s="190">
        <v>0</v>
      </c>
      <c r="I65" s="190">
        <v>0</v>
      </c>
      <c r="J65" s="120" t="s">
        <v>385</v>
      </c>
      <c r="K65" s="190">
        <f>K62/$T62</f>
        <v>0.3572478689452706</v>
      </c>
      <c r="L65" s="190">
        <f aca="true" t="shared" si="9" ref="L65:T65">L62/$T62</f>
        <v>0.10405756473064473</v>
      </c>
      <c r="M65" s="190">
        <f t="shared" si="9"/>
        <v>0.2535852399063112</v>
      </c>
      <c r="N65" s="190">
        <f t="shared" si="9"/>
        <v>0.06969131095820986</v>
      </c>
      <c r="O65" s="190">
        <f t="shared" si="9"/>
        <v>0.009964706902928003</v>
      </c>
      <c r="P65" s="190">
        <v>0</v>
      </c>
      <c r="Q65" s="821">
        <f t="shared" si="9"/>
        <v>0.0032896088538646624</v>
      </c>
      <c r="R65" s="190">
        <f t="shared" si="9"/>
        <v>0.052241088835419114</v>
      </c>
      <c r="S65" s="190">
        <f t="shared" si="9"/>
        <v>0.008149829013391287</v>
      </c>
      <c r="T65" s="190">
        <f t="shared" si="9"/>
        <v>1</v>
      </c>
    </row>
    <row r="66" spans="1:20" ht="18">
      <c r="A66" s="472" t="s">
        <v>383</v>
      </c>
      <c r="B66" s="449">
        <v>11016</v>
      </c>
      <c r="C66" s="449">
        <v>17134</v>
      </c>
      <c r="D66" s="449">
        <v>23512</v>
      </c>
      <c r="E66" s="449">
        <v>132</v>
      </c>
      <c r="F66" s="449">
        <v>371</v>
      </c>
      <c r="G66" s="449">
        <v>7594</v>
      </c>
      <c r="H66" s="121">
        <v>0</v>
      </c>
      <c r="I66" s="121">
        <v>0</v>
      </c>
      <c r="J66" s="472" t="s">
        <v>383</v>
      </c>
      <c r="K66" s="449">
        <v>195563</v>
      </c>
      <c r="L66" s="449">
        <v>42050</v>
      </c>
      <c r="M66" s="449">
        <v>117517</v>
      </c>
      <c r="N66" s="449">
        <v>29360</v>
      </c>
      <c r="O66" s="449">
        <v>3429</v>
      </c>
      <c r="P66" s="121">
        <v>0</v>
      </c>
      <c r="Q66" s="449">
        <v>378</v>
      </c>
      <c r="R66" s="449">
        <v>32528</v>
      </c>
      <c r="S66" s="449">
        <v>3466</v>
      </c>
      <c r="T66" s="449">
        <v>484050</v>
      </c>
    </row>
    <row r="67" spans="1:20" ht="14.25" customHeight="1">
      <c r="A67" s="69"/>
      <c r="B67" s="27"/>
      <c r="C67" s="27"/>
      <c r="D67" s="73"/>
      <c r="E67" s="73"/>
      <c r="F67" s="73"/>
      <c r="G67" s="73"/>
      <c r="H67" s="73"/>
      <c r="I67" s="73"/>
      <c r="J67" s="155" t="s">
        <v>374</v>
      </c>
      <c r="K67" s="27"/>
      <c r="L67" s="27"/>
      <c r="M67" s="27"/>
      <c r="N67" s="27"/>
      <c r="O67" s="73"/>
      <c r="P67" s="73"/>
      <c r="Q67" s="73"/>
      <c r="R67" s="73"/>
      <c r="S67" s="73"/>
      <c r="T67" s="27"/>
    </row>
    <row r="68" spans="1:10" ht="18">
      <c r="A68" s="217" t="s">
        <v>373</v>
      </c>
      <c r="J68" s="217" t="s">
        <v>373</v>
      </c>
    </row>
    <row r="69" spans="1:20" ht="18">
      <c r="A69" s="183" t="s">
        <v>375</v>
      </c>
      <c r="K69" s="300"/>
      <c r="M69" s="300"/>
      <c r="N69" s="300"/>
      <c r="O69" s="302"/>
      <c r="P69" s="300"/>
      <c r="Q69" s="300"/>
      <c r="R69" s="300"/>
      <c r="S69" s="300"/>
      <c r="T69" s="300"/>
    </row>
    <row r="70" spans="2:11" ht="12.75">
      <c r="B70" s="19"/>
      <c r="D70" s="302"/>
      <c r="K70" s="19"/>
    </row>
    <row r="71" spans="3:4" ht="15">
      <c r="C71" s="72"/>
      <c r="D71" s="33"/>
    </row>
    <row r="72" spans="3:4" ht="15">
      <c r="C72" s="72"/>
      <c r="D72" s="70"/>
    </row>
  </sheetData>
  <printOptions horizontalCentered="1" verticalCentered="1"/>
  <pageMargins left="0.45" right="0.45" top="0.95" bottom="0.95" header="0.5" footer="0.5"/>
  <pageSetup horizontalDpi="1200" verticalDpi="1200" orientation="landscape" paperSize="9" scale="59" r:id="rId1"/>
  <rowBreaks count="1" manualBreakCount="1">
    <brk id="31" max="255" man="1"/>
  </rowBreaks>
  <colBreaks count="2" manualBreakCount="2">
    <brk id="9" max="65535" man="1"/>
    <brk id="20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6"/>
  </sheetPr>
  <dimension ref="A1:AD6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5.421875" style="0" customWidth="1"/>
    <col min="2" max="2" width="13.8515625" style="0" customWidth="1"/>
    <col min="3" max="3" width="16.140625" style="0" customWidth="1"/>
    <col min="4" max="4" width="17.8515625" style="0" customWidth="1"/>
    <col min="5" max="6" width="16.421875" style="0" customWidth="1"/>
    <col min="7" max="7" width="17.00390625" style="0" customWidth="1"/>
    <col min="8" max="8" width="14.7109375" style="0" customWidth="1"/>
    <col min="9" max="9" width="16.140625" style="0" customWidth="1"/>
    <col min="10" max="10" width="48.421875" style="0" customWidth="1"/>
    <col min="11" max="11" width="15.421875" style="0" customWidth="1"/>
    <col min="12" max="12" width="14.7109375" style="0" customWidth="1"/>
    <col min="13" max="13" width="16.421875" style="0" customWidth="1"/>
    <col min="14" max="14" width="15.8515625" style="0" customWidth="1"/>
    <col min="15" max="15" width="16.140625" style="0" customWidth="1"/>
    <col min="16" max="16" width="14.7109375" style="0" customWidth="1"/>
    <col min="17" max="17" width="20.140625" style="0" customWidth="1"/>
    <col min="18" max="18" width="19.7109375" style="0" customWidth="1"/>
    <col min="19" max="19" width="14.7109375" style="0" customWidth="1"/>
    <col min="20" max="20" width="17.28125" style="0" customWidth="1"/>
    <col min="21" max="23" width="8.8515625" style="0" customWidth="1"/>
    <col min="24" max="24" width="10.140625" style="0" bestFit="1" customWidth="1"/>
    <col min="25" max="25" width="8.8515625" style="0" customWidth="1"/>
    <col min="26" max="26" width="10.140625" style="0" bestFit="1" customWidth="1"/>
    <col min="27" max="29" width="8.8515625" style="0" customWidth="1"/>
    <col min="30" max="30" width="10.140625" style="0" bestFit="1" customWidth="1"/>
    <col min="31" max="16384" width="8.8515625" style="0" customWidth="1"/>
  </cols>
  <sheetData>
    <row r="1" spans="1:10" s="231" customFormat="1" ht="20.25">
      <c r="A1" s="5" t="s">
        <v>433</v>
      </c>
      <c r="J1" s="5" t="s">
        <v>435</v>
      </c>
    </row>
    <row r="2" spans="1:10" s="252" customFormat="1" ht="18">
      <c r="A2" s="228"/>
      <c r="J2" s="228"/>
    </row>
    <row r="3" spans="1:10" s="252" customFormat="1" ht="18">
      <c r="A3" s="228"/>
      <c r="J3" s="228"/>
    </row>
    <row r="4" spans="1:20" s="252" customFormat="1" ht="18">
      <c r="A4" s="228" t="s">
        <v>381</v>
      </c>
      <c r="I4" s="253" t="s">
        <v>23</v>
      </c>
      <c r="J4" s="228" t="s">
        <v>381</v>
      </c>
      <c r="T4" s="253" t="s">
        <v>23</v>
      </c>
    </row>
    <row r="5" spans="1:20" s="252" customFormat="1" ht="19.5" customHeight="1">
      <c r="A5" s="264" t="s">
        <v>136</v>
      </c>
      <c r="B5" s="265" t="s">
        <v>90</v>
      </c>
      <c r="C5" s="265"/>
      <c r="D5" s="265"/>
      <c r="E5" s="265"/>
      <c r="F5" s="265"/>
      <c r="G5" s="265"/>
      <c r="H5" s="265"/>
      <c r="I5" s="266"/>
      <c r="J5" s="270" t="s">
        <v>136</v>
      </c>
      <c r="K5" s="265" t="s">
        <v>90</v>
      </c>
      <c r="L5" s="265"/>
      <c r="M5" s="265"/>
      <c r="N5" s="265"/>
      <c r="O5" s="265"/>
      <c r="P5" s="265"/>
      <c r="Q5" s="265"/>
      <c r="R5" s="265"/>
      <c r="S5" s="265"/>
      <c r="T5" s="267" t="s">
        <v>138</v>
      </c>
    </row>
    <row r="6" spans="1:20" s="252" customFormat="1" ht="19.5" customHeight="1">
      <c r="A6" s="268"/>
      <c r="B6" s="265" t="s">
        <v>91</v>
      </c>
      <c r="C6" s="265"/>
      <c r="D6" s="265"/>
      <c r="E6" s="265"/>
      <c r="F6" s="265"/>
      <c r="G6" s="265"/>
      <c r="H6" s="265"/>
      <c r="I6" s="266"/>
      <c r="J6" s="268"/>
      <c r="K6" s="265" t="s">
        <v>92</v>
      </c>
      <c r="L6" s="265"/>
      <c r="M6" s="265"/>
      <c r="N6" s="266"/>
      <c r="O6" s="265" t="s">
        <v>93</v>
      </c>
      <c r="P6" s="265"/>
      <c r="Q6" s="265"/>
      <c r="R6" s="265"/>
      <c r="S6" s="266"/>
      <c r="T6" s="269"/>
    </row>
    <row r="7" spans="1:20" ht="51" customHeight="1">
      <c r="A7" s="107"/>
      <c r="B7" s="220" t="s">
        <v>94</v>
      </c>
      <c r="C7" s="220" t="s">
        <v>95</v>
      </c>
      <c r="D7" s="220" t="s">
        <v>96</v>
      </c>
      <c r="E7" s="220" t="s">
        <v>97</v>
      </c>
      <c r="F7" s="220" t="s">
        <v>98</v>
      </c>
      <c r="G7" s="220" t="s">
        <v>99</v>
      </c>
      <c r="H7" s="220" t="s">
        <v>354</v>
      </c>
      <c r="I7" s="220" t="s">
        <v>355</v>
      </c>
      <c r="J7" s="108"/>
      <c r="K7" s="220" t="s">
        <v>100</v>
      </c>
      <c r="L7" s="220" t="s">
        <v>101</v>
      </c>
      <c r="M7" s="220" t="s">
        <v>102</v>
      </c>
      <c r="N7" s="220" t="s">
        <v>103</v>
      </c>
      <c r="O7" s="220" t="s">
        <v>104</v>
      </c>
      <c r="P7" s="220" t="s">
        <v>372</v>
      </c>
      <c r="Q7" s="220" t="s">
        <v>105</v>
      </c>
      <c r="R7" s="220" t="s">
        <v>106</v>
      </c>
      <c r="S7" s="220" t="s">
        <v>224</v>
      </c>
      <c r="T7" s="113"/>
    </row>
    <row r="8" spans="1:20" ht="18" customHeight="1">
      <c r="A8" s="122" t="s">
        <v>147</v>
      </c>
      <c r="B8" s="189"/>
      <c r="C8" s="189"/>
      <c r="D8" s="189"/>
      <c r="E8" s="189"/>
      <c r="F8" s="189"/>
      <c r="G8" s="189"/>
      <c r="H8" s="189"/>
      <c r="I8" s="189"/>
      <c r="J8" s="122" t="s">
        <v>147</v>
      </c>
      <c r="K8" s="527"/>
      <c r="L8" s="189"/>
      <c r="M8" s="189"/>
      <c r="N8" s="189"/>
      <c r="O8" s="189"/>
      <c r="P8" s="189"/>
      <c r="Q8" s="189"/>
      <c r="R8" s="189"/>
      <c r="S8" s="189"/>
      <c r="T8" s="291"/>
    </row>
    <row r="9" spans="1:30" ht="18" customHeight="1">
      <c r="A9" s="123" t="s">
        <v>148</v>
      </c>
      <c r="B9" s="328">
        <v>589</v>
      </c>
      <c r="C9" s="328">
        <v>4564</v>
      </c>
      <c r="D9" s="328">
        <v>5792</v>
      </c>
      <c r="E9" s="328" t="s">
        <v>477</v>
      </c>
      <c r="F9" s="328" t="s">
        <v>477</v>
      </c>
      <c r="G9" s="328">
        <v>7670</v>
      </c>
      <c r="H9" s="328" t="s">
        <v>477</v>
      </c>
      <c r="I9" s="328" t="s">
        <v>477</v>
      </c>
      <c r="J9" s="123" t="s">
        <v>148</v>
      </c>
      <c r="K9" s="328">
        <v>39622</v>
      </c>
      <c r="L9" s="328">
        <v>9775</v>
      </c>
      <c r="M9" s="328">
        <v>99796</v>
      </c>
      <c r="N9" s="328">
        <v>14435</v>
      </c>
      <c r="O9" s="328">
        <v>1342</v>
      </c>
      <c r="P9" s="328" t="s">
        <v>477</v>
      </c>
      <c r="Q9" s="328">
        <v>617</v>
      </c>
      <c r="R9" s="328">
        <v>2833</v>
      </c>
      <c r="S9" s="328">
        <v>1048</v>
      </c>
      <c r="T9" s="333">
        <f aca="true" t="shared" si="0" ref="T9:T16">SUM(K9:S9,B9:I9)</f>
        <v>188083</v>
      </c>
      <c r="U9" s="372"/>
      <c r="V9" s="372"/>
      <c r="W9" s="372"/>
      <c r="X9" s="374"/>
      <c r="Y9" s="374"/>
      <c r="Z9" s="374"/>
      <c r="AA9" s="372"/>
      <c r="AB9" s="372"/>
      <c r="AC9" s="372"/>
      <c r="AD9" s="19"/>
    </row>
    <row r="10" spans="1:30" ht="18" customHeight="1">
      <c r="A10" s="125" t="s">
        <v>149</v>
      </c>
      <c r="B10" s="329">
        <v>281</v>
      </c>
      <c r="C10" s="329">
        <v>11826</v>
      </c>
      <c r="D10" s="329">
        <v>11612</v>
      </c>
      <c r="E10" s="329" t="s">
        <v>477</v>
      </c>
      <c r="F10" s="329">
        <v>877</v>
      </c>
      <c r="G10" s="329">
        <v>120</v>
      </c>
      <c r="H10" s="329" t="s">
        <v>477</v>
      </c>
      <c r="I10" s="329" t="s">
        <v>477</v>
      </c>
      <c r="J10" s="125" t="s">
        <v>149</v>
      </c>
      <c r="K10" s="329">
        <v>70055</v>
      </c>
      <c r="L10" s="329">
        <v>182</v>
      </c>
      <c r="M10" s="329">
        <v>1558</v>
      </c>
      <c r="N10" s="329">
        <v>13644</v>
      </c>
      <c r="O10" s="329">
        <v>679</v>
      </c>
      <c r="P10" s="329" t="s">
        <v>477</v>
      </c>
      <c r="Q10" s="329">
        <v>37</v>
      </c>
      <c r="R10" s="329">
        <v>3965</v>
      </c>
      <c r="S10" s="329">
        <v>2204</v>
      </c>
      <c r="T10" s="334">
        <f t="shared" si="0"/>
        <v>117040</v>
      </c>
      <c r="U10" s="372"/>
      <c r="V10" s="372"/>
      <c r="W10" s="372"/>
      <c r="X10" s="374"/>
      <c r="Y10" s="374"/>
      <c r="Z10" s="374"/>
      <c r="AA10" s="372"/>
      <c r="AB10" s="372"/>
      <c r="AC10" s="372"/>
      <c r="AD10" s="19"/>
    </row>
    <row r="11" spans="1:30" ht="18" customHeight="1">
      <c r="A11" s="123" t="s">
        <v>248</v>
      </c>
      <c r="B11" s="328" t="s">
        <v>477</v>
      </c>
      <c r="C11" s="328" t="s">
        <v>477</v>
      </c>
      <c r="D11" s="328" t="s">
        <v>477</v>
      </c>
      <c r="E11" s="328" t="s">
        <v>477</v>
      </c>
      <c r="F11" s="328" t="s">
        <v>477</v>
      </c>
      <c r="G11" s="328" t="s">
        <v>477</v>
      </c>
      <c r="H11" s="328" t="s">
        <v>477</v>
      </c>
      <c r="I11" s="328" t="s">
        <v>477</v>
      </c>
      <c r="J11" s="123" t="s">
        <v>248</v>
      </c>
      <c r="K11" s="328">
        <v>1367</v>
      </c>
      <c r="L11" s="328">
        <v>58</v>
      </c>
      <c r="M11" s="328">
        <v>4845</v>
      </c>
      <c r="N11" s="328" t="s">
        <v>477</v>
      </c>
      <c r="O11" s="328" t="s">
        <v>477</v>
      </c>
      <c r="P11" s="328" t="s">
        <v>477</v>
      </c>
      <c r="Q11" s="328" t="s">
        <v>477</v>
      </c>
      <c r="R11" s="328">
        <v>90</v>
      </c>
      <c r="S11" s="328" t="s">
        <v>477</v>
      </c>
      <c r="T11" s="333">
        <f t="shared" si="0"/>
        <v>6360</v>
      </c>
      <c r="U11" s="372"/>
      <c r="V11" s="372"/>
      <c r="W11" s="372"/>
      <c r="X11" s="374"/>
      <c r="Y11" s="374"/>
      <c r="Z11" s="374"/>
      <c r="AA11" s="372"/>
      <c r="AB11" s="372"/>
      <c r="AC11" s="372"/>
      <c r="AD11" s="19"/>
    </row>
    <row r="12" spans="1:30" ht="18" customHeight="1">
      <c r="A12" s="125" t="s">
        <v>150</v>
      </c>
      <c r="B12" s="329" t="s">
        <v>477</v>
      </c>
      <c r="C12" s="329" t="s">
        <v>477</v>
      </c>
      <c r="D12" s="329" t="s">
        <v>477</v>
      </c>
      <c r="E12" s="329" t="s">
        <v>477</v>
      </c>
      <c r="F12" s="329" t="s">
        <v>477</v>
      </c>
      <c r="G12" s="329" t="s">
        <v>477</v>
      </c>
      <c r="H12" s="329" t="s">
        <v>477</v>
      </c>
      <c r="I12" s="329" t="s">
        <v>477</v>
      </c>
      <c r="J12" s="125" t="s">
        <v>150</v>
      </c>
      <c r="K12" s="329">
        <v>934</v>
      </c>
      <c r="L12" s="329">
        <v>735</v>
      </c>
      <c r="M12" s="329" t="s">
        <v>477</v>
      </c>
      <c r="N12" s="329">
        <v>8</v>
      </c>
      <c r="O12" s="329" t="s">
        <v>477</v>
      </c>
      <c r="P12" s="329" t="s">
        <v>477</v>
      </c>
      <c r="Q12" s="329" t="s">
        <v>477</v>
      </c>
      <c r="R12" s="329">
        <v>62</v>
      </c>
      <c r="S12" s="329" t="s">
        <v>477</v>
      </c>
      <c r="T12" s="334">
        <f t="shared" si="0"/>
        <v>1739</v>
      </c>
      <c r="U12" s="372"/>
      <c r="V12" s="372"/>
      <c r="W12" s="372"/>
      <c r="X12" s="374"/>
      <c r="Y12" s="374"/>
      <c r="Z12" s="374"/>
      <c r="AA12" s="372"/>
      <c r="AB12" s="372"/>
      <c r="AC12" s="372"/>
      <c r="AD12" s="19"/>
    </row>
    <row r="13" spans="1:30" ht="18" customHeight="1">
      <c r="A13" s="123" t="s">
        <v>151</v>
      </c>
      <c r="B13" s="328" t="s">
        <v>477</v>
      </c>
      <c r="C13" s="328" t="s">
        <v>477</v>
      </c>
      <c r="D13" s="328" t="s">
        <v>477</v>
      </c>
      <c r="E13" s="328" t="s">
        <v>477</v>
      </c>
      <c r="F13" s="328" t="s">
        <v>477</v>
      </c>
      <c r="G13" s="328" t="s">
        <v>477</v>
      </c>
      <c r="H13" s="328" t="s">
        <v>477</v>
      </c>
      <c r="I13" s="328" t="s">
        <v>477</v>
      </c>
      <c r="J13" s="123" t="s">
        <v>151</v>
      </c>
      <c r="K13" s="328" t="s">
        <v>477</v>
      </c>
      <c r="L13" s="328" t="s">
        <v>477</v>
      </c>
      <c r="M13" s="328" t="s">
        <v>477</v>
      </c>
      <c r="N13" s="328" t="s">
        <v>477</v>
      </c>
      <c r="O13" s="328" t="s">
        <v>477</v>
      </c>
      <c r="P13" s="328" t="s">
        <v>477</v>
      </c>
      <c r="Q13" s="328" t="s">
        <v>477</v>
      </c>
      <c r="R13" s="328" t="s">
        <v>477</v>
      </c>
      <c r="S13" s="328" t="s">
        <v>477</v>
      </c>
      <c r="T13" s="333">
        <f t="shared" si="0"/>
        <v>0</v>
      </c>
      <c r="U13" s="372"/>
      <c r="V13" s="372"/>
      <c r="W13" s="372"/>
      <c r="X13" s="374"/>
      <c r="Y13" s="374"/>
      <c r="Z13" s="374"/>
      <c r="AA13" s="372"/>
      <c r="AB13" s="372"/>
      <c r="AC13" s="372"/>
      <c r="AD13" s="19"/>
    </row>
    <row r="14" spans="1:30" ht="18" customHeight="1">
      <c r="A14" s="125" t="s">
        <v>152</v>
      </c>
      <c r="B14" s="329" t="s">
        <v>477</v>
      </c>
      <c r="C14" s="329">
        <v>60</v>
      </c>
      <c r="D14" s="329" t="s">
        <v>477</v>
      </c>
      <c r="E14" s="329" t="s">
        <v>477</v>
      </c>
      <c r="F14" s="329" t="s">
        <v>477</v>
      </c>
      <c r="G14" s="329" t="s">
        <v>477</v>
      </c>
      <c r="H14" s="329" t="s">
        <v>477</v>
      </c>
      <c r="I14" s="329" t="s">
        <v>477</v>
      </c>
      <c r="J14" s="125" t="s">
        <v>152</v>
      </c>
      <c r="K14" s="329" t="s">
        <v>477</v>
      </c>
      <c r="L14" s="329" t="s">
        <v>477</v>
      </c>
      <c r="M14" s="329" t="s">
        <v>477</v>
      </c>
      <c r="N14" s="329" t="s">
        <v>477</v>
      </c>
      <c r="O14" s="329" t="s">
        <v>477</v>
      </c>
      <c r="P14" s="329" t="s">
        <v>477</v>
      </c>
      <c r="Q14" s="329" t="s">
        <v>477</v>
      </c>
      <c r="R14" s="329" t="s">
        <v>477</v>
      </c>
      <c r="S14" s="329">
        <v>192</v>
      </c>
      <c r="T14" s="334">
        <f t="shared" si="0"/>
        <v>252</v>
      </c>
      <c r="U14" s="372"/>
      <c r="V14" s="372"/>
      <c r="W14" s="372"/>
      <c r="X14" s="374"/>
      <c r="Y14" s="374"/>
      <c r="Z14" s="374"/>
      <c r="AA14" s="372"/>
      <c r="AB14" s="372"/>
      <c r="AC14" s="372"/>
      <c r="AD14" s="19"/>
    </row>
    <row r="15" spans="1:30" ht="18" customHeight="1">
      <c r="A15" s="123" t="s">
        <v>153</v>
      </c>
      <c r="B15" s="328" t="s">
        <v>477</v>
      </c>
      <c r="C15" s="328">
        <v>214</v>
      </c>
      <c r="D15" s="328">
        <v>634</v>
      </c>
      <c r="E15" s="328" t="s">
        <v>477</v>
      </c>
      <c r="F15" s="328">
        <v>24</v>
      </c>
      <c r="G15" s="328" t="s">
        <v>477</v>
      </c>
      <c r="H15" s="328" t="s">
        <v>477</v>
      </c>
      <c r="I15" s="328" t="s">
        <v>477</v>
      </c>
      <c r="J15" s="123" t="s">
        <v>153</v>
      </c>
      <c r="K15" s="328">
        <v>4348</v>
      </c>
      <c r="L15" s="328">
        <v>24</v>
      </c>
      <c r="M15" s="328">
        <v>1590</v>
      </c>
      <c r="N15" s="328">
        <v>124</v>
      </c>
      <c r="O15" s="328" t="s">
        <v>477</v>
      </c>
      <c r="P15" s="328" t="s">
        <v>477</v>
      </c>
      <c r="Q15" s="328">
        <v>339</v>
      </c>
      <c r="R15" s="328">
        <v>9</v>
      </c>
      <c r="S15" s="328">
        <v>19</v>
      </c>
      <c r="T15" s="333">
        <f t="shared" si="0"/>
        <v>7325</v>
      </c>
      <c r="U15" s="372"/>
      <c r="V15" s="372"/>
      <c r="W15" s="372"/>
      <c r="X15" s="374"/>
      <c r="Y15" s="374"/>
      <c r="Z15" s="374"/>
      <c r="AA15" s="372"/>
      <c r="AB15" s="372"/>
      <c r="AC15" s="372"/>
      <c r="AD15" s="19"/>
    </row>
    <row r="16" spans="1:30" ht="18" customHeight="1">
      <c r="A16" s="125" t="s">
        <v>154</v>
      </c>
      <c r="B16" s="329" t="s">
        <v>477</v>
      </c>
      <c r="C16" s="329" t="s">
        <v>477</v>
      </c>
      <c r="D16" s="329" t="s">
        <v>477</v>
      </c>
      <c r="E16" s="329" t="s">
        <v>477</v>
      </c>
      <c r="F16" s="329" t="s">
        <v>477</v>
      </c>
      <c r="G16" s="329" t="s">
        <v>477</v>
      </c>
      <c r="H16" s="329" t="s">
        <v>477</v>
      </c>
      <c r="I16" s="329" t="s">
        <v>477</v>
      </c>
      <c r="J16" s="125" t="s">
        <v>154</v>
      </c>
      <c r="K16" s="329">
        <v>64</v>
      </c>
      <c r="L16" s="329">
        <v>2</v>
      </c>
      <c r="M16" s="329" t="s">
        <v>477</v>
      </c>
      <c r="N16" s="329" t="s">
        <v>477</v>
      </c>
      <c r="O16" s="329" t="s">
        <v>477</v>
      </c>
      <c r="P16" s="329" t="s">
        <v>477</v>
      </c>
      <c r="Q16" s="329" t="s">
        <v>477</v>
      </c>
      <c r="R16" s="329" t="s">
        <v>477</v>
      </c>
      <c r="S16" s="329" t="s">
        <v>477</v>
      </c>
      <c r="T16" s="334">
        <f t="shared" si="0"/>
        <v>66</v>
      </c>
      <c r="U16" s="372"/>
      <c r="V16" s="372"/>
      <c r="W16" s="372"/>
      <c r="X16" s="374"/>
      <c r="Y16" s="374"/>
      <c r="Z16" s="374"/>
      <c r="AA16" s="372"/>
      <c r="AB16" s="372"/>
      <c r="AC16" s="372"/>
      <c r="AD16" s="19"/>
    </row>
    <row r="17" spans="1:30" ht="18" customHeight="1">
      <c r="A17" s="123" t="s">
        <v>155</v>
      </c>
      <c r="B17" s="328"/>
      <c r="C17" s="328"/>
      <c r="D17" s="328"/>
      <c r="E17" s="328"/>
      <c r="F17" s="328"/>
      <c r="G17" s="328"/>
      <c r="H17" s="328"/>
      <c r="I17" s="328"/>
      <c r="J17" s="123" t="s">
        <v>155</v>
      </c>
      <c r="K17" s="328"/>
      <c r="L17" s="328"/>
      <c r="M17" s="328"/>
      <c r="N17" s="328"/>
      <c r="O17" s="328"/>
      <c r="P17" s="328"/>
      <c r="Q17" s="328"/>
      <c r="R17" s="328"/>
      <c r="S17" s="328"/>
      <c r="T17" s="333"/>
      <c r="U17" s="372"/>
      <c r="V17" s="372"/>
      <c r="W17" s="372"/>
      <c r="X17" s="374"/>
      <c r="Y17" s="374"/>
      <c r="Z17" s="374"/>
      <c r="AA17" s="372"/>
      <c r="AB17" s="372"/>
      <c r="AC17" s="372"/>
      <c r="AD17" s="19"/>
    </row>
    <row r="18" spans="1:30" ht="18" customHeight="1">
      <c r="A18" s="127" t="s">
        <v>156</v>
      </c>
      <c r="B18" s="329" t="s">
        <v>477</v>
      </c>
      <c r="C18" s="329">
        <v>56</v>
      </c>
      <c r="D18" s="329">
        <v>32</v>
      </c>
      <c r="E18" s="329" t="s">
        <v>477</v>
      </c>
      <c r="F18" s="329" t="s">
        <v>477</v>
      </c>
      <c r="G18" s="329" t="s">
        <v>477</v>
      </c>
      <c r="H18" s="329" t="s">
        <v>477</v>
      </c>
      <c r="I18" s="329" t="s">
        <v>477</v>
      </c>
      <c r="J18" s="127" t="s">
        <v>156</v>
      </c>
      <c r="K18" s="329">
        <v>3364</v>
      </c>
      <c r="L18" s="329">
        <v>32</v>
      </c>
      <c r="M18" s="329" t="s">
        <v>477</v>
      </c>
      <c r="N18" s="329">
        <v>140</v>
      </c>
      <c r="O18" s="329" t="s">
        <v>477</v>
      </c>
      <c r="P18" s="329" t="s">
        <v>477</v>
      </c>
      <c r="Q18" s="329" t="s">
        <v>477</v>
      </c>
      <c r="R18" s="329">
        <v>120</v>
      </c>
      <c r="S18" s="329" t="s">
        <v>477</v>
      </c>
      <c r="T18" s="334">
        <f aca="true" t="shared" si="1" ref="T18:T30">SUM(K18:S18,B18:I18)</f>
        <v>3744</v>
      </c>
      <c r="U18" s="372"/>
      <c r="V18" s="372"/>
      <c r="W18" s="372"/>
      <c r="X18" s="374"/>
      <c r="Y18" s="374"/>
      <c r="Z18" s="374"/>
      <c r="AA18" s="372"/>
      <c r="AB18" s="372"/>
      <c r="AC18" s="372"/>
      <c r="AD18" s="19"/>
    </row>
    <row r="19" spans="1:30" ht="18" customHeight="1">
      <c r="A19" s="128" t="s">
        <v>213</v>
      </c>
      <c r="B19" s="328" t="s">
        <v>477</v>
      </c>
      <c r="C19" s="328" t="s">
        <v>477</v>
      </c>
      <c r="D19" s="328" t="s">
        <v>477</v>
      </c>
      <c r="E19" s="328" t="s">
        <v>477</v>
      </c>
      <c r="F19" s="328" t="s">
        <v>477</v>
      </c>
      <c r="G19" s="328" t="s">
        <v>477</v>
      </c>
      <c r="H19" s="328" t="s">
        <v>477</v>
      </c>
      <c r="I19" s="328" t="s">
        <v>477</v>
      </c>
      <c r="J19" s="128" t="s">
        <v>213</v>
      </c>
      <c r="K19" s="328" t="s">
        <v>477</v>
      </c>
      <c r="L19" s="328" t="s">
        <v>477</v>
      </c>
      <c r="M19" s="328" t="s">
        <v>477</v>
      </c>
      <c r="N19" s="328" t="s">
        <v>477</v>
      </c>
      <c r="O19" s="328" t="s">
        <v>477</v>
      </c>
      <c r="P19" s="328" t="s">
        <v>477</v>
      </c>
      <c r="Q19" s="328" t="s">
        <v>477</v>
      </c>
      <c r="R19" s="328" t="s">
        <v>477</v>
      </c>
      <c r="S19" s="328" t="s">
        <v>477</v>
      </c>
      <c r="T19" s="333">
        <f t="shared" si="1"/>
        <v>0</v>
      </c>
      <c r="U19" s="372"/>
      <c r="V19" s="372"/>
      <c r="W19" s="372"/>
      <c r="X19" s="374"/>
      <c r="Y19" s="374"/>
      <c r="Z19" s="374"/>
      <c r="AA19" s="372"/>
      <c r="AB19" s="372"/>
      <c r="AC19" s="372"/>
      <c r="AD19" s="19"/>
    </row>
    <row r="20" spans="1:30" ht="18" customHeight="1">
      <c r="A20" s="127" t="s">
        <v>157</v>
      </c>
      <c r="B20" s="329" t="s">
        <v>477</v>
      </c>
      <c r="C20" s="329" t="s">
        <v>477</v>
      </c>
      <c r="D20" s="329" t="s">
        <v>477</v>
      </c>
      <c r="E20" s="329" t="s">
        <v>477</v>
      </c>
      <c r="F20" s="329" t="s">
        <v>477</v>
      </c>
      <c r="G20" s="329" t="s">
        <v>477</v>
      </c>
      <c r="H20" s="329" t="s">
        <v>477</v>
      </c>
      <c r="I20" s="329" t="s">
        <v>477</v>
      </c>
      <c r="J20" s="127" t="s">
        <v>157</v>
      </c>
      <c r="K20" s="329" t="s">
        <v>477</v>
      </c>
      <c r="L20" s="329">
        <v>11</v>
      </c>
      <c r="M20" s="329" t="s">
        <v>477</v>
      </c>
      <c r="N20" s="329" t="s">
        <v>477</v>
      </c>
      <c r="O20" s="329" t="s">
        <v>477</v>
      </c>
      <c r="P20" s="329" t="s">
        <v>477</v>
      </c>
      <c r="Q20" s="329" t="s">
        <v>477</v>
      </c>
      <c r="R20" s="329" t="s">
        <v>477</v>
      </c>
      <c r="S20" s="329" t="s">
        <v>477</v>
      </c>
      <c r="T20" s="334">
        <f t="shared" si="1"/>
        <v>11</v>
      </c>
      <c r="U20" s="372"/>
      <c r="V20" s="372"/>
      <c r="W20" s="372"/>
      <c r="X20" s="374"/>
      <c r="Y20" s="374"/>
      <c r="Z20" s="374"/>
      <c r="AA20" s="372"/>
      <c r="AB20" s="372"/>
      <c r="AC20" s="372"/>
      <c r="AD20" s="19"/>
    </row>
    <row r="21" spans="1:30" ht="18" customHeight="1">
      <c r="A21" s="123" t="s">
        <v>158</v>
      </c>
      <c r="B21" s="328" t="s">
        <v>477</v>
      </c>
      <c r="C21" s="328" t="s">
        <v>477</v>
      </c>
      <c r="D21" s="328" t="s">
        <v>477</v>
      </c>
      <c r="E21" s="328" t="s">
        <v>477</v>
      </c>
      <c r="F21" s="328" t="s">
        <v>477</v>
      </c>
      <c r="G21" s="328" t="s">
        <v>477</v>
      </c>
      <c r="H21" s="328" t="s">
        <v>477</v>
      </c>
      <c r="I21" s="328" t="s">
        <v>477</v>
      </c>
      <c r="J21" s="123" t="s">
        <v>158</v>
      </c>
      <c r="K21" s="328" t="s">
        <v>477</v>
      </c>
      <c r="L21" s="328">
        <v>0</v>
      </c>
      <c r="M21" s="328" t="s">
        <v>477</v>
      </c>
      <c r="N21" s="328">
        <v>10</v>
      </c>
      <c r="O21" s="328" t="s">
        <v>477</v>
      </c>
      <c r="P21" s="328" t="s">
        <v>477</v>
      </c>
      <c r="Q21" s="328" t="s">
        <v>477</v>
      </c>
      <c r="R21" s="328" t="s">
        <v>477</v>
      </c>
      <c r="S21" s="328" t="s">
        <v>477</v>
      </c>
      <c r="T21" s="333">
        <f t="shared" si="1"/>
        <v>10</v>
      </c>
      <c r="U21" s="372"/>
      <c r="V21" s="372"/>
      <c r="W21" s="372"/>
      <c r="X21" s="374"/>
      <c r="Y21" s="374"/>
      <c r="Z21" s="374"/>
      <c r="AA21" s="372"/>
      <c r="AB21" s="372"/>
      <c r="AC21" s="372"/>
      <c r="AD21" s="19"/>
    </row>
    <row r="22" spans="1:30" ht="18" customHeight="1">
      <c r="A22" s="125" t="s">
        <v>159</v>
      </c>
      <c r="B22" s="329" t="s">
        <v>477</v>
      </c>
      <c r="C22" s="329" t="s">
        <v>477</v>
      </c>
      <c r="D22" s="329" t="s">
        <v>477</v>
      </c>
      <c r="E22" s="329" t="s">
        <v>477</v>
      </c>
      <c r="F22" s="329" t="s">
        <v>477</v>
      </c>
      <c r="G22" s="329" t="s">
        <v>477</v>
      </c>
      <c r="H22" s="329" t="s">
        <v>477</v>
      </c>
      <c r="I22" s="329" t="s">
        <v>477</v>
      </c>
      <c r="J22" s="125" t="s">
        <v>159</v>
      </c>
      <c r="K22" s="329">
        <v>174</v>
      </c>
      <c r="L22" s="329">
        <v>48</v>
      </c>
      <c r="M22" s="329" t="s">
        <v>477</v>
      </c>
      <c r="N22" s="329" t="s">
        <v>477</v>
      </c>
      <c r="O22" s="329" t="s">
        <v>477</v>
      </c>
      <c r="P22" s="329" t="s">
        <v>477</v>
      </c>
      <c r="Q22" s="329" t="s">
        <v>477</v>
      </c>
      <c r="R22" s="329" t="s">
        <v>477</v>
      </c>
      <c r="S22" s="329" t="s">
        <v>477</v>
      </c>
      <c r="T22" s="334">
        <f t="shared" si="1"/>
        <v>222</v>
      </c>
      <c r="U22" s="372"/>
      <c r="V22" s="372"/>
      <c r="W22" s="372"/>
      <c r="X22" s="374"/>
      <c r="Y22" s="374"/>
      <c r="Z22" s="374"/>
      <c r="AA22" s="372"/>
      <c r="AB22" s="372"/>
      <c r="AC22" s="372"/>
      <c r="AD22" s="19"/>
    </row>
    <row r="23" spans="1:30" ht="18" customHeight="1">
      <c r="A23" s="123" t="s">
        <v>89</v>
      </c>
      <c r="B23" s="328" t="s">
        <v>477</v>
      </c>
      <c r="C23" s="328" t="s">
        <v>477</v>
      </c>
      <c r="D23" s="328" t="s">
        <v>477</v>
      </c>
      <c r="E23" s="328" t="s">
        <v>477</v>
      </c>
      <c r="F23" s="328" t="s">
        <v>477</v>
      </c>
      <c r="G23" s="328" t="s">
        <v>477</v>
      </c>
      <c r="H23" s="328" t="s">
        <v>477</v>
      </c>
      <c r="I23" s="328" t="s">
        <v>477</v>
      </c>
      <c r="J23" s="123" t="s">
        <v>89</v>
      </c>
      <c r="K23" s="328" t="s">
        <v>477</v>
      </c>
      <c r="L23" s="328" t="s">
        <v>477</v>
      </c>
      <c r="M23" s="328">
        <v>2</v>
      </c>
      <c r="N23" s="328">
        <v>16</v>
      </c>
      <c r="O23" s="328" t="s">
        <v>477</v>
      </c>
      <c r="P23" s="328" t="s">
        <v>477</v>
      </c>
      <c r="Q23" s="328" t="s">
        <v>477</v>
      </c>
      <c r="R23" s="328" t="s">
        <v>477</v>
      </c>
      <c r="S23" s="328" t="s">
        <v>477</v>
      </c>
      <c r="T23" s="333">
        <f t="shared" si="1"/>
        <v>18</v>
      </c>
      <c r="U23" s="372"/>
      <c r="V23" s="372"/>
      <c r="W23" s="372"/>
      <c r="X23" s="374"/>
      <c r="Y23" s="374"/>
      <c r="Z23" s="374"/>
      <c r="AA23" s="372"/>
      <c r="AB23" s="372"/>
      <c r="AC23" s="372"/>
      <c r="AD23" s="19"/>
    </row>
    <row r="24" spans="1:30" ht="18" customHeight="1">
      <c r="A24" s="125" t="s">
        <v>160</v>
      </c>
      <c r="B24" s="329" t="s">
        <v>477</v>
      </c>
      <c r="C24" s="329">
        <v>25</v>
      </c>
      <c r="D24" s="329" t="s">
        <v>477</v>
      </c>
      <c r="E24" s="329" t="s">
        <v>477</v>
      </c>
      <c r="F24" s="329" t="s">
        <v>477</v>
      </c>
      <c r="G24" s="329">
        <v>240</v>
      </c>
      <c r="H24" s="329" t="s">
        <v>477</v>
      </c>
      <c r="I24" s="329" t="s">
        <v>477</v>
      </c>
      <c r="J24" s="125" t="s">
        <v>160</v>
      </c>
      <c r="K24" s="329">
        <v>481</v>
      </c>
      <c r="L24" s="329">
        <v>743</v>
      </c>
      <c r="M24" s="329">
        <v>4</v>
      </c>
      <c r="N24" s="329">
        <v>94</v>
      </c>
      <c r="O24" s="329">
        <v>18</v>
      </c>
      <c r="P24" s="329" t="s">
        <v>477</v>
      </c>
      <c r="Q24" s="329">
        <v>12</v>
      </c>
      <c r="R24" s="329">
        <v>54</v>
      </c>
      <c r="S24" s="329">
        <v>3</v>
      </c>
      <c r="T24" s="334">
        <f t="shared" si="1"/>
        <v>1674</v>
      </c>
      <c r="U24" s="372"/>
      <c r="V24" s="372"/>
      <c r="W24" s="372"/>
      <c r="X24" s="374"/>
      <c r="Y24" s="374"/>
      <c r="Z24" s="374"/>
      <c r="AA24" s="372"/>
      <c r="AB24" s="372"/>
      <c r="AC24" s="372"/>
      <c r="AD24" s="19"/>
    </row>
    <row r="25" spans="1:30" ht="18" customHeight="1">
      <c r="A25" s="123" t="s">
        <v>161</v>
      </c>
      <c r="B25" s="328" t="s">
        <v>477</v>
      </c>
      <c r="C25" s="328">
        <v>9</v>
      </c>
      <c r="D25" s="328" t="s">
        <v>477</v>
      </c>
      <c r="E25" s="328" t="s">
        <v>477</v>
      </c>
      <c r="F25" s="328" t="s">
        <v>477</v>
      </c>
      <c r="G25" s="328" t="s">
        <v>477</v>
      </c>
      <c r="H25" s="328" t="s">
        <v>477</v>
      </c>
      <c r="I25" s="328" t="s">
        <v>477</v>
      </c>
      <c r="J25" s="123" t="s">
        <v>161</v>
      </c>
      <c r="K25" s="328" t="s">
        <v>477</v>
      </c>
      <c r="L25" s="328" t="s">
        <v>477</v>
      </c>
      <c r="M25" s="328" t="s">
        <v>477</v>
      </c>
      <c r="N25" s="328" t="s">
        <v>477</v>
      </c>
      <c r="O25" s="328" t="s">
        <v>477</v>
      </c>
      <c r="P25" s="328" t="s">
        <v>477</v>
      </c>
      <c r="Q25" s="328" t="s">
        <v>477</v>
      </c>
      <c r="R25" s="328" t="s">
        <v>477</v>
      </c>
      <c r="S25" s="328" t="s">
        <v>477</v>
      </c>
      <c r="T25" s="333">
        <f t="shared" si="1"/>
        <v>9</v>
      </c>
      <c r="U25" s="372"/>
      <c r="V25" s="372"/>
      <c r="W25" s="372"/>
      <c r="X25" s="374"/>
      <c r="Y25" s="374"/>
      <c r="Z25" s="374"/>
      <c r="AA25" s="372"/>
      <c r="AB25" s="372"/>
      <c r="AC25" s="372"/>
      <c r="AD25" s="19"/>
    </row>
    <row r="26" spans="1:30" ht="18" customHeight="1">
      <c r="A26" s="125" t="s">
        <v>0</v>
      </c>
      <c r="B26" s="329" t="s">
        <v>477</v>
      </c>
      <c r="C26" s="329" t="s">
        <v>477</v>
      </c>
      <c r="D26" s="329" t="s">
        <v>477</v>
      </c>
      <c r="E26" s="329" t="s">
        <v>477</v>
      </c>
      <c r="F26" s="329" t="s">
        <v>477</v>
      </c>
      <c r="G26" s="329" t="s">
        <v>477</v>
      </c>
      <c r="H26" s="329" t="s">
        <v>477</v>
      </c>
      <c r="I26" s="329" t="s">
        <v>477</v>
      </c>
      <c r="J26" s="125" t="s">
        <v>0</v>
      </c>
      <c r="K26" s="329">
        <v>60</v>
      </c>
      <c r="L26" s="329">
        <v>10</v>
      </c>
      <c r="M26" s="329">
        <v>136</v>
      </c>
      <c r="N26" s="329">
        <v>6</v>
      </c>
      <c r="O26" s="329" t="s">
        <v>477</v>
      </c>
      <c r="P26" s="329" t="s">
        <v>477</v>
      </c>
      <c r="Q26" s="329">
        <v>3</v>
      </c>
      <c r="R26" s="329" t="s">
        <v>477</v>
      </c>
      <c r="S26" s="329">
        <v>100</v>
      </c>
      <c r="T26" s="334">
        <f t="shared" si="1"/>
        <v>315</v>
      </c>
      <c r="U26" s="372"/>
      <c r="V26" s="372"/>
      <c r="W26" s="372"/>
      <c r="X26" s="374"/>
      <c r="Y26" s="374"/>
      <c r="Z26" s="374"/>
      <c r="AA26" s="372"/>
      <c r="AB26" s="372"/>
      <c r="AC26" s="372"/>
      <c r="AD26" s="19"/>
    </row>
    <row r="27" spans="1:30" ht="18" customHeight="1">
      <c r="A27" s="123" t="s">
        <v>1</v>
      </c>
      <c r="B27" s="328" t="s">
        <v>477</v>
      </c>
      <c r="C27" s="328">
        <v>161</v>
      </c>
      <c r="D27" s="328" t="s">
        <v>477</v>
      </c>
      <c r="E27" s="328" t="s">
        <v>477</v>
      </c>
      <c r="F27" s="328" t="s">
        <v>477</v>
      </c>
      <c r="G27" s="328" t="s">
        <v>477</v>
      </c>
      <c r="H27" s="328" t="s">
        <v>477</v>
      </c>
      <c r="I27" s="328" t="s">
        <v>477</v>
      </c>
      <c r="J27" s="123" t="s">
        <v>1</v>
      </c>
      <c r="K27" s="328">
        <v>273</v>
      </c>
      <c r="L27" s="328">
        <v>418</v>
      </c>
      <c r="M27" s="328">
        <v>484</v>
      </c>
      <c r="N27" s="328">
        <v>48</v>
      </c>
      <c r="O27" s="328" t="s">
        <v>477</v>
      </c>
      <c r="P27" s="328" t="s">
        <v>477</v>
      </c>
      <c r="Q27" s="328" t="s">
        <v>477</v>
      </c>
      <c r="R27" s="328">
        <v>27</v>
      </c>
      <c r="S27" s="328">
        <v>4</v>
      </c>
      <c r="T27" s="333">
        <f t="shared" si="1"/>
        <v>1415</v>
      </c>
      <c r="U27" s="372"/>
      <c r="V27" s="372"/>
      <c r="W27" s="372"/>
      <c r="X27" s="374"/>
      <c r="Y27" s="374"/>
      <c r="Z27" s="374"/>
      <c r="AA27" s="372"/>
      <c r="AB27" s="372"/>
      <c r="AC27" s="372"/>
      <c r="AD27" s="19"/>
    </row>
    <row r="28" spans="1:30" ht="18" customHeight="1">
      <c r="A28" s="125" t="s">
        <v>2</v>
      </c>
      <c r="B28" s="329" t="s">
        <v>477</v>
      </c>
      <c r="C28" s="329" t="s">
        <v>477</v>
      </c>
      <c r="D28" s="329" t="s">
        <v>477</v>
      </c>
      <c r="E28" s="329" t="s">
        <v>477</v>
      </c>
      <c r="F28" s="329" t="s">
        <v>477</v>
      </c>
      <c r="G28" s="329" t="s">
        <v>477</v>
      </c>
      <c r="H28" s="329" t="s">
        <v>477</v>
      </c>
      <c r="I28" s="329" t="s">
        <v>477</v>
      </c>
      <c r="J28" s="125" t="s">
        <v>2</v>
      </c>
      <c r="K28" s="541" t="s">
        <v>477</v>
      </c>
      <c r="L28" s="329" t="s">
        <v>477</v>
      </c>
      <c r="M28" s="329" t="s">
        <v>477</v>
      </c>
      <c r="N28" s="329" t="s">
        <v>477</v>
      </c>
      <c r="O28" s="329" t="s">
        <v>477</v>
      </c>
      <c r="P28" s="329" t="s">
        <v>477</v>
      </c>
      <c r="Q28" s="329" t="s">
        <v>477</v>
      </c>
      <c r="R28" s="329" t="s">
        <v>477</v>
      </c>
      <c r="S28" s="329" t="s">
        <v>477</v>
      </c>
      <c r="T28" s="334">
        <f t="shared" si="1"/>
        <v>0</v>
      </c>
      <c r="U28" s="372"/>
      <c r="V28" s="372"/>
      <c r="W28" s="372"/>
      <c r="X28" s="374"/>
      <c r="Y28" s="374"/>
      <c r="Z28" s="374"/>
      <c r="AA28" s="372"/>
      <c r="AB28" s="372"/>
      <c r="AC28" s="372"/>
      <c r="AD28" s="19"/>
    </row>
    <row r="29" spans="1:30" ht="18" customHeight="1">
      <c r="A29" s="123" t="s">
        <v>3</v>
      </c>
      <c r="B29" s="328" t="s">
        <v>477</v>
      </c>
      <c r="C29" s="328" t="s">
        <v>477</v>
      </c>
      <c r="D29" s="328" t="s">
        <v>477</v>
      </c>
      <c r="E29" s="328" t="s">
        <v>477</v>
      </c>
      <c r="F29" s="328" t="s">
        <v>477</v>
      </c>
      <c r="G29" s="328" t="s">
        <v>477</v>
      </c>
      <c r="H29" s="328" t="s">
        <v>477</v>
      </c>
      <c r="I29" s="328" t="s">
        <v>477</v>
      </c>
      <c r="J29" s="123" t="s">
        <v>3</v>
      </c>
      <c r="K29" s="540" t="s">
        <v>477</v>
      </c>
      <c r="L29" s="328" t="s">
        <v>477</v>
      </c>
      <c r="M29" s="328" t="s">
        <v>477</v>
      </c>
      <c r="N29" s="328" t="s">
        <v>477</v>
      </c>
      <c r="O29" s="328" t="s">
        <v>477</v>
      </c>
      <c r="P29" s="328" t="s">
        <v>477</v>
      </c>
      <c r="Q29" s="328" t="s">
        <v>477</v>
      </c>
      <c r="R29" s="328" t="s">
        <v>477</v>
      </c>
      <c r="S29" s="328" t="s">
        <v>477</v>
      </c>
      <c r="T29" s="333">
        <f t="shared" si="1"/>
        <v>0</v>
      </c>
      <c r="U29" s="372"/>
      <c r="V29" s="372"/>
      <c r="W29" s="372"/>
      <c r="X29" s="374"/>
      <c r="Y29" s="374"/>
      <c r="Z29" s="374"/>
      <c r="AA29" s="372"/>
      <c r="AB29" s="372"/>
      <c r="AC29" s="372"/>
      <c r="AD29" s="19"/>
    </row>
    <row r="30" spans="1:30" ht="18" customHeight="1">
      <c r="A30" s="743" t="s">
        <v>4</v>
      </c>
      <c r="B30" s="331" t="s">
        <v>477</v>
      </c>
      <c r="C30" s="331" t="s">
        <v>477</v>
      </c>
      <c r="D30" s="331" t="s">
        <v>477</v>
      </c>
      <c r="E30" s="331" t="s">
        <v>477</v>
      </c>
      <c r="F30" s="331" t="s">
        <v>477</v>
      </c>
      <c r="G30" s="331" t="s">
        <v>477</v>
      </c>
      <c r="H30" s="331" t="s">
        <v>477</v>
      </c>
      <c r="I30" s="331" t="s">
        <v>477</v>
      </c>
      <c r="J30" s="743" t="s">
        <v>4</v>
      </c>
      <c r="K30" s="773" t="s">
        <v>477</v>
      </c>
      <c r="L30" s="331" t="s">
        <v>477</v>
      </c>
      <c r="M30" s="331" t="s">
        <v>477</v>
      </c>
      <c r="N30" s="331" t="s">
        <v>477</v>
      </c>
      <c r="O30" s="331" t="s">
        <v>477</v>
      </c>
      <c r="P30" s="331" t="s">
        <v>477</v>
      </c>
      <c r="Q30" s="331" t="s">
        <v>477</v>
      </c>
      <c r="R30" s="331" t="s">
        <v>477</v>
      </c>
      <c r="S30" s="331" t="s">
        <v>477</v>
      </c>
      <c r="T30" s="744">
        <f t="shared" si="1"/>
        <v>0</v>
      </c>
      <c r="U30" s="372"/>
      <c r="V30" s="372"/>
      <c r="W30" s="372"/>
      <c r="X30" s="374"/>
      <c r="Y30" s="374"/>
      <c r="Z30" s="374"/>
      <c r="AA30" s="372"/>
      <c r="AB30" s="372"/>
      <c r="AC30" s="372"/>
      <c r="AD30" s="19"/>
    </row>
    <row r="31" spans="1:30" ht="18" customHeight="1">
      <c r="A31" s="252" t="s">
        <v>353</v>
      </c>
      <c r="J31" s="155" t="s">
        <v>351</v>
      </c>
      <c r="V31" s="372"/>
      <c r="W31" s="372"/>
      <c r="X31" s="374"/>
      <c r="Y31" s="374"/>
      <c r="Z31" s="374"/>
      <c r="AA31" s="372"/>
      <c r="AB31" s="372"/>
      <c r="AC31" s="372"/>
      <c r="AD31" s="19"/>
    </row>
    <row r="32" spans="1:30" ht="18" customHeight="1">
      <c r="A32" s="252"/>
      <c r="J32" s="155"/>
      <c r="V32" s="372"/>
      <c r="W32" s="372"/>
      <c r="X32" s="374"/>
      <c r="Y32" s="374"/>
      <c r="Z32" s="374"/>
      <c r="AA32" s="372"/>
      <c r="AB32" s="372"/>
      <c r="AC32" s="372"/>
      <c r="AD32" s="19"/>
    </row>
    <row r="33" spans="1:30" s="252" customFormat="1" ht="20.25">
      <c r="A33" s="5" t="s">
        <v>434</v>
      </c>
      <c r="B33" s="231"/>
      <c r="C33" s="231"/>
      <c r="D33" s="231"/>
      <c r="E33" s="231"/>
      <c r="F33" s="231"/>
      <c r="G33" s="231"/>
      <c r="H33" s="231"/>
      <c r="I33" s="260"/>
      <c r="J33" s="5" t="s">
        <v>436</v>
      </c>
      <c r="X33" s="61"/>
      <c r="Y33" s="61"/>
      <c r="Z33" s="61"/>
      <c r="AD33" s="61"/>
    </row>
    <row r="34" spans="1:30" s="252" customFormat="1" ht="18">
      <c r="A34" s="228"/>
      <c r="I34" s="261"/>
      <c r="J34" s="228"/>
      <c r="X34" s="61"/>
      <c r="Y34" s="61"/>
      <c r="Z34" s="61"/>
      <c r="AD34" s="61"/>
    </row>
    <row r="35" spans="1:30" s="252" customFormat="1" ht="18">
      <c r="A35" s="228" t="s">
        <v>381</v>
      </c>
      <c r="I35" s="253" t="s">
        <v>23</v>
      </c>
      <c r="J35" s="228" t="s">
        <v>381</v>
      </c>
      <c r="T35" s="253" t="s">
        <v>23</v>
      </c>
      <c r="X35" s="61"/>
      <c r="Y35" s="61"/>
      <c r="Z35" s="61"/>
      <c r="AD35" s="61"/>
    </row>
    <row r="36" spans="1:30" s="252" customFormat="1" ht="19.5" customHeight="1">
      <c r="A36" s="270" t="s">
        <v>136</v>
      </c>
      <c r="B36" s="265" t="s">
        <v>90</v>
      </c>
      <c r="C36" s="265"/>
      <c r="D36" s="265"/>
      <c r="E36" s="265"/>
      <c r="F36" s="265"/>
      <c r="G36" s="265"/>
      <c r="H36" s="265"/>
      <c r="I36" s="265"/>
      <c r="J36" s="270" t="s">
        <v>136</v>
      </c>
      <c r="K36" s="265" t="s">
        <v>90</v>
      </c>
      <c r="L36" s="265"/>
      <c r="M36" s="265"/>
      <c r="N36" s="265"/>
      <c r="O36" s="265"/>
      <c r="P36" s="265"/>
      <c r="Q36" s="265"/>
      <c r="R36" s="265"/>
      <c r="S36" s="265"/>
      <c r="T36" s="267" t="s">
        <v>138</v>
      </c>
      <c r="X36" s="61"/>
      <c r="Y36" s="61"/>
      <c r="Z36" s="61"/>
      <c r="AD36" s="61"/>
    </row>
    <row r="37" spans="1:30" s="252" customFormat="1" ht="19.5" customHeight="1">
      <c r="A37" s="268"/>
      <c r="B37" s="265" t="s">
        <v>91</v>
      </c>
      <c r="C37" s="265"/>
      <c r="D37" s="265"/>
      <c r="E37" s="265"/>
      <c r="F37" s="265"/>
      <c r="G37" s="265"/>
      <c r="H37" s="265"/>
      <c r="I37" s="265"/>
      <c r="J37" s="268"/>
      <c r="K37" s="265" t="s">
        <v>92</v>
      </c>
      <c r="L37" s="265"/>
      <c r="M37" s="265"/>
      <c r="N37" s="266"/>
      <c r="O37" s="265" t="s">
        <v>93</v>
      </c>
      <c r="P37" s="265"/>
      <c r="Q37" s="265"/>
      <c r="R37" s="265"/>
      <c r="S37" s="266"/>
      <c r="T37" s="269"/>
      <c r="X37" s="61"/>
      <c r="Y37" s="61"/>
      <c r="Z37" s="61"/>
      <c r="AD37" s="61"/>
    </row>
    <row r="38" spans="1:30" ht="51" customHeight="1">
      <c r="A38" s="107"/>
      <c r="B38" s="220" t="s">
        <v>94</v>
      </c>
      <c r="C38" s="220" t="s">
        <v>95</v>
      </c>
      <c r="D38" s="220" t="s">
        <v>96</v>
      </c>
      <c r="E38" s="220" t="s">
        <v>97</v>
      </c>
      <c r="F38" s="220" t="s">
        <v>98</v>
      </c>
      <c r="G38" s="220" t="s">
        <v>99</v>
      </c>
      <c r="H38" s="220" t="s">
        <v>354</v>
      </c>
      <c r="I38" s="220" t="s">
        <v>355</v>
      </c>
      <c r="J38" s="107"/>
      <c r="K38" s="220" t="s">
        <v>100</v>
      </c>
      <c r="L38" s="220" t="s">
        <v>101</v>
      </c>
      <c r="M38" s="220" t="s">
        <v>102</v>
      </c>
      <c r="N38" s="220" t="s">
        <v>103</v>
      </c>
      <c r="O38" s="220" t="s">
        <v>104</v>
      </c>
      <c r="P38" s="220" t="s">
        <v>372</v>
      </c>
      <c r="Q38" s="220" t="s">
        <v>105</v>
      </c>
      <c r="R38" s="220" t="s">
        <v>106</v>
      </c>
      <c r="S38" s="220" t="s">
        <v>224</v>
      </c>
      <c r="T38" s="113"/>
      <c r="X38" s="19"/>
      <c r="Y38" s="19"/>
      <c r="Z38" s="19"/>
      <c r="AD38" s="19"/>
    </row>
    <row r="39" spans="1:30" s="30" customFormat="1" ht="18" customHeight="1">
      <c r="A39" s="137" t="s">
        <v>5</v>
      </c>
      <c r="B39" s="329"/>
      <c r="C39" s="329"/>
      <c r="D39" s="329"/>
      <c r="E39" s="329"/>
      <c r="F39" s="329"/>
      <c r="G39" s="329"/>
      <c r="H39" s="329"/>
      <c r="I39" s="329"/>
      <c r="J39" s="137" t="s">
        <v>5</v>
      </c>
      <c r="K39" s="777"/>
      <c r="L39" s="329"/>
      <c r="M39" s="329"/>
      <c r="N39" s="329"/>
      <c r="O39" s="329"/>
      <c r="P39" s="329"/>
      <c r="Q39" s="329"/>
      <c r="R39" s="329"/>
      <c r="S39" s="329"/>
      <c r="T39" s="334"/>
      <c r="U39" s="366"/>
      <c r="V39" s="366"/>
      <c r="W39" s="366"/>
      <c r="X39" s="378"/>
      <c r="Y39" s="378"/>
      <c r="Z39" s="378"/>
      <c r="AA39" s="366"/>
      <c r="AB39" s="366"/>
      <c r="AC39" s="366"/>
      <c r="AD39" s="33"/>
    </row>
    <row r="40" spans="1:30" ht="18" customHeight="1">
      <c r="A40" s="131" t="s">
        <v>6</v>
      </c>
      <c r="B40" s="328" t="s">
        <v>477</v>
      </c>
      <c r="C40" s="328" t="s">
        <v>477</v>
      </c>
      <c r="D40" s="328" t="s">
        <v>477</v>
      </c>
      <c r="E40" s="328" t="s">
        <v>477</v>
      </c>
      <c r="F40" s="328" t="s">
        <v>477</v>
      </c>
      <c r="G40" s="328" t="s">
        <v>477</v>
      </c>
      <c r="H40" s="328" t="s">
        <v>477</v>
      </c>
      <c r="I40" s="328" t="s">
        <v>477</v>
      </c>
      <c r="J40" s="131" t="s">
        <v>6</v>
      </c>
      <c r="K40" s="328" t="s">
        <v>477</v>
      </c>
      <c r="L40" s="328" t="s">
        <v>477</v>
      </c>
      <c r="M40" s="328" t="s">
        <v>477</v>
      </c>
      <c r="N40" s="328" t="s">
        <v>477</v>
      </c>
      <c r="O40" s="328" t="s">
        <v>477</v>
      </c>
      <c r="P40" s="328" t="s">
        <v>477</v>
      </c>
      <c r="Q40" s="328" t="s">
        <v>477</v>
      </c>
      <c r="R40" s="328" t="s">
        <v>477</v>
      </c>
      <c r="S40" s="328" t="s">
        <v>477</v>
      </c>
      <c r="T40" s="333">
        <f>SUM(K40:S40,B40:I40)</f>
        <v>0</v>
      </c>
      <c r="U40" s="372"/>
      <c r="V40" s="372"/>
      <c r="W40" s="372"/>
      <c r="X40" s="374"/>
      <c r="Y40" s="374"/>
      <c r="Z40" s="374"/>
      <c r="AA40" s="372"/>
      <c r="AB40" s="372"/>
      <c r="AC40" s="372"/>
      <c r="AD40" s="19"/>
    </row>
    <row r="41" spans="1:30" s="30" customFormat="1" ht="18" customHeight="1">
      <c r="A41" s="192" t="s">
        <v>170</v>
      </c>
      <c r="B41" s="329"/>
      <c r="C41" s="329"/>
      <c r="D41" s="329"/>
      <c r="E41" s="329"/>
      <c r="F41" s="329"/>
      <c r="G41" s="329"/>
      <c r="H41" s="329"/>
      <c r="I41" s="329"/>
      <c r="J41" s="192" t="s">
        <v>170</v>
      </c>
      <c r="K41" s="329"/>
      <c r="L41" s="329"/>
      <c r="M41" s="329"/>
      <c r="N41" s="329"/>
      <c r="O41" s="329"/>
      <c r="P41" s="329"/>
      <c r="Q41" s="329"/>
      <c r="R41" s="329"/>
      <c r="S41" s="329"/>
      <c r="T41" s="334"/>
      <c r="U41" s="366"/>
      <c r="V41" s="366"/>
      <c r="W41" s="366"/>
      <c r="X41" s="378"/>
      <c r="Y41" s="378"/>
      <c r="Z41" s="378"/>
      <c r="AA41" s="366"/>
      <c r="AB41" s="366"/>
      <c r="AC41" s="366"/>
      <c r="AD41" s="33"/>
    </row>
    <row r="42" spans="1:30" ht="18" customHeight="1">
      <c r="A42" s="131" t="s">
        <v>7</v>
      </c>
      <c r="B42" s="328" t="s">
        <v>477</v>
      </c>
      <c r="C42" s="328" t="s">
        <v>477</v>
      </c>
      <c r="D42" s="328" t="s">
        <v>477</v>
      </c>
      <c r="E42" s="328" t="s">
        <v>477</v>
      </c>
      <c r="F42" s="328" t="s">
        <v>477</v>
      </c>
      <c r="G42" s="328" t="s">
        <v>477</v>
      </c>
      <c r="H42" s="328" t="s">
        <v>477</v>
      </c>
      <c r="I42" s="328" t="s">
        <v>477</v>
      </c>
      <c r="J42" s="131" t="s">
        <v>7</v>
      </c>
      <c r="K42" s="328">
        <v>66</v>
      </c>
      <c r="L42" s="328" t="s">
        <v>477</v>
      </c>
      <c r="M42" s="328" t="s">
        <v>477</v>
      </c>
      <c r="N42" s="328" t="s">
        <v>477</v>
      </c>
      <c r="O42" s="328" t="s">
        <v>477</v>
      </c>
      <c r="P42" s="328" t="s">
        <v>477</v>
      </c>
      <c r="Q42" s="328" t="s">
        <v>477</v>
      </c>
      <c r="R42" s="328" t="s">
        <v>477</v>
      </c>
      <c r="S42" s="328" t="s">
        <v>477</v>
      </c>
      <c r="T42" s="333">
        <f>SUM(K42:S42,B42:I42)</f>
        <v>66</v>
      </c>
      <c r="U42" s="372"/>
      <c r="V42" s="372"/>
      <c r="W42" s="372"/>
      <c r="X42" s="374"/>
      <c r="Y42" s="374"/>
      <c r="Z42" s="374"/>
      <c r="AA42" s="372"/>
      <c r="AB42" s="372"/>
      <c r="AC42" s="372"/>
      <c r="AD42" s="19"/>
    </row>
    <row r="43" spans="1:30" s="30" customFormat="1" ht="18" customHeight="1">
      <c r="A43" s="135" t="s">
        <v>8</v>
      </c>
      <c r="B43" s="329" t="s">
        <v>477</v>
      </c>
      <c r="C43" s="329" t="s">
        <v>477</v>
      </c>
      <c r="D43" s="329" t="s">
        <v>477</v>
      </c>
      <c r="E43" s="329" t="s">
        <v>477</v>
      </c>
      <c r="F43" s="329" t="s">
        <v>477</v>
      </c>
      <c r="G43" s="329" t="s">
        <v>477</v>
      </c>
      <c r="H43" s="329" t="s">
        <v>477</v>
      </c>
      <c r="I43" s="329" t="s">
        <v>477</v>
      </c>
      <c r="J43" s="135" t="s">
        <v>8</v>
      </c>
      <c r="K43" s="329" t="s">
        <v>477</v>
      </c>
      <c r="L43" s="329" t="s">
        <v>477</v>
      </c>
      <c r="M43" s="329" t="s">
        <v>477</v>
      </c>
      <c r="N43" s="329" t="s">
        <v>477</v>
      </c>
      <c r="O43" s="329" t="s">
        <v>477</v>
      </c>
      <c r="P43" s="329" t="s">
        <v>477</v>
      </c>
      <c r="Q43" s="329" t="s">
        <v>477</v>
      </c>
      <c r="R43" s="329" t="s">
        <v>477</v>
      </c>
      <c r="S43" s="329" t="s">
        <v>477</v>
      </c>
      <c r="T43" s="334">
        <f>SUM(K43:S43,B43:I43)</f>
        <v>0</v>
      </c>
      <c r="U43" s="366"/>
      <c r="V43" s="366"/>
      <c r="W43" s="366"/>
      <c r="X43" s="378"/>
      <c r="Y43" s="378"/>
      <c r="Z43" s="378"/>
      <c r="AA43" s="366"/>
      <c r="AB43" s="366"/>
      <c r="AC43" s="366"/>
      <c r="AD43" s="33"/>
    </row>
    <row r="44" spans="1:30" s="14" customFormat="1" ht="18" customHeight="1">
      <c r="A44" s="764" t="s">
        <v>171</v>
      </c>
      <c r="B44" s="328" t="s">
        <v>477</v>
      </c>
      <c r="C44" s="328" t="s">
        <v>477</v>
      </c>
      <c r="D44" s="328" t="s">
        <v>477</v>
      </c>
      <c r="E44" s="328" t="s">
        <v>477</v>
      </c>
      <c r="F44" s="328" t="s">
        <v>477</v>
      </c>
      <c r="G44" s="328" t="s">
        <v>477</v>
      </c>
      <c r="H44" s="328" t="s">
        <v>477</v>
      </c>
      <c r="I44" s="328" t="s">
        <v>477</v>
      </c>
      <c r="J44" s="764" t="s">
        <v>171</v>
      </c>
      <c r="K44" s="328" t="s">
        <v>477</v>
      </c>
      <c r="L44" s="328" t="s">
        <v>477</v>
      </c>
      <c r="M44" s="328" t="s">
        <v>477</v>
      </c>
      <c r="N44" s="328" t="s">
        <v>477</v>
      </c>
      <c r="O44" s="328" t="s">
        <v>477</v>
      </c>
      <c r="P44" s="328" t="s">
        <v>477</v>
      </c>
      <c r="Q44" s="328" t="s">
        <v>477</v>
      </c>
      <c r="R44" s="328" t="s">
        <v>477</v>
      </c>
      <c r="S44" s="328" t="s">
        <v>477</v>
      </c>
      <c r="T44" s="318">
        <f>SUM(K44:S44,B44:I44)</f>
        <v>0</v>
      </c>
      <c r="U44" s="420"/>
      <c r="V44" s="420"/>
      <c r="W44" s="420"/>
      <c r="X44" s="374"/>
      <c r="Y44" s="374"/>
      <c r="Z44" s="374"/>
      <c r="AA44" s="372"/>
      <c r="AB44" s="372"/>
      <c r="AC44" s="372"/>
      <c r="AD44" s="19"/>
    </row>
    <row r="45" spans="1:30" ht="18" customHeight="1">
      <c r="A45" s="132" t="s">
        <v>175</v>
      </c>
      <c r="B45" s="325"/>
      <c r="C45" s="325"/>
      <c r="D45" s="325"/>
      <c r="E45" s="325"/>
      <c r="F45" s="325"/>
      <c r="G45" s="325"/>
      <c r="H45" s="325"/>
      <c r="I45" s="325"/>
      <c r="J45" s="132" t="s">
        <v>175</v>
      </c>
      <c r="K45" s="325"/>
      <c r="L45" s="325"/>
      <c r="M45" s="325"/>
      <c r="N45" s="325"/>
      <c r="O45" s="325"/>
      <c r="P45" s="325"/>
      <c r="Q45" s="325"/>
      <c r="R45" s="325"/>
      <c r="S45" s="325"/>
      <c r="T45" s="776"/>
      <c r="U45" s="372"/>
      <c r="V45" s="372"/>
      <c r="W45" s="372"/>
      <c r="X45" s="19"/>
      <c r="Y45" s="19"/>
      <c r="Z45" s="19"/>
      <c r="AD45" s="19"/>
    </row>
    <row r="46" spans="1:30" ht="18" customHeight="1">
      <c r="A46" s="131" t="s">
        <v>9</v>
      </c>
      <c r="B46" s="316" t="s">
        <v>477</v>
      </c>
      <c r="C46" s="316" t="s">
        <v>477</v>
      </c>
      <c r="D46" s="316" t="s">
        <v>477</v>
      </c>
      <c r="E46" s="316" t="s">
        <v>477</v>
      </c>
      <c r="F46" s="316" t="s">
        <v>477</v>
      </c>
      <c r="G46" s="316" t="s">
        <v>477</v>
      </c>
      <c r="H46" s="316" t="s">
        <v>477</v>
      </c>
      <c r="I46" s="316" t="s">
        <v>477</v>
      </c>
      <c r="J46" s="131" t="s">
        <v>9</v>
      </c>
      <c r="K46" s="316">
        <v>1632</v>
      </c>
      <c r="L46" s="316">
        <v>37</v>
      </c>
      <c r="M46" s="316">
        <v>0</v>
      </c>
      <c r="N46" s="316">
        <v>94</v>
      </c>
      <c r="O46" s="316" t="s">
        <v>477</v>
      </c>
      <c r="P46" s="316" t="s">
        <v>477</v>
      </c>
      <c r="Q46" s="316" t="s">
        <v>477</v>
      </c>
      <c r="R46" s="316">
        <v>293</v>
      </c>
      <c r="S46" s="316" t="s">
        <v>477</v>
      </c>
      <c r="T46" s="318">
        <f>SUM(K46:S46,B46:I46)</f>
        <v>2056</v>
      </c>
      <c r="U46" s="372"/>
      <c r="V46" s="372"/>
      <c r="W46" s="372"/>
      <c r="X46" s="19"/>
      <c r="Y46" s="19"/>
      <c r="Z46" s="19"/>
      <c r="AD46" s="19"/>
    </row>
    <row r="47" spans="1:30" ht="18" customHeight="1">
      <c r="A47" s="129" t="s">
        <v>10</v>
      </c>
      <c r="B47" s="315" t="s">
        <v>477</v>
      </c>
      <c r="C47" s="315" t="s">
        <v>477</v>
      </c>
      <c r="D47" s="315" t="s">
        <v>477</v>
      </c>
      <c r="E47" s="315" t="s">
        <v>477</v>
      </c>
      <c r="F47" s="315" t="s">
        <v>477</v>
      </c>
      <c r="G47" s="315" t="s">
        <v>477</v>
      </c>
      <c r="H47" s="315" t="s">
        <v>477</v>
      </c>
      <c r="I47" s="315" t="s">
        <v>477</v>
      </c>
      <c r="J47" s="129" t="s">
        <v>10</v>
      </c>
      <c r="K47" s="315" t="s">
        <v>477</v>
      </c>
      <c r="L47" s="315" t="s">
        <v>477</v>
      </c>
      <c r="M47" s="315" t="s">
        <v>477</v>
      </c>
      <c r="N47" s="315" t="s">
        <v>477</v>
      </c>
      <c r="O47" s="315" t="s">
        <v>477</v>
      </c>
      <c r="P47" s="315" t="s">
        <v>477</v>
      </c>
      <c r="Q47" s="315" t="s">
        <v>477</v>
      </c>
      <c r="R47" s="315" t="s">
        <v>477</v>
      </c>
      <c r="S47" s="315" t="s">
        <v>477</v>
      </c>
      <c r="T47" s="319">
        <f>SUM(K47:S47,B47:I47)</f>
        <v>0</v>
      </c>
      <c r="U47" s="372"/>
      <c r="V47" s="372"/>
      <c r="W47" s="372"/>
      <c r="X47" s="19"/>
      <c r="Y47" s="19"/>
      <c r="Z47" s="19"/>
      <c r="AD47" s="19"/>
    </row>
    <row r="48" spans="1:30" s="2" customFormat="1" ht="18" customHeight="1">
      <c r="A48" s="128" t="s">
        <v>173</v>
      </c>
      <c r="B48" s="316" t="s">
        <v>477</v>
      </c>
      <c r="C48" s="316" t="s">
        <v>477</v>
      </c>
      <c r="D48" s="316" t="s">
        <v>477</v>
      </c>
      <c r="E48" s="316" t="s">
        <v>477</v>
      </c>
      <c r="F48" s="316" t="s">
        <v>477</v>
      </c>
      <c r="G48" s="316" t="s">
        <v>477</v>
      </c>
      <c r="H48" s="316" t="s">
        <v>477</v>
      </c>
      <c r="I48" s="316" t="s">
        <v>477</v>
      </c>
      <c r="J48" s="128" t="s">
        <v>173</v>
      </c>
      <c r="K48" s="316" t="s">
        <v>477</v>
      </c>
      <c r="L48" s="316" t="s">
        <v>477</v>
      </c>
      <c r="M48" s="316" t="s">
        <v>477</v>
      </c>
      <c r="N48" s="316" t="s">
        <v>477</v>
      </c>
      <c r="O48" s="316" t="s">
        <v>477</v>
      </c>
      <c r="P48" s="316" t="s">
        <v>477</v>
      </c>
      <c r="Q48" s="316" t="s">
        <v>477</v>
      </c>
      <c r="R48" s="316" t="s">
        <v>477</v>
      </c>
      <c r="S48" s="316" t="s">
        <v>477</v>
      </c>
      <c r="T48" s="318">
        <f>SUM(K48:S48,B48:I48)</f>
        <v>0</v>
      </c>
      <c r="U48" s="372"/>
      <c r="V48" s="372"/>
      <c r="W48" s="372"/>
      <c r="X48" s="19"/>
      <c r="Y48" s="19"/>
      <c r="Z48" s="19"/>
      <c r="AA48"/>
      <c r="AB48"/>
      <c r="AC48"/>
      <c r="AD48" s="19"/>
    </row>
    <row r="49" spans="1:30" ht="18" customHeight="1">
      <c r="A49" s="132" t="s">
        <v>11</v>
      </c>
      <c r="B49" s="315"/>
      <c r="C49" s="315"/>
      <c r="D49" s="315"/>
      <c r="E49" s="315"/>
      <c r="F49" s="315"/>
      <c r="G49" s="315"/>
      <c r="H49" s="315"/>
      <c r="I49" s="315"/>
      <c r="J49" s="132" t="s">
        <v>11</v>
      </c>
      <c r="K49" s="315"/>
      <c r="L49" s="315"/>
      <c r="M49" s="315"/>
      <c r="N49" s="315"/>
      <c r="O49" s="315"/>
      <c r="P49" s="315"/>
      <c r="Q49" s="315"/>
      <c r="R49" s="315"/>
      <c r="S49" s="315"/>
      <c r="T49" s="319"/>
      <c r="U49" s="372"/>
      <c r="V49" s="372"/>
      <c r="W49" s="372"/>
      <c r="X49" s="19"/>
      <c r="Y49" s="19"/>
      <c r="Z49" s="19"/>
      <c r="AD49" s="19"/>
    </row>
    <row r="50" spans="1:30" ht="18" customHeight="1">
      <c r="A50" s="131" t="s">
        <v>12</v>
      </c>
      <c r="B50" s="316" t="s">
        <v>477</v>
      </c>
      <c r="C50" s="316" t="s">
        <v>477</v>
      </c>
      <c r="D50" s="316" t="s">
        <v>477</v>
      </c>
      <c r="E50" s="316" t="s">
        <v>477</v>
      </c>
      <c r="F50" s="316" t="s">
        <v>477</v>
      </c>
      <c r="G50" s="316" t="s">
        <v>477</v>
      </c>
      <c r="H50" s="316" t="s">
        <v>477</v>
      </c>
      <c r="I50" s="316" t="s">
        <v>477</v>
      </c>
      <c r="J50" s="131" t="s">
        <v>12</v>
      </c>
      <c r="K50" s="316" t="s">
        <v>477</v>
      </c>
      <c r="L50" s="316" t="s">
        <v>477</v>
      </c>
      <c r="M50" s="316" t="s">
        <v>477</v>
      </c>
      <c r="N50" s="316" t="s">
        <v>477</v>
      </c>
      <c r="O50" s="316" t="s">
        <v>477</v>
      </c>
      <c r="P50" s="316" t="s">
        <v>477</v>
      </c>
      <c r="Q50" s="316" t="s">
        <v>477</v>
      </c>
      <c r="R50" s="316" t="s">
        <v>477</v>
      </c>
      <c r="S50" s="316" t="s">
        <v>477</v>
      </c>
      <c r="T50" s="318">
        <f>SUM(K50:S50,B50:I50)</f>
        <v>0</v>
      </c>
      <c r="U50" s="372"/>
      <c r="V50" s="372"/>
      <c r="W50" s="372"/>
      <c r="X50" s="19"/>
      <c r="Y50" s="19"/>
      <c r="Z50" s="19"/>
      <c r="AD50" s="19"/>
    </row>
    <row r="51" spans="1:30" ht="18" customHeight="1">
      <c r="A51" s="129" t="s">
        <v>237</v>
      </c>
      <c r="B51" s="315" t="s">
        <v>477</v>
      </c>
      <c r="C51" s="315" t="s">
        <v>477</v>
      </c>
      <c r="D51" s="315" t="s">
        <v>477</v>
      </c>
      <c r="E51" s="315" t="s">
        <v>477</v>
      </c>
      <c r="F51" s="315" t="s">
        <v>477</v>
      </c>
      <c r="G51" s="315" t="s">
        <v>477</v>
      </c>
      <c r="H51" s="315" t="s">
        <v>477</v>
      </c>
      <c r="I51" s="315" t="s">
        <v>477</v>
      </c>
      <c r="J51" s="129" t="s">
        <v>237</v>
      </c>
      <c r="K51" s="315" t="s">
        <v>477</v>
      </c>
      <c r="L51" s="315" t="s">
        <v>477</v>
      </c>
      <c r="M51" s="315" t="s">
        <v>477</v>
      </c>
      <c r="N51" s="315" t="s">
        <v>477</v>
      </c>
      <c r="O51" s="315" t="s">
        <v>477</v>
      </c>
      <c r="P51" s="315" t="s">
        <v>477</v>
      </c>
      <c r="Q51" s="315" t="s">
        <v>477</v>
      </c>
      <c r="R51" s="315" t="s">
        <v>477</v>
      </c>
      <c r="S51" s="315" t="s">
        <v>477</v>
      </c>
      <c r="T51" s="319">
        <f>SUM(K51:S51,B51:I51)</f>
        <v>0</v>
      </c>
      <c r="U51" s="372"/>
      <c r="V51" s="372"/>
      <c r="W51" s="372"/>
      <c r="X51" s="19"/>
      <c r="Y51" s="19"/>
      <c r="Z51" s="19"/>
      <c r="AD51" s="19"/>
    </row>
    <row r="52" spans="1:30" ht="18" customHeight="1">
      <c r="A52" s="130" t="s">
        <v>24</v>
      </c>
      <c r="B52" s="316" t="s">
        <v>477</v>
      </c>
      <c r="C52" s="316" t="s">
        <v>477</v>
      </c>
      <c r="D52" s="316" t="s">
        <v>477</v>
      </c>
      <c r="E52" s="316" t="s">
        <v>477</v>
      </c>
      <c r="F52" s="316" t="s">
        <v>477</v>
      </c>
      <c r="G52" s="316" t="s">
        <v>477</v>
      </c>
      <c r="H52" s="316" t="s">
        <v>477</v>
      </c>
      <c r="I52" s="316" t="s">
        <v>477</v>
      </c>
      <c r="J52" s="130" t="s">
        <v>24</v>
      </c>
      <c r="K52" s="316" t="s">
        <v>477</v>
      </c>
      <c r="L52" s="316" t="s">
        <v>477</v>
      </c>
      <c r="M52" s="316" t="s">
        <v>477</v>
      </c>
      <c r="N52" s="316" t="s">
        <v>477</v>
      </c>
      <c r="O52" s="316" t="s">
        <v>477</v>
      </c>
      <c r="P52" s="316" t="s">
        <v>477</v>
      </c>
      <c r="Q52" s="316" t="s">
        <v>477</v>
      </c>
      <c r="R52" s="316" t="s">
        <v>477</v>
      </c>
      <c r="S52" s="316" t="s">
        <v>477</v>
      </c>
      <c r="T52" s="318">
        <v>0</v>
      </c>
      <c r="U52" s="372"/>
      <c r="V52" s="372"/>
      <c r="W52" s="372"/>
      <c r="X52" s="19"/>
      <c r="Y52" s="19"/>
      <c r="Z52" s="19"/>
      <c r="AD52" s="19"/>
    </row>
    <row r="53" spans="1:30" ht="18" customHeight="1">
      <c r="A53" s="122" t="s">
        <v>14</v>
      </c>
      <c r="B53" s="315"/>
      <c r="C53" s="315"/>
      <c r="D53" s="315"/>
      <c r="E53" s="315"/>
      <c r="F53" s="315"/>
      <c r="G53" s="315"/>
      <c r="H53" s="315"/>
      <c r="I53" s="315"/>
      <c r="J53" s="122" t="s">
        <v>14</v>
      </c>
      <c r="K53" s="315"/>
      <c r="L53" s="315"/>
      <c r="M53" s="315"/>
      <c r="N53" s="315"/>
      <c r="O53" s="315"/>
      <c r="P53" s="315"/>
      <c r="Q53" s="315"/>
      <c r="R53" s="315"/>
      <c r="S53" s="315"/>
      <c r="T53" s="319"/>
      <c r="U53" s="372"/>
      <c r="V53" s="372"/>
      <c r="W53" s="372"/>
      <c r="X53" s="19"/>
      <c r="Y53" s="19"/>
      <c r="Z53" s="19"/>
      <c r="AD53" s="19"/>
    </row>
    <row r="54" spans="1:30" ht="18" customHeight="1">
      <c r="A54" s="131" t="s">
        <v>368</v>
      </c>
      <c r="B54" s="316" t="s">
        <v>477</v>
      </c>
      <c r="C54" s="316">
        <v>276</v>
      </c>
      <c r="D54" s="316" t="s">
        <v>477</v>
      </c>
      <c r="E54" s="316" t="s">
        <v>477</v>
      </c>
      <c r="F54" s="316" t="s">
        <v>477</v>
      </c>
      <c r="G54" s="316" t="s">
        <v>477</v>
      </c>
      <c r="H54" s="316" t="s">
        <v>477</v>
      </c>
      <c r="I54" s="316" t="s">
        <v>477</v>
      </c>
      <c r="J54" s="131" t="s">
        <v>107</v>
      </c>
      <c r="K54" s="316">
        <v>2127</v>
      </c>
      <c r="L54" s="316">
        <v>8972</v>
      </c>
      <c r="M54" s="316">
        <v>550</v>
      </c>
      <c r="N54" s="316" t="s">
        <v>477</v>
      </c>
      <c r="O54" s="316" t="s">
        <v>477</v>
      </c>
      <c r="P54" s="316" t="s">
        <v>477</v>
      </c>
      <c r="Q54" s="316" t="s">
        <v>477</v>
      </c>
      <c r="R54" s="316" t="s">
        <v>477</v>
      </c>
      <c r="S54" s="316" t="s">
        <v>477</v>
      </c>
      <c r="T54" s="318">
        <f aca="true" t="shared" si="2" ref="T54:T62">SUM(K54:S54,B54:I54)</f>
        <v>11925</v>
      </c>
      <c r="U54" s="372"/>
      <c r="V54" s="372"/>
      <c r="W54" s="372"/>
      <c r="X54" s="19"/>
      <c r="Y54" s="19"/>
      <c r="Z54" s="19"/>
      <c r="AD54" s="19"/>
    </row>
    <row r="55" spans="1:30" ht="18" customHeight="1">
      <c r="A55" s="129" t="s">
        <v>15</v>
      </c>
      <c r="B55" s="315" t="s">
        <v>477</v>
      </c>
      <c r="C55" s="315" t="s">
        <v>477</v>
      </c>
      <c r="D55" s="315" t="s">
        <v>477</v>
      </c>
      <c r="E55" s="315" t="s">
        <v>477</v>
      </c>
      <c r="F55" s="315" t="s">
        <v>477</v>
      </c>
      <c r="G55" s="315" t="s">
        <v>477</v>
      </c>
      <c r="H55" s="315" t="s">
        <v>477</v>
      </c>
      <c r="I55" s="315" t="s">
        <v>477</v>
      </c>
      <c r="J55" s="129" t="s">
        <v>15</v>
      </c>
      <c r="K55" s="315">
        <v>650</v>
      </c>
      <c r="L55" s="315" t="s">
        <v>477</v>
      </c>
      <c r="M55" s="315" t="s">
        <v>477</v>
      </c>
      <c r="N55" s="315" t="s">
        <v>477</v>
      </c>
      <c r="O55" s="315" t="s">
        <v>477</v>
      </c>
      <c r="P55" s="315" t="s">
        <v>477</v>
      </c>
      <c r="Q55" s="315" t="s">
        <v>477</v>
      </c>
      <c r="R55" s="315" t="s">
        <v>477</v>
      </c>
      <c r="S55" s="315" t="s">
        <v>477</v>
      </c>
      <c r="T55" s="319">
        <f t="shared" si="2"/>
        <v>650</v>
      </c>
      <c r="U55" s="372"/>
      <c r="V55" s="372"/>
      <c r="W55" s="372"/>
      <c r="X55" s="19"/>
      <c r="Y55" s="19"/>
      <c r="Z55" s="19"/>
      <c r="AD55" s="19"/>
    </row>
    <row r="56" spans="1:30" ht="18" customHeight="1">
      <c r="A56" s="131" t="s">
        <v>369</v>
      </c>
      <c r="B56" s="316" t="s">
        <v>477</v>
      </c>
      <c r="C56" s="316" t="s">
        <v>477</v>
      </c>
      <c r="D56" s="316" t="s">
        <v>477</v>
      </c>
      <c r="E56" s="316" t="s">
        <v>477</v>
      </c>
      <c r="F56" s="316" t="s">
        <v>477</v>
      </c>
      <c r="G56" s="316" t="s">
        <v>477</v>
      </c>
      <c r="H56" s="316" t="s">
        <v>477</v>
      </c>
      <c r="I56" s="316" t="s">
        <v>477</v>
      </c>
      <c r="J56" s="131" t="s">
        <v>108</v>
      </c>
      <c r="K56" s="316" t="s">
        <v>477</v>
      </c>
      <c r="L56" s="316" t="s">
        <v>477</v>
      </c>
      <c r="M56" s="316" t="s">
        <v>477</v>
      </c>
      <c r="N56" s="316" t="s">
        <v>477</v>
      </c>
      <c r="O56" s="316" t="s">
        <v>477</v>
      </c>
      <c r="P56" s="316" t="s">
        <v>477</v>
      </c>
      <c r="Q56" s="316" t="s">
        <v>477</v>
      </c>
      <c r="R56" s="316" t="s">
        <v>477</v>
      </c>
      <c r="S56" s="316" t="s">
        <v>477</v>
      </c>
      <c r="T56" s="318">
        <f t="shared" si="2"/>
        <v>0</v>
      </c>
      <c r="U56" s="372"/>
      <c r="V56" s="372"/>
      <c r="W56" s="372"/>
      <c r="X56" s="19"/>
      <c r="Y56" s="19"/>
      <c r="Z56" s="19"/>
      <c r="AD56" s="19"/>
    </row>
    <row r="57" spans="1:30" ht="18" customHeight="1">
      <c r="A57" s="129" t="s">
        <v>370</v>
      </c>
      <c r="B57" s="315" t="s">
        <v>477</v>
      </c>
      <c r="C57" s="315">
        <v>500</v>
      </c>
      <c r="D57" s="315" t="s">
        <v>477</v>
      </c>
      <c r="E57" s="315" t="s">
        <v>477</v>
      </c>
      <c r="F57" s="315" t="s">
        <v>477</v>
      </c>
      <c r="G57" s="315" t="s">
        <v>477</v>
      </c>
      <c r="H57" s="315" t="s">
        <v>477</v>
      </c>
      <c r="I57" s="315" t="s">
        <v>477</v>
      </c>
      <c r="J57" s="129" t="s">
        <v>109</v>
      </c>
      <c r="K57" s="315" t="s">
        <v>477</v>
      </c>
      <c r="L57" s="315" t="s">
        <v>477</v>
      </c>
      <c r="M57" s="315" t="s">
        <v>477</v>
      </c>
      <c r="N57" s="315" t="s">
        <v>477</v>
      </c>
      <c r="O57" s="315" t="s">
        <v>477</v>
      </c>
      <c r="P57" s="315" t="s">
        <v>477</v>
      </c>
      <c r="Q57" s="315" t="s">
        <v>477</v>
      </c>
      <c r="R57" s="315" t="s">
        <v>477</v>
      </c>
      <c r="S57" s="315" t="s">
        <v>477</v>
      </c>
      <c r="T57" s="319">
        <f t="shared" si="2"/>
        <v>500</v>
      </c>
      <c r="U57" s="372"/>
      <c r="V57" s="372"/>
      <c r="W57" s="372"/>
      <c r="X57" s="19"/>
      <c r="Y57" s="19"/>
      <c r="Z57" s="19"/>
      <c r="AD57" s="19"/>
    </row>
    <row r="58" spans="1:30" ht="18" customHeight="1">
      <c r="A58" s="131" t="s">
        <v>16</v>
      </c>
      <c r="B58" s="316" t="s">
        <v>477</v>
      </c>
      <c r="C58" s="316">
        <v>309</v>
      </c>
      <c r="D58" s="316" t="s">
        <v>477</v>
      </c>
      <c r="E58" s="316" t="s">
        <v>477</v>
      </c>
      <c r="F58" s="316" t="s">
        <v>477</v>
      </c>
      <c r="G58" s="316" t="s">
        <v>477</v>
      </c>
      <c r="H58" s="316" t="s">
        <v>477</v>
      </c>
      <c r="I58" s="316" t="s">
        <v>477</v>
      </c>
      <c r="J58" s="131" t="s">
        <v>16</v>
      </c>
      <c r="K58" s="316">
        <v>310</v>
      </c>
      <c r="L58" s="316" t="s">
        <v>477</v>
      </c>
      <c r="M58" s="316" t="s">
        <v>477</v>
      </c>
      <c r="N58" s="316" t="s">
        <v>477</v>
      </c>
      <c r="O58" s="316" t="s">
        <v>477</v>
      </c>
      <c r="P58" s="316" t="s">
        <v>477</v>
      </c>
      <c r="Q58" s="316" t="s">
        <v>477</v>
      </c>
      <c r="R58" s="316" t="s">
        <v>477</v>
      </c>
      <c r="S58" s="316" t="s">
        <v>477</v>
      </c>
      <c r="T58" s="318">
        <f t="shared" si="2"/>
        <v>619</v>
      </c>
      <c r="U58" s="372"/>
      <c r="V58" s="372"/>
      <c r="W58" s="372"/>
      <c r="X58" s="19"/>
      <c r="Y58" s="19"/>
      <c r="Z58" s="19"/>
      <c r="AD58" s="19"/>
    </row>
    <row r="59" spans="1:30" s="30" customFormat="1" ht="18" customHeight="1">
      <c r="A59" s="295" t="s">
        <v>454</v>
      </c>
      <c r="B59" s="315" t="s">
        <v>477</v>
      </c>
      <c r="C59" s="315" t="s">
        <v>477</v>
      </c>
      <c r="D59" s="315" t="s">
        <v>477</v>
      </c>
      <c r="E59" s="315" t="s">
        <v>477</v>
      </c>
      <c r="F59" s="315" t="s">
        <v>477</v>
      </c>
      <c r="G59" s="315" t="s">
        <v>477</v>
      </c>
      <c r="H59" s="315" t="s">
        <v>477</v>
      </c>
      <c r="I59" s="315" t="s">
        <v>477</v>
      </c>
      <c r="J59" s="295" t="s">
        <v>454</v>
      </c>
      <c r="K59" s="315" t="s">
        <v>477</v>
      </c>
      <c r="L59" s="315" t="s">
        <v>477</v>
      </c>
      <c r="M59" s="315" t="s">
        <v>477</v>
      </c>
      <c r="N59" s="315" t="s">
        <v>477</v>
      </c>
      <c r="O59" s="315" t="s">
        <v>477</v>
      </c>
      <c r="P59" s="315" t="s">
        <v>477</v>
      </c>
      <c r="Q59" s="315" t="s">
        <v>477</v>
      </c>
      <c r="R59" s="315" t="s">
        <v>477</v>
      </c>
      <c r="S59" s="315" t="s">
        <v>477</v>
      </c>
      <c r="T59" s="319">
        <f t="shared" si="2"/>
        <v>0</v>
      </c>
      <c r="U59" s="366"/>
      <c r="V59" s="366"/>
      <c r="W59" s="366"/>
      <c r="X59" s="33"/>
      <c r="Y59" s="33"/>
      <c r="Z59" s="33"/>
      <c r="AD59" s="33"/>
    </row>
    <row r="60" spans="1:30" ht="18" customHeight="1">
      <c r="A60" s="751" t="s">
        <v>455</v>
      </c>
      <c r="B60" s="316" t="s">
        <v>477</v>
      </c>
      <c r="C60" s="316" t="s">
        <v>477</v>
      </c>
      <c r="D60" s="316" t="s">
        <v>477</v>
      </c>
      <c r="E60" s="316" t="s">
        <v>477</v>
      </c>
      <c r="F60" s="316" t="s">
        <v>477</v>
      </c>
      <c r="G60" s="316" t="s">
        <v>477</v>
      </c>
      <c r="H60" s="316" t="s">
        <v>477</v>
      </c>
      <c r="I60" s="316" t="s">
        <v>477</v>
      </c>
      <c r="J60" s="751" t="s">
        <v>455</v>
      </c>
      <c r="K60" s="316" t="s">
        <v>477</v>
      </c>
      <c r="L60" s="316" t="s">
        <v>477</v>
      </c>
      <c r="M60" s="316" t="s">
        <v>477</v>
      </c>
      <c r="N60" s="316" t="s">
        <v>477</v>
      </c>
      <c r="O60" s="316" t="s">
        <v>477</v>
      </c>
      <c r="P60" s="316" t="s">
        <v>477</v>
      </c>
      <c r="Q60" s="316" t="s">
        <v>477</v>
      </c>
      <c r="R60" s="316" t="s">
        <v>477</v>
      </c>
      <c r="S60" s="316" t="s">
        <v>477</v>
      </c>
      <c r="T60" s="318">
        <f t="shared" si="2"/>
        <v>0</v>
      </c>
      <c r="U60" s="372"/>
      <c r="V60" s="372"/>
      <c r="W60" s="372"/>
      <c r="X60" s="19"/>
      <c r="Y60" s="19"/>
      <c r="Z60" s="19"/>
      <c r="AD60" s="19"/>
    </row>
    <row r="61" spans="1:30" s="30" customFormat="1" ht="18" customHeight="1">
      <c r="A61" s="754" t="s">
        <v>457</v>
      </c>
      <c r="B61" s="315">
        <v>14956</v>
      </c>
      <c r="C61" s="315">
        <v>966</v>
      </c>
      <c r="D61" s="315">
        <v>299</v>
      </c>
      <c r="E61" s="315" t="s">
        <v>477</v>
      </c>
      <c r="F61" s="315" t="s">
        <v>477</v>
      </c>
      <c r="G61" s="315" t="s">
        <v>477</v>
      </c>
      <c r="H61" s="315" t="s">
        <v>477</v>
      </c>
      <c r="I61" s="315" t="s">
        <v>477</v>
      </c>
      <c r="J61" s="754" t="s">
        <v>457</v>
      </c>
      <c r="K61" s="315">
        <v>27116</v>
      </c>
      <c r="L61" s="315">
        <v>24471</v>
      </c>
      <c r="M61" s="315" t="s">
        <v>477</v>
      </c>
      <c r="N61" s="315">
        <v>478</v>
      </c>
      <c r="O61" s="315">
        <v>2326</v>
      </c>
      <c r="P61" s="315" t="s">
        <v>477</v>
      </c>
      <c r="Q61" s="315" t="s">
        <v>477</v>
      </c>
      <c r="R61" s="315">
        <v>14954</v>
      </c>
      <c r="S61" s="315" t="s">
        <v>477</v>
      </c>
      <c r="T61" s="319">
        <f t="shared" si="2"/>
        <v>85566</v>
      </c>
      <c r="U61" s="366"/>
      <c r="V61" s="366"/>
      <c r="W61" s="366"/>
      <c r="X61" s="33"/>
      <c r="Y61" s="33"/>
      <c r="Z61" s="33"/>
      <c r="AD61" s="33"/>
    </row>
    <row r="62" spans="1:30" s="14" customFormat="1" ht="18" customHeight="1">
      <c r="A62" s="752" t="s">
        <v>456</v>
      </c>
      <c r="B62" s="316" t="s">
        <v>477</v>
      </c>
      <c r="C62" s="316" t="s">
        <v>477</v>
      </c>
      <c r="D62" s="316" t="s">
        <v>477</v>
      </c>
      <c r="E62" s="316" t="s">
        <v>477</v>
      </c>
      <c r="F62" s="316" t="s">
        <v>477</v>
      </c>
      <c r="G62" s="316" t="s">
        <v>477</v>
      </c>
      <c r="H62" s="316" t="s">
        <v>477</v>
      </c>
      <c r="I62" s="316" t="s">
        <v>477</v>
      </c>
      <c r="J62" s="752" t="s">
        <v>456</v>
      </c>
      <c r="K62" s="316" t="s">
        <v>477</v>
      </c>
      <c r="L62" s="316" t="s">
        <v>477</v>
      </c>
      <c r="M62" s="316" t="s">
        <v>477</v>
      </c>
      <c r="N62" s="316" t="s">
        <v>477</v>
      </c>
      <c r="O62" s="316" t="s">
        <v>477</v>
      </c>
      <c r="P62" s="316" t="s">
        <v>477</v>
      </c>
      <c r="Q62" s="316" t="s">
        <v>477</v>
      </c>
      <c r="R62" s="316" t="s">
        <v>477</v>
      </c>
      <c r="S62" s="316" t="s">
        <v>477</v>
      </c>
      <c r="T62" s="318">
        <f t="shared" si="2"/>
        <v>0</v>
      </c>
      <c r="U62" s="420"/>
      <c r="V62" s="420"/>
      <c r="W62" s="420"/>
      <c r="X62" s="19"/>
      <c r="Y62" s="19"/>
      <c r="Z62" s="19"/>
      <c r="AA62"/>
      <c r="AB62"/>
      <c r="AC62"/>
      <c r="AD62" s="19"/>
    </row>
    <row r="63" spans="1:30" s="14" customFormat="1" ht="39.75" customHeight="1">
      <c r="A63" s="193" t="s">
        <v>138</v>
      </c>
      <c r="B63" s="480">
        <f aca="true" t="shared" si="3" ref="B63:I63">SUM(B8:B44)+SUM(B45:B62)</f>
        <v>15826</v>
      </c>
      <c r="C63" s="480">
        <f t="shared" si="3"/>
        <v>18966</v>
      </c>
      <c r="D63" s="480">
        <f t="shared" si="3"/>
        <v>18369</v>
      </c>
      <c r="E63" s="480">
        <f t="shared" si="3"/>
        <v>0</v>
      </c>
      <c r="F63" s="480">
        <f t="shared" si="3"/>
        <v>901</v>
      </c>
      <c r="G63" s="480">
        <f t="shared" si="3"/>
        <v>8030</v>
      </c>
      <c r="H63" s="480">
        <f t="shared" si="3"/>
        <v>0</v>
      </c>
      <c r="I63" s="480">
        <f t="shared" si="3"/>
        <v>0</v>
      </c>
      <c r="J63" s="193" t="s">
        <v>138</v>
      </c>
      <c r="K63" s="480">
        <f aca="true" t="shared" si="4" ref="K63:T63">SUM(K8:K44)+SUM(K46:K62)</f>
        <v>152643</v>
      </c>
      <c r="L63" s="480">
        <f t="shared" si="4"/>
        <v>45518</v>
      </c>
      <c r="M63" s="480">
        <f t="shared" si="4"/>
        <v>108965</v>
      </c>
      <c r="N63" s="480">
        <f t="shared" si="4"/>
        <v>29097</v>
      </c>
      <c r="O63" s="480">
        <f t="shared" si="4"/>
        <v>4365</v>
      </c>
      <c r="P63" s="480">
        <f t="shared" si="4"/>
        <v>0</v>
      </c>
      <c r="Q63" s="480">
        <f t="shared" si="4"/>
        <v>1008</v>
      </c>
      <c r="R63" s="480">
        <f t="shared" si="4"/>
        <v>22407</v>
      </c>
      <c r="S63" s="480">
        <f t="shared" si="4"/>
        <v>3570</v>
      </c>
      <c r="T63" s="480">
        <f t="shared" si="4"/>
        <v>429665</v>
      </c>
      <c r="X63" s="19"/>
      <c r="Y63" s="19"/>
      <c r="Z63" s="19"/>
      <c r="AA63"/>
      <c r="AB63"/>
      <c r="AC63"/>
      <c r="AD63" s="19"/>
    </row>
    <row r="64" spans="1:20" ht="18">
      <c r="A64" s="252" t="s">
        <v>353</v>
      </c>
      <c r="J64" s="155" t="s">
        <v>351</v>
      </c>
      <c r="T64" s="290"/>
    </row>
    <row r="65" ht="12.75">
      <c r="T65" s="290"/>
    </row>
    <row r="66" ht="12.75">
      <c r="T66" s="290"/>
    </row>
  </sheetData>
  <printOptions horizontalCentered="1"/>
  <pageMargins left="0.45" right="0.45" top="0.8" bottom="0.8" header="0.5" footer="0.5"/>
  <pageSetup horizontalDpi="1200" verticalDpi="1200" orientation="landscape" paperSize="9" scale="59" r:id="rId1"/>
  <rowBreaks count="1" manualBreakCount="1">
    <brk id="32" max="255" man="1"/>
  </rowBreaks>
  <colBreaks count="2" manualBreakCount="2">
    <brk id="9" max="65535" man="1"/>
    <brk id="20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K41"/>
  <sheetViews>
    <sheetView workbookViewId="0" topLeftCell="A1">
      <selection activeCell="A1" sqref="A1"/>
    </sheetView>
  </sheetViews>
  <sheetFormatPr defaultColWidth="9.140625" defaultRowHeight="12.75"/>
  <cols>
    <col min="1" max="1" width="40.140625" style="0" customWidth="1"/>
    <col min="2" max="2" width="24.00390625" style="0" customWidth="1"/>
    <col min="3" max="9" width="19.28125" style="0" customWidth="1"/>
    <col min="10" max="16384" width="8.8515625" style="0" customWidth="1"/>
  </cols>
  <sheetData>
    <row r="1" spans="1:9" ht="20.25">
      <c r="A1" s="18" t="s">
        <v>387</v>
      </c>
      <c r="B1" s="231"/>
      <c r="C1" s="231"/>
      <c r="D1" s="231"/>
      <c r="E1" s="231"/>
      <c r="F1" s="231"/>
      <c r="G1" s="260"/>
      <c r="H1" s="231"/>
      <c r="I1" s="231"/>
    </row>
    <row r="2" spans="1:9" ht="20.25">
      <c r="A2" s="96" t="s">
        <v>388</v>
      </c>
      <c r="B2" s="231"/>
      <c r="C2" s="231"/>
      <c r="D2" s="231"/>
      <c r="E2" s="231"/>
      <c r="F2" s="231"/>
      <c r="G2" s="260"/>
      <c r="H2" s="231"/>
      <c r="I2" s="231"/>
    </row>
    <row r="3" spans="1:9" ht="20.25">
      <c r="A3" s="502" t="s">
        <v>389</v>
      </c>
      <c r="B3" s="231"/>
      <c r="C3" s="231"/>
      <c r="D3" s="231"/>
      <c r="E3" s="231"/>
      <c r="F3" s="231"/>
      <c r="G3" s="260"/>
      <c r="H3" s="231"/>
      <c r="I3" s="231"/>
    </row>
    <row r="4" spans="1:9" ht="20.25">
      <c r="A4" s="502"/>
      <c r="B4" s="231"/>
      <c r="C4" s="231"/>
      <c r="D4" s="231"/>
      <c r="E4" s="231"/>
      <c r="F4" s="231"/>
      <c r="G4" s="260"/>
      <c r="H4" s="231"/>
      <c r="I4" s="231"/>
    </row>
    <row r="5" spans="1:9" ht="18">
      <c r="A5" s="115" t="s">
        <v>390</v>
      </c>
      <c r="B5" s="96"/>
      <c r="C5" s="96"/>
      <c r="D5" s="96"/>
      <c r="E5" s="96"/>
      <c r="F5" s="96"/>
      <c r="G5" s="93"/>
      <c r="H5" s="96"/>
      <c r="I5" s="93" t="s">
        <v>135</v>
      </c>
    </row>
    <row r="6" spans="1:9" ht="90">
      <c r="A6" s="503" t="s">
        <v>136</v>
      </c>
      <c r="B6" s="222" t="s">
        <v>273</v>
      </c>
      <c r="C6" s="504" t="s">
        <v>177</v>
      </c>
      <c r="D6" s="505" t="s">
        <v>178</v>
      </c>
      <c r="E6" s="504" t="s">
        <v>179</v>
      </c>
      <c r="F6" s="505" t="s">
        <v>180</v>
      </c>
      <c r="G6" s="506" t="s">
        <v>391</v>
      </c>
      <c r="H6" s="505" t="s">
        <v>274</v>
      </c>
      <c r="I6" s="507" t="s">
        <v>138</v>
      </c>
    </row>
    <row r="7" spans="1:9" ht="18">
      <c r="A7" s="182" t="s">
        <v>147</v>
      </c>
      <c r="B7" s="508"/>
      <c r="C7" s="508"/>
      <c r="D7" s="508"/>
      <c r="E7" s="508"/>
      <c r="F7" s="508"/>
      <c r="G7" s="508"/>
      <c r="H7" s="508"/>
      <c r="I7" s="509"/>
    </row>
    <row r="8" spans="1:11" ht="18">
      <c r="A8" s="128" t="s">
        <v>148</v>
      </c>
      <c r="B8" s="510">
        <v>1839</v>
      </c>
      <c r="C8" s="510">
        <v>17</v>
      </c>
      <c r="D8" s="510">
        <v>22047</v>
      </c>
      <c r="E8" s="510" t="s">
        <v>477</v>
      </c>
      <c r="F8" s="510">
        <v>790</v>
      </c>
      <c r="G8" s="510">
        <v>154846</v>
      </c>
      <c r="H8" s="510">
        <v>9040</v>
      </c>
      <c r="I8" s="511">
        <f>SUM(B8:H8)</f>
        <v>188579</v>
      </c>
      <c r="K8" s="535"/>
    </row>
    <row r="9" spans="1:9" ht="18">
      <c r="A9" s="127" t="s">
        <v>149</v>
      </c>
      <c r="B9" s="512">
        <v>1011</v>
      </c>
      <c r="C9" s="512">
        <v>52</v>
      </c>
      <c r="D9" s="512">
        <v>2916</v>
      </c>
      <c r="E9" s="512" t="s">
        <v>477</v>
      </c>
      <c r="F9" s="512">
        <v>1602</v>
      </c>
      <c r="G9" s="512">
        <v>103293</v>
      </c>
      <c r="H9" s="512">
        <v>8603</v>
      </c>
      <c r="I9" s="513">
        <f aca="true" t="shared" si="0" ref="I9:I24">SUM(B9:H9)</f>
        <v>117477</v>
      </c>
    </row>
    <row r="10" spans="1:9" ht="18">
      <c r="A10" s="128" t="s">
        <v>472</v>
      </c>
      <c r="B10" s="510">
        <v>133</v>
      </c>
      <c r="C10" s="510" t="s">
        <v>477</v>
      </c>
      <c r="D10" s="510">
        <v>2122</v>
      </c>
      <c r="E10" s="510" t="s">
        <v>477</v>
      </c>
      <c r="F10" s="510">
        <v>144</v>
      </c>
      <c r="G10" s="510">
        <v>5856</v>
      </c>
      <c r="H10" s="510">
        <v>96</v>
      </c>
      <c r="I10" s="511">
        <f t="shared" si="0"/>
        <v>8351</v>
      </c>
    </row>
    <row r="11" spans="1:9" ht="18">
      <c r="A11" s="127" t="s">
        <v>153</v>
      </c>
      <c r="B11" s="512">
        <v>472</v>
      </c>
      <c r="C11" s="512">
        <v>9</v>
      </c>
      <c r="D11" s="512">
        <v>3393</v>
      </c>
      <c r="E11" s="512" t="s">
        <v>477</v>
      </c>
      <c r="F11" s="512">
        <v>135</v>
      </c>
      <c r="G11" s="512">
        <v>7703</v>
      </c>
      <c r="H11" s="512">
        <v>278</v>
      </c>
      <c r="I11" s="513">
        <f t="shared" si="0"/>
        <v>11990</v>
      </c>
    </row>
    <row r="12" spans="1:9" ht="18">
      <c r="A12" s="128" t="s">
        <v>154</v>
      </c>
      <c r="B12" s="510">
        <v>2</v>
      </c>
      <c r="C12" s="510" t="s">
        <v>477</v>
      </c>
      <c r="D12" s="510">
        <v>64</v>
      </c>
      <c r="E12" s="510" t="s">
        <v>477</v>
      </c>
      <c r="F12" s="510">
        <v>8</v>
      </c>
      <c r="G12" s="510" t="s">
        <v>477</v>
      </c>
      <c r="H12" s="510" t="s">
        <v>477</v>
      </c>
      <c r="I12" s="511">
        <f t="shared" si="0"/>
        <v>74</v>
      </c>
    </row>
    <row r="13" spans="1:9" ht="18">
      <c r="A13" s="127" t="s">
        <v>155</v>
      </c>
      <c r="B13" s="512">
        <v>17</v>
      </c>
      <c r="C13" s="512" t="s">
        <v>477</v>
      </c>
      <c r="D13" s="512">
        <v>8</v>
      </c>
      <c r="E13" s="512" t="s">
        <v>477</v>
      </c>
      <c r="F13" s="512" t="s">
        <v>477</v>
      </c>
      <c r="G13" s="512">
        <v>4479</v>
      </c>
      <c r="H13" s="512">
        <v>547</v>
      </c>
      <c r="I13" s="513">
        <f t="shared" si="0"/>
        <v>5051</v>
      </c>
    </row>
    <row r="14" spans="1:9" ht="18">
      <c r="A14" s="128" t="s">
        <v>158</v>
      </c>
      <c r="B14" s="510" t="s">
        <v>477</v>
      </c>
      <c r="C14" s="510" t="s">
        <v>477</v>
      </c>
      <c r="D14" s="510" t="s">
        <v>477</v>
      </c>
      <c r="E14" s="510" t="s">
        <v>477</v>
      </c>
      <c r="F14" s="510" t="s">
        <v>477</v>
      </c>
      <c r="G14" s="510">
        <v>10</v>
      </c>
      <c r="H14" s="510">
        <v>29</v>
      </c>
      <c r="I14" s="511">
        <f t="shared" si="0"/>
        <v>39</v>
      </c>
    </row>
    <row r="15" spans="1:9" ht="18">
      <c r="A15" s="514" t="s">
        <v>159</v>
      </c>
      <c r="B15" s="512">
        <v>418</v>
      </c>
      <c r="C15" s="512" t="s">
        <v>477</v>
      </c>
      <c r="D15" s="512" t="s">
        <v>477</v>
      </c>
      <c r="E15" s="512" t="s">
        <v>477</v>
      </c>
      <c r="F15" s="512" t="s">
        <v>477</v>
      </c>
      <c r="G15" s="512" t="s">
        <v>477</v>
      </c>
      <c r="H15" s="512" t="s">
        <v>477</v>
      </c>
      <c r="I15" s="513">
        <f t="shared" si="0"/>
        <v>418</v>
      </c>
    </row>
    <row r="16" spans="1:9" ht="18">
      <c r="A16" s="128" t="s">
        <v>89</v>
      </c>
      <c r="B16" s="510" t="s">
        <v>477</v>
      </c>
      <c r="C16" s="510" t="s">
        <v>477</v>
      </c>
      <c r="D16" s="510" t="s">
        <v>477</v>
      </c>
      <c r="E16" s="510" t="s">
        <v>477</v>
      </c>
      <c r="F16" s="510" t="s">
        <v>477</v>
      </c>
      <c r="G16" s="510">
        <v>18</v>
      </c>
      <c r="H16" s="510" t="s">
        <v>477</v>
      </c>
      <c r="I16" s="511">
        <f t="shared" si="0"/>
        <v>18</v>
      </c>
    </row>
    <row r="17" spans="1:9" ht="36">
      <c r="A17" s="779" t="s">
        <v>463</v>
      </c>
      <c r="B17" s="512">
        <v>4</v>
      </c>
      <c r="C17" s="512" t="s">
        <v>477</v>
      </c>
      <c r="D17" s="512">
        <v>864</v>
      </c>
      <c r="E17" s="512" t="s">
        <v>477</v>
      </c>
      <c r="F17" s="512">
        <v>10</v>
      </c>
      <c r="G17" s="512">
        <v>2660</v>
      </c>
      <c r="H17" s="512">
        <v>102</v>
      </c>
      <c r="I17" s="513">
        <f t="shared" si="0"/>
        <v>3640</v>
      </c>
    </row>
    <row r="18" spans="1:9" ht="18">
      <c r="A18" s="123" t="s">
        <v>5</v>
      </c>
      <c r="B18" s="510"/>
      <c r="C18" s="510"/>
      <c r="D18" s="510"/>
      <c r="E18" s="510"/>
      <c r="F18" s="510"/>
      <c r="G18" s="510"/>
      <c r="H18" s="510"/>
      <c r="I18" s="511"/>
    </row>
    <row r="19" spans="1:9" s="30" customFormat="1" ht="18">
      <c r="A19" s="135" t="s">
        <v>198</v>
      </c>
      <c r="B19" s="512" t="s">
        <v>477</v>
      </c>
      <c r="C19" s="512" t="s">
        <v>477</v>
      </c>
      <c r="D19" s="512" t="s">
        <v>477</v>
      </c>
      <c r="E19" s="512" t="s">
        <v>477</v>
      </c>
      <c r="F19" s="512" t="s">
        <v>477</v>
      </c>
      <c r="G19" s="512">
        <v>89</v>
      </c>
      <c r="H19" s="512" t="s">
        <v>477</v>
      </c>
      <c r="I19" s="513">
        <f t="shared" si="0"/>
        <v>89</v>
      </c>
    </row>
    <row r="20" spans="1:9" ht="18">
      <c r="A20" s="131" t="s">
        <v>199</v>
      </c>
      <c r="B20" s="510" t="s">
        <v>477</v>
      </c>
      <c r="C20" s="510" t="s">
        <v>477</v>
      </c>
      <c r="D20" s="510" t="s">
        <v>477</v>
      </c>
      <c r="E20" s="510" t="s">
        <v>477</v>
      </c>
      <c r="F20" s="510">
        <v>5</v>
      </c>
      <c r="G20" s="510">
        <v>3055</v>
      </c>
      <c r="H20" s="510" t="s">
        <v>477</v>
      </c>
      <c r="I20" s="511">
        <f t="shared" si="0"/>
        <v>3060</v>
      </c>
    </row>
    <row r="21" spans="1:9" s="30" customFormat="1" ht="18">
      <c r="A21" s="192" t="s">
        <v>473</v>
      </c>
      <c r="B21" s="512">
        <v>0</v>
      </c>
      <c r="C21" s="512">
        <v>0</v>
      </c>
      <c r="D21" s="512">
        <v>0</v>
      </c>
      <c r="E21" s="512">
        <v>0</v>
      </c>
      <c r="F21" s="512">
        <v>0</v>
      </c>
      <c r="G21" s="512">
        <v>0</v>
      </c>
      <c r="H21" s="512">
        <v>0</v>
      </c>
      <c r="I21" s="513">
        <f t="shared" si="0"/>
        <v>0</v>
      </c>
    </row>
    <row r="22" spans="1:9" ht="18">
      <c r="A22" s="130" t="s">
        <v>14</v>
      </c>
      <c r="B22" s="510" t="s">
        <v>477</v>
      </c>
      <c r="C22" s="510" t="s">
        <v>477</v>
      </c>
      <c r="D22" s="510">
        <v>4527</v>
      </c>
      <c r="E22" s="510" t="s">
        <v>477</v>
      </c>
      <c r="F22" s="510">
        <v>90</v>
      </c>
      <c r="G22" s="510">
        <v>9028</v>
      </c>
      <c r="H22" s="510">
        <v>49</v>
      </c>
      <c r="I22" s="511">
        <f t="shared" si="0"/>
        <v>13694</v>
      </c>
    </row>
    <row r="23" spans="1:9" s="30" customFormat="1" ht="18">
      <c r="A23" s="192" t="s">
        <v>133</v>
      </c>
      <c r="B23" s="512" t="s">
        <v>477</v>
      </c>
      <c r="C23" s="512" t="s">
        <v>477</v>
      </c>
      <c r="D23" s="512" t="s">
        <v>477</v>
      </c>
      <c r="E23" s="512" t="s">
        <v>477</v>
      </c>
      <c r="F23" s="512" t="s">
        <v>477</v>
      </c>
      <c r="G23" s="512" t="s">
        <v>477</v>
      </c>
      <c r="H23" s="512" t="s">
        <v>477</v>
      </c>
      <c r="I23" s="513">
        <f t="shared" si="0"/>
        <v>0</v>
      </c>
    </row>
    <row r="24" spans="1:9" ht="18">
      <c r="A24" s="812" t="s">
        <v>20</v>
      </c>
      <c r="B24" s="813">
        <v>2122</v>
      </c>
      <c r="C24" s="813" t="s">
        <v>477</v>
      </c>
      <c r="D24" s="813">
        <v>8845</v>
      </c>
      <c r="E24" s="813" t="s">
        <v>477</v>
      </c>
      <c r="F24" s="813">
        <v>432</v>
      </c>
      <c r="G24" s="813">
        <v>6084</v>
      </c>
      <c r="H24" s="813">
        <v>68083</v>
      </c>
      <c r="I24" s="814">
        <f t="shared" si="0"/>
        <v>85566</v>
      </c>
    </row>
    <row r="25" spans="1:9" ht="18">
      <c r="A25" s="515" t="s">
        <v>392</v>
      </c>
      <c r="B25" s="516">
        <f>SUM(B8:B24)</f>
        <v>6018</v>
      </c>
      <c r="C25" s="516">
        <f aca="true" t="shared" si="1" ref="C25:H25">SUM(C8:C24)</f>
        <v>78</v>
      </c>
      <c r="D25" s="516">
        <f t="shared" si="1"/>
        <v>44786</v>
      </c>
      <c r="E25" s="516">
        <f t="shared" si="1"/>
        <v>0</v>
      </c>
      <c r="F25" s="516">
        <f t="shared" si="1"/>
        <v>3216</v>
      </c>
      <c r="G25" s="516">
        <f t="shared" si="1"/>
        <v>297121</v>
      </c>
      <c r="H25" s="516">
        <f t="shared" si="1"/>
        <v>86827</v>
      </c>
      <c r="I25" s="119">
        <f>SUM(B25:H25)</f>
        <v>438046</v>
      </c>
    </row>
    <row r="26" spans="1:9" ht="18">
      <c r="A26" s="120" t="s">
        <v>382</v>
      </c>
      <c r="B26" s="121">
        <f aca="true" t="shared" si="2" ref="B26:I26">(B25-B29)</f>
        <v>2024</v>
      </c>
      <c r="C26" s="121">
        <f t="shared" si="2"/>
        <v>8</v>
      </c>
      <c r="D26" s="121">
        <f t="shared" si="2"/>
        <v>5536</v>
      </c>
      <c r="E26" s="121">
        <f t="shared" si="2"/>
        <v>0</v>
      </c>
      <c r="F26" s="121">
        <f t="shared" si="2"/>
        <v>-1483</v>
      </c>
      <c r="G26" s="121">
        <f t="shared" si="2"/>
        <v>1862</v>
      </c>
      <c r="H26" s="121">
        <f t="shared" si="2"/>
        <v>-53951</v>
      </c>
      <c r="I26" s="121">
        <f t="shared" si="2"/>
        <v>-46004</v>
      </c>
    </row>
    <row r="27" spans="1:9" ht="18">
      <c r="A27" s="120" t="s">
        <v>384</v>
      </c>
      <c r="B27" s="473">
        <f aca="true" t="shared" si="3" ref="B27:I27">(B25-B29)/ABS(B29)</f>
        <v>0.5067601402103155</v>
      </c>
      <c r="C27" s="473">
        <f t="shared" si="3"/>
        <v>0.11428571428571428</v>
      </c>
      <c r="D27" s="473">
        <f t="shared" si="3"/>
        <v>0.14104458598726113</v>
      </c>
      <c r="E27" s="820" t="s">
        <v>345</v>
      </c>
      <c r="F27" s="473">
        <f t="shared" si="3"/>
        <v>-0.3155990636305597</v>
      </c>
      <c r="G27" s="473">
        <f t="shared" si="3"/>
        <v>0.00630632766486373</v>
      </c>
      <c r="H27" s="473">
        <f t="shared" si="3"/>
        <v>-0.3832345963147651</v>
      </c>
      <c r="I27" s="473">
        <f t="shared" si="3"/>
        <v>-0.09503976861894432</v>
      </c>
    </row>
    <row r="28" spans="1:9" ht="18">
      <c r="A28" s="120" t="s">
        <v>385</v>
      </c>
      <c r="B28" s="190">
        <f>B25/$I25</f>
        <v>0.013738283194002457</v>
      </c>
      <c r="C28" s="821">
        <f aca="true" t="shared" si="4" ref="C28:I28">C25/$I25</f>
        <v>0.0001780634910488853</v>
      </c>
      <c r="D28" s="190">
        <f t="shared" si="4"/>
        <v>0.10224040397583815</v>
      </c>
      <c r="E28" s="190">
        <f t="shared" si="4"/>
        <v>0</v>
      </c>
      <c r="F28" s="190">
        <f t="shared" si="4"/>
        <v>0.007341694707861731</v>
      </c>
      <c r="G28" s="190">
        <f t="shared" si="4"/>
        <v>0.6782872118453314</v>
      </c>
      <c r="H28" s="190">
        <f t="shared" si="4"/>
        <v>0.19821434278591746</v>
      </c>
      <c r="I28" s="190">
        <f t="shared" si="4"/>
        <v>1</v>
      </c>
    </row>
    <row r="29" spans="1:9" ht="18">
      <c r="A29" s="472" t="s">
        <v>383</v>
      </c>
      <c r="B29" s="121">
        <v>3994</v>
      </c>
      <c r="C29" s="121">
        <v>70</v>
      </c>
      <c r="D29" s="121">
        <v>39250</v>
      </c>
      <c r="E29" s="121">
        <v>0</v>
      </c>
      <c r="F29" s="121">
        <v>4699</v>
      </c>
      <c r="G29" s="121">
        <v>295259</v>
      </c>
      <c r="H29" s="121">
        <v>140778</v>
      </c>
      <c r="I29" s="121">
        <v>484050</v>
      </c>
    </row>
    <row r="30" spans="1:9" ht="18">
      <c r="A30" s="815"/>
      <c r="B30" s="816"/>
      <c r="C30" s="816"/>
      <c r="D30" s="816"/>
      <c r="E30" s="816"/>
      <c r="F30" s="816"/>
      <c r="G30" s="816"/>
      <c r="H30" s="816"/>
      <c r="I30" s="816"/>
    </row>
    <row r="31" spans="1:9" s="30" customFormat="1" ht="18">
      <c r="A31" s="217" t="s">
        <v>373</v>
      </c>
      <c r="B31" s="817"/>
      <c r="C31" s="817"/>
      <c r="D31" s="817"/>
      <c r="E31" s="817"/>
      <c r="F31" s="817"/>
      <c r="G31" s="818"/>
      <c r="H31" s="817"/>
      <c r="I31" s="819"/>
    </row>
    <row r="34" ht="12.75">
      <c r="K34" s="290"/>
    </row>
    <row r="35" ht="12.75">
      <c r="K35" s="290"/>
    </row>
    <row r="36" ht="12.75">
      <c r="K36" s="290"/>
    </row>
    <row r="37" ht="12.75">
      <c r="K37" s="290"/>
    </row>
    <row r="38" ht="12.75">
      <c r="K38" s="290"/>
    </row>
    <row r="39" ht="12.75">
      <c r="K39" s="525"/>
    </row>
    <row r="40" ht="12.75">
      <c r="K40" s="290"/>
    </row>
    <row r="41" ht="12.75">
      <c r="K41" s="525"/>
    </row>
  </sheetData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6"/>
  </sheetPr>
  <dimension ref="A1:H185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41.28125" style="183" customWidth="1"/>
    <col min="2" max="2" width="51.8515625" style="11" customWidth="1"/>
    <col min="3" max="5" width="20.7109375" style="0" customWidth="1"/>
    <col min="6" max="6" width="20.7109375" style="11" customWidth="1"/>
    <col min="7" max="7" width="10.28125" style="0" customWidth="1"/>
    <col min="8" max="16384" width="8.8515625" style="0" customWidth="1"/>
  </cols>
  <sheetData>
    <row r="1" spans="1:6" s="231" customFormat="1" ht="28.5" customHeight="1">
      <c r="A1" s="18" t="s">
        <v>399</v>
      </c>
      <c r="F1" s="260"/>
    </row>
    <row r="2" spans="1:6" s="183" customFormat="1" ht="37.5" customHeight="1">
      <c r="A2" s="271" t="s">
        <v>437</v>
      </c>
      <c r="F2" s="272"/>
    </row>
    <row r="3" spans="1:6" s="183" customFormat="1" ht="18" customHeight="1">
      <c r="A3" s="115" t="s">
        <v>381</v>
      </c>
      <c r="F3" s="93" t="s">
        <v>135</v>
      </c>
    </row>
    <row r="4" spans="1:6" s="183" customFormat="1" ht="19.5" customHeight="1">
      <c r="A4" s="88" t="s">
        <v>110</v>
      </c>
      <c r="B4" s="273" t="s">
        <v>111</v>
      </c>
      <c r="C4" s="842" t="s">
        <v>112</v>
      </c>
      <c r="D4" s="848"/>
      <c r="E4" s="849"/>
      <c r="F4" s="92" t="s">
        <v>138</v>
      </c>
    </row>
    <row r="5" spans="1:6" ht="63" customHeight="1">
      <c r="A5" s="186"/>
      <c r="B5" s="114"/>
      <c r="C5" s="222" t="s">
        <v>113</v>
      </c>
      <c r="D5" s="274" t="s">
        <v>114</v>
      </c>
      <c r="E5" s="274" t="s">
        <v>115</v>
      </c>
      <c r="F5" s="281"/>
    </row>
    <row r="6" spans="1:6" ht="15.75" customHeight="1">
      <c r="A6" s="214" t="s">
        <v>148</v>
      </c>
      <c r="B6" s="8" t="s">
        <v>273</v>
      </c>
      <c r="C6" s="325">
        <v>667</v>
      </c>
      <c r="D6" s="325">
        <v>1126</v>
      </c>
      <c r="E6" s="325">
        <v>46</v>
      </c>
      <c r="F6" s="327">
        <f>SUM(C6:E6)</f>
        <v>1839</v>
      </c>
    </row>
    <row r="7" spans="1:6" ht="15.75" customHeight="1">
      <c r="A7" s="275"/>
      <c r="B7" s="81" t="s">
        <v>177</v>
      </c>
      <c r="C7" s="316">
        <v>17</v>
      </c>
      <c r="D7" s="316" t="s">
        <v>477</v>
      </c>
      <c r="E7" s="316" t="s">
        <v>477</v>
      </c>
      <c r="F7" s="318">
        <f aca="true" t="shared" si="0" ref="F7:F12">SUM(C7:E7)</f>
        <v>17</v>
      </c>
    </row>
    <row r="8" spans="1:6" ht="15.75" customHeight="1">
      <c r="A8" s="275"/>
      <c r="B8" s="8" t="s">
        <v>178</v>
      </c>
      <c r="C8" s="325">
        <v>7830</v>
      </c>
      <c r="D8" s="325">
        <v>13991</v>
      </c>
      <c r="E8" s="325">
        <v>226</v>
      </c>
      <c r="F8" s="327">
        <f t="shared" si="0"/>
        <v>22047</v>
      </c>
    </row>
    <row r="9" spans="1:6" ht="15.75" customHeight="1">
      <c r="A9" s="275"/>
      <c r="B9" s="81" t="s">
        <v>179</v>
      </c>
      <c r="C9" s="316" t="s">
        <v>477</v>
      </c>
      <c r="D9" s="316" t="s">
        <v>477</v>
      </c>
      <c r="E9" s="316" t="s">
        <v>477</v>
      </c>
      <c r="F9" s="318">
        <f t="shared" si="0"/>
        <v>0</v>
      </c>
    </row>
    <row r="10" spans="1:6" ht="15.75" customHeight="1">
      <c r="A10" s="275"/>
      <c r="B10" s="8" t="s">
        <v>180</v>
      </c>
      <c r="C10" s="325">
        <v>254</v>
      </c>
      <c r="D10" s="325">
        <v>377</v>
      </c>
      <c r="E10" s="325">
        <v>159</v>
      </c>
      <c r="F10" s="327">
        <f t="shared" si="0"/>
        <v>790</v>
      </c>
    </row>
    <row r="11" spans="1:6" ht="15.75" customHeight="1">
      <c r="A11" s="275"/>
      <c r="B11" s="81" t="s">
        <v>181</v>
      </c>
      <c r="C11" s="316">
        <v>9596</v>
      </c>
      <c r="D11" s="316">
        <v>141436</v>
      </c>
      <c r="E11" s="316">
        <v>3814</v>
      </c>
      <c r="F11" s="318">
        <f t="shared" si="0"/>
        <v>154846</v>
      </c>
    </row>
    <row r="12" spans="1:6" ht="15.75" customHeight="1">
      <c r="A12" s="275"/>
      <c r="B12" s="8" t="s">
        <v>274</v>
      </c>
      <c r="C12" s="325">
        <v>251</v>
      </c>
      <c r="D12" s="325">
        <v>7179</v>
      </c>
      <c r="E12" s="325">
        <v>1610</v>
      </c>
      <c r="F12" s="319">
        <f t="shared" si="0"/>
        <v>9040</v>
      </c>
    </row>
    <row r="13" spans="1:8" ht="15.75" customHeight="1">
      <c r="A13" s="276"/>
      <c r="B13" s="475" t="s">
        <v>138</v>
      </c>
      <c r="C13" s="377">
        <f>SUM(C6:C12)</f>
        <v>18615</v>
      </c>
      <c r="D13" s="377">
        <f>SUM(D6:D12)</f>
        <v>164109</v>
      </c>
      <c r="E13" s="377">
        <f>SUM(E6:E12)</f>
        <v>5855</v>
      </c>
      <c r="F13" s="377">
        <f>SUM(F6:F12)</f>
        <v>188579</v>
      </c>
      <c r="G13" s="19"/>
      <c r="H13" s="19"/>
    </row>
    <row r="14" spans="1:6" ht="15.75" customHeight="1">
      <c r="A14" s="275" t="s">
        <v>149</v>
      </c>
      <c r="B14" s="8" t="s">
        <v>273</v>
      </c>
      <c r="C14" s="325">
        <v>333</v>
      </c>
      <c r="D14" s="325">
        <v>614</v>
      </c>
      <c r="E14" s="325">
        <v>64</v>
      </c>
      <c r="F14" s="327">
        <f>SUM(C14:E14)</f>
        <v>1011</v>
      </c>
    </row>
    <row r="15" spans="1:6" ht="15.75" customHeight="1">
      <c r="A15" s="275"/>
      <c r="B15" s="81" t="s">
        <v>177</v>
      </c>
      <c r="C15" s="316">
        <v>52</v>
      </c>
      <c r="D15" s="316" t="s">
        <v>477</v>
      </c>
      <c r="E15" s="316" t="s">
        <v>477</v>
      </c>
      <c r="F15" s="318">
        <f aca="true" t="shared" si="1" ref="F15:F20">SUM(C15:E15)</f>
        <v>52</v>
      </c>
    </row>
    <row r="16" spans="1:6" ht="15.75" customHeight="1">
      <c r="A16" s="275"/>
      <c r="B16" s="8" t="s">
        <v>178</v>
      </c>
      <c r="C16" s="325">
        <v>1489</v>
      </c>
      <c r="D16" s="325">
        <v>1427</v>
      </c>
      <c r="E16" s="325" t="s">
        <v>477</v>
      </c>
      <c r="F16" s="327">
        <f t="shared" si="1"/>
        <v>2916</v>
      </c>
    </row>
    <row r="17" spans="1:6" ht="15.75" customHeight="1">
      <c r="A17" s="275"/>
      <c r="B17" s="81" t="s">
        <v>179</v>
      </c>
      <c r="C17" s="316" t="s">
        <v>477</v>
      </c>
      <c r="D17" s="316" t="s">
        <v>477</v>
      </c>
      <c r="E17" s="316" t="s">
        <v>477</v>
      </c>
      <c r="F17" s="318">
        <f t="shared" si="1"/>
        <v>0</v>
      </c>
    </row>
    <row r="18" spans="1:6" ht="15.75" customHeight="1">
      <c r="A18" s="275"/>
      <c r="B18" s="8" t="s">
        <v>180</v>
      </c>
      <c r="C18" s="325">
        <v>1428</v>
      </c>
      <c r="D18" s="325">
        <v>137</v>
      </c>
      <c r="E18" s="325">
        <v>37</v>
      </c>
      <c r="F18" s="327">
        <f t="shared" si="1"/>
        <v>1602</v>
      </c>
    </row>
    <row r="19" spans="1:6" ht="15.75" customHeight="1">
      <c r="A19" s="275"/>
      <c r="B19" s="81" t="s">
        <v>181</v>
      </c>
      <c r="C19" s="316">
        <v>20943</v>
      </c>
      <c r="D19" s="316">
        <v>78445</v>
      </c>
      <c r="E19" s="316">
        <v>3905</v>
      </c>
      <c r="F19" s="318">
        <f t="shared" si="1"/>
        <v>103293</v>
      </c>
    </row>
    <row r="20" spans="1:6" ht="15.75" customHeight="1">
      <c r="A20" s="275"/>
      <c r="B20" s="8" t="s">
        <v>274</v>
      </c>
      <c r="C20" s="325">
        <v>481</v>
      </c>
      <c r="D20" s="325">
        <v>5207</v>
      </c>
      <c r="E20" s="325">
        <v>2915</v>
      </c>
      <c r="F20" s="319">
        <f t="shared" si="1"/>
        <v>8603</v>
      </c>
    </row>
    <row r="21" spans="1:7" ht="15.75" customHeight="1">
      <c r="A21" s="276"/>
      <c r="B21" s="475" t="s">
        <v>138</v>
      </c>
      <c r="C21" s="377">
        <f>SUM(C14:C20)</f>
        <v>24726</v>
      </c>
      <c r="D21" s="377">
        <f>SUM(D14:D20)</f>
        <v>85830</v>
      </c>
      <c r="E21" s="377">
        <f>SUM(E14:E20)</f>
        <v>6921</v>
      </c>
      <c r="F21" s="377">
        <f>SUM(F14:F20)</f>
        <v>117477</v>
      </c>
      <c r="G21" s="19"/>
    </row>
    <row r="22" spans="1:6" ht="15.75" customHeight="1">
      <c r="A22" s="275" t="s">
        <v>472</v>
      </c>
      <c r="B22" s="8" t="s">
        <v>273</v>
      </c>
      <c r="C22" s="325" t="s">
        <v>477</v>
      </c>
      <c r="D22" s="325">
        <v>133</v>
      </c>
      <c r="E22" s="325" t="s">
        <v>477</v>
      </c>
      <c r="F22" s="327">
        <f>SUM(C22:E22)</f>
        <v>133</v>
      </c>
    </row>
    <row r="23" spans="1:6" ht="15.75" customHeight="1">
      <c r="A23" s="275"/>
      <c r="B23" s="81" t="s">
        <v>177</v>
      </c>
      <c r="C23" s="316" t="s">
        <v>477</v>
      </c>
      <c r="D23" s="316" t="s">
        <v>477</v>
      </c>
      <c r="E23" s="316" t="s">
        <v>477</v>
      </c>
      <c r="F23" s="318">
        <f aca="true" t="shared" si="2" ref="F23:F28">SUM(C23:E23)</f>
        <v>0</v>
      </c>
    </row>
    <row r="24" spans="1:6" ht="15.75" customHeight="1">
      <c r="A24" s="275"/>
      <c r="B24" s="8" t="s">
        <v>178</v>
      </c>
      <c r="C24" s="325" t="s">
        <v>477</v>
      </c>
      <c r="D24" s="325">
        <v>2122</v>
      </c>
      <c r="E24" s="325" t="s">
        <v>477</v>
      </c>
      <c r="F24" s="327">
        <f t="shared" si="2"/>
        <v>2122</v>
      </c>
    </row>
    <row r="25" spans="1:6" ht="15.75" customHeight="1">
      <c r="A25" s="275"/>
      <c r="B25" s="81" t="s">
        <v>179</v>
      </c>
      <c r="C25" s="316" t="s">
        <v>477</v>
      </c>
      <c r="D25" s="316" t="s">
        <v>477</v>
      </c>
      <c r="E25" s="316" t="s">
        <v>477</v>
      </c>
      <c r="F25" s="318">
        <f t="shared" si="2"/>
        <v>0</v>
      </c>
    </row>
    <row r="26" spans="1:6" ht="15.75" customHeight="1">
      <c r="A26" s="275"/>
      <c r="B26" s="8" t="s">
        <v>180</v>
      </c>
      <c r="C26" s="325" t="s">
        <v>477</v>
      </c>
      <c r="D26" s="325">
        <v>144</v>
      </c>
      <c r="E26" s="325" t="s">
        <v>477</v>
      </c>
      <c r="F26" s="327">
        <f t="shared" si="2"/>
        <v>144</v>
      </c>
    </row>
    <row r="27" spans="1:6" ht="15.75" customHeight="1">
      <c r="A27" s="275"/>
      <c r="B27" s="81" t="s">
        <v>181</v>
      </c>
      <c r="C27" s="316">
        <v>60</v>
      </c>
      <c r="D27" s="316">
        <v>5542</v>
      </c>
      <c r="E27" s="316">
        <v>254</v>
      </c>
      <c r="F27" s="318">
        <f t="shared" si="2"/>
        <v>5856</v>
      </c>
    </row>
    <row r="28" spans="1:6" ht="15.75" customHeight="1">
      <c r="A28" s="275"/>
      <c r="B28" s="8" t="s">
        <v>274</v>
      </c>
      <c r="C28" s="325" t="s">
        <v>477</v>
      </c>
      <c r="D28" s="325">
        <v>6</v>
      </c>
      <c r="E28" s="325">
        <v>90</v>
      </c>
      <c r="F28" s="319">
        <f t="shared" si="2"/>
        <v>96</v>
      </c>
    </row>
    <row r="29" spans="1:6" ht="15.75" customHeight="1">
      <c r="A29" s="276"/>
      <c r="B29" s="475" t="s">
        <v>138</v>
      </c>
      <c r="C29" s="377">
        <f>SUM(C22:C28)</f>
        <v>60</v>
      </c>
      <c r="D29" s="377">
        <f>SUM(D22:D28)</f>
        <v>7947</v>
      </c>
      <c r="E29" s="377">
        <f>SUM(E22:E28)</f>
        <v>344</v>
      </c>
      <c r="F29" s="377">
        <f>SUM(F22:F28)</f>
        <v>8351</v>
      </c>
    </row>
    <row r="30" spans="1:6" ht="15.75" customHeight="1">
      <c r="A30" s="275" t="s">
        <v>153</v>
      </c>
      <c r="B30" s="8" t="s">
        <v>273</v>
      </c>
      <c r="C30" s="325">
        <v>4</v>
      </c>
      <c r="D30" s="325">
        <v>468</v>
      </c>
      <c r="E30" s="325" t="s">
        <v>477</v>
      </c>
      <c r="F30" s="327">
        <f>SUM(C30:E30)</f>
        <v>472</v>
      </c>
    </row>
    <row r="31" spans="1:6" ht="15.75" customHeight="1">
      <c r="A31" s="275"/>
      <c r="B31" s="81" t="s">
        <v>177</v>
      </c>
      <c r="C31" s="316">
        <v>9</v>
      </c>
      <c r="D31" s="316" t="s">
        <v>477</v>
      </c>
      <c r="E31" s="316" t="s">
        <v>477</v>
      </c>
      <c r="F31" s="318">
        <f aca="true" t="shared" si="3" ref="F31:F36">SUM(C31:E31)</f>
        <v>9</v>
      </c>
    </row>
    <row r="32" spans="1:6" ht="15.75" customHeight="1">
      <c r="A32" s="275"/>
      <c r="B32" s="8" t="s">
        <v>178</v>
      </c>
      <c r="C32" s="325">
        <v>6</v>
      </c>
      <c r="D32" s="325">
        <v>3378</v>
      </c>
      <c r="E32" s="325">
        <v>9</v>
      </c>
      <c r="F32" s="327">
        <f t="shared" si="3"/>
        <v>3393</v>
      </c>
    </row>
    <row r="33" spans="1:6" ht="15.75" customHeight="1">
      <c r="A33" s="275"/>
      <c r="B33" s="81" t="s">
        <v>179</v>
      </c>
      <c r="C33" s="316" t="s">
        <v>477</v>
      </c>
      <c r="D33" s="316" t="s">
        <v>477</v>
      </c>
      <c r="E33" s="316" t="s">
        <v>477</v>
      </c>
      <c r="F33" s="318">
        <f t="shared" si="3"/>
        <v>0</v>
      </c>
    </row>
    <row r="34" spans="1:6" ht="15.75" customHeight="1">
      <c r="A34" s="275"/>
      <c r="B34" s="8" t="s">
        <v>180</v>
      </c>
      <c r="C34" s="325">
        <v>58</v>
      </c>
      <c r="D34" s="325">
        <v>45</v>
      </c>
      <c r="E34" s="325">
        <v>32</v>
      </c>
      <c r="F34" s="327">
        <f t="shared" si="3"/>
        <v>135</v>
      </c>
    </row>
    <row r="35" spans="1:6" ht="15.75" customHeight="1">
      <c r="A35" s="275"/>
      <c r="B35" s="81" t="s">
        <v>181</v>
      </c>
      <c r="C35" s="316">
        <v>795</v>
      </c>
      <c r="D35" s="316">
        <v>6257</v>
      </c>
      <c r="E35" s="316">
        <v>651</v>
      </c>
      <c r="F35" s="318">
        <f t="shared" si="3"/>
        <v>7703</v>
      </c>
    </row>
    <row r="36" spans="1:6" ht="15.75" customHeight="1">
      <c r="A36" s="275"/>
      <c r="B36" s="8" t="s">
        <v>274</v>
      </c>
      <c r="C36" s="325" t="s">
        <v>477</v>
      </c>
      <c r="D36" s="325">
        <v>1</v>
      </c>
      <c r="E36" s="325">
        <v>277</v>
      </c>
      <c r="F36" s="319">
        <f t="shared" si="3"/>
        <v>278</v>
      </c>
    </row>
    <row r="37" spans="1:6" ht="18.75" customHeight="1">
      <c r="A37" s="276"/>
      <c r="B37" s="475" t="s">
        <v>138</v>
      </c>
      <c r="C37" s="377">
        <f>SUM(C30:C36)</f>
        <v>872</v>
      </c>
      <c r="D37" s="377">
        <f>SUM(D30:D36)</f>
        <v>10149</v>
      </c>
      <c r="E37" s="377">
        <f>SUM(E30:E36)</f>
        <v>969</v>
      </c>
      <c r="F37" s="377">
        <f>SUM(F30:F36)</f>
        <v>11990</v>
      </c>
    </row>
    <row r="38" spans="1:6" ht="15.75" customHeight="1">
      <c r="A38" s="275" t="s">
        <v>154</v>
      </c>
      <c r="B38" s="8" t="s">
        <v>273</v>
      </c>
      <c r="C38" s="325" t="s">
        <v>477</v>
      </c>
      <c r="D38" s="325">
        <v>2</v>
      </c>
      <c r="E38" s="325" t="s">
        <v>477</v>
      </c>
      <c r="F38" s="327">
        <f>SUM(C38:E38)</f>
        <v>2</v>
      </c>
    </row>
    <row r="39" spans="1:6" ht="15.75" customHeight="1">
      <c r="A39" s="275"/>
      <c r="B39" s="81" t="s">
        <v>177</v>
      </c>
      <c r="C39" s="316" t="s">
        <v>477</v>
      </c>
      <c r="D39" s="316" t="s">
        <v>477</v>
      </c>
      <c r="E39" s="316" t="s">
        <v>477</v>
      </c>
      <c r="F39" s="318">
        <f aca="true" t="shared" si="4" ref="F39:F44">SUM(C39:E39)</f>
        <v>0</v>
      </c>
    </row>
    <row r="40" spans="1:6" ht="15.75" customHeight="1">
      <c r="A40" s="275"/>
      <c r="B40" s="8" t="s">
        <v>178</v>
      </c>
      <c r="C40" s="325" t="s">
        <v>477</v>
      </c>
      <c r="D40" s="325">
        <v>64</v>
      </c>
      <c r="E40" s="325" t="s">
        <v>477</v>
      </c>
      <c r="F40" s="327">
        <f t="shared" si="4"/>
        <v>64</v>
      </c>
    </row>
    <row r="41" spans="1:6" ht="15.75" customHeight="1">
      <c r="A41" s="275"/>
      <c r="B41" s="81" t="s">
        <v>179</v>
      </c>
      <c r="C41" s="316" t="s">
        <v>477</v>
      </c>
      <c r="D41" s="316" t="s">
        <v>477</v>
      </c>
      <c r="E41" s="316" t="s">
        <v>477</v>
      </c>
      <c r="F41" s="318">
        <f t="shared" si="4"/>
        <v>0</v>
      </c>
    </row>
    <row r="42" spans="1:6" ht="15.75" customHeight="1">
      <c r="A42" s="275"/>
      <c r="B42" s="8" t="s">
        <v>180</v>
      </c>
      <c r="C42" s="325" t="s">
        <v>477</v>
      </c>
      <c r="D42" s="325">
        <v>8</v>
      </c>
      <c r="E42" s="325" t="s">
        <v>477</v>
      </c>
      <c r="F42" s="327">
        <f t="shared" si="4"/>
        <v>8</v>
      </c>
    </row>
    <row r="43" spans="1:6" ht="15.75" customHeight="1">
      <c r="A43" s="275"/>
      <c r="B43" s="81" t="s">
        <v>181</v>
      </c>
      <c r="C43" s="316" t="s">
        <v>477</v>
      </c>
      <c r="D43" s="316" t="s">
        <v>477</v>
      </c>
      <c r="E43" s="316" t="s">
        <v>477</v>
      </c>
      <c r="F43" s="318">
        <f t="shared" si="4"/>
        <v>0</v>
      </c>
    </row>
    <row r="44" spans="1:6" ht="15.75" customHeight="1">
      <c r="A44" s="275"/>
      <c r="B44" s="8" t="s">
        <v>274</v>
      </c>
      <c r="C44" s="325" t="s">
        <v>477</v>
      </c>
      <c r="D44" s="325" t="s">
        <v>477</v>
      </c>
      <c r="E44" s="325" t="s">
        <v>477</v>
      </c>
      <c r="F44" s="319">
        <f t="shared" si="4"/>
        <v>0</v>
      </c>
    </row>
    <row r="45" spans="1:6" ht="15.75" customHeight="1">
      <c r="A45" s="276"/>
      <c r="B45" s="475" t="s">
        <v>138</v>
      </c>
      <c r="C45" s="119">
        <f>SUM(C38:C44)</f>
        <v>0</v>
      </c>
      <c r="D45" s="119">
        <f>SUM(D38:D44)</f>
        <v>74</v>
      </c>
      <c r="E45" s="119">
        <f>SUM(E38:E44)</f>
        <v>0</v>
      </c>
      <c r="F45" s="119">
        <f>SUM(F38:F44)</f>
        <v>74</v>
      </c>
    </row>
    <row r="46" spans="1:6" s="231" customFormat="1" ht="22.5" customHeight="1">
      <c r="A46" s="18" t="s">
        <v>400</v>
      </c>
      <c r="F46" s="260"/>
    </row>
    <row r="47" spans="1:6" s="183" customFormat="1" ht="34.5" customHeight="1">
      <c r="A47" s="271" t="s">
        <v>438</v>
      </c>
      <c r="F47" s="272"/>
    </row>
    <row r="48" spans="1:6" s="183" customFormat="1" ht="18" customHeight="1">
      <c r="A48" s="115" t="s">
        <v>381</v>
      </c>
      <c r="F48" s="93" t="s">
        <v>135</v>
      </c>
    </row>
    <row r="49" spans="1:6" ht="19.5" customHeight="1">
      <c r="A49" s="88" t="s">
        <v>110</v>
      </c>
      <c r="B49" s="273" t="s">
        <v>111</v>
      </c>
      <c r="C49" s="844" t="s">
        <v>112</v>
      </c>
      <c r="D49" s="838"/>
      <c r="E49" s="845"/>
      <c r="F49" s="92" t="s">
        <v>138</v>
      </c>
    </row>
    <row r="50" spans="1:6" ht="63" customHeight="1">
      <c r="A50" s="186"/>
      <c r="B50" s="114"/>
      <c r="C50" s="274" t="s">
        <v>113</v>
      </c>
      <c r="D50" s="274" t="s">
        <v>114</v>
      </c>
      <c r="E50" s="274" t="s">
        <v>115</v>
      </c>
      <c r="F50" s="281"/>
    </row>
    <row r="51" spans="1:6" ht="15.75" customHeight="1">
      <c r="A51" s="275" t="s">
        <v>155</v>
      </c>
      <c r="B51" s="8" t="s">
        <v>273</v>
      </c>
      <c r="C51" s="325" t="s">
        <v>477</v>
      </c>
      <c r="D51" s="325">
        <v>17</v>
      </c>
      <c r="E51" s="325" t="s">
        <v>477</v>
      </c>
      <c r="F51" s="327">
        <f>SUM(C51:E51)</f>
        <v>17</v>
      </c>
    </row>
    <row r="52" spans="1:6" ht="15.75" customHeight="1">
      <c r="A52" s="275"/>
      <c r="B52" s="81" t="s">
        <v>177</v>
      </c>
      <c r="C52" s="316" t="s">
        <v>477</v>
      </c>
      <c r="D52" s="316" t="s">
        <v>477</v>
      </c>
      <c r="E52" s="316" t="s">
        <v>477</v>
      </c>
      <c r="F52" s="318">
        <f aca="true" t="shared" si="5" ref="F52:F57">SUM(C52:E52)</f>
        <v>0</v>
      </c>
    </row>
    <row r="53" spans="1:6" ht="15.75" customHeight="1">
      <c r="A53" s="275"/>
      <c r="B53" s="8" t="s">
        <v>178</v>
      </c>
      <c r="C53" s="325" t="s">
        <v>477</v>
      </c>
      <c r="D53" s="325">
        <v>8</v>
      </c>
      <c r="E53" s="325" t="s">
        <v>477</v>
      </c>
      <c r="F53" s="327">
        <f t="shared" si="5"/>
        <v>8</v>
      </c>
    </row>
    <row r="54" spans="1:6" ht="15.75" customHeight="1">
      <c r="A54" s="275"/>
      <c r="B54" s="81" t="s">
        <v>179</v>
      </c>
      <c r="C54" s="316" t="s">
        <v>477</v>
      </c>
      <c r="D54" s="316" t="s">
        <v>477</v>
      </c>
      <c r="E54" s="316" t="s">
        <v>477</v>
      </c>
      <c r="F54" s="318">
        <f t="shared" si="5"/>
        <v>0</v>
      </c>
    </row>
    <row r="55" spans="1:6" ht="15.75" customHeight="1">
      <c r="A55" s="275"/>
      <c r="B55" s="8" t="s">
        <v>180</v>
      </c>
      <c r="C55" s="325" t="s">
        <v>477</v>
      </c>
      <c r="D55" s="325" t="s">
        <v>477</v>
      </c>
      <c r="E55" s="325" t="s">
        <v>477</v>
      </c>
      <c r="F55" s="327">
        <f t="shared" si="5"/>
        <v>0</v>
      </c>
    </row>
    <row r="56" spans="1:6" ht="15.75" customHeight="1">
      <c r="A56" s="275"/>
      <c r="B56" s="81" t="s">
        <v>181</v>
      </c>
      <c r="C56" s="316">
        <v>88</v>
      </c>
      <c r="D56" s="316">
        <v>4279</v>
      </c>
      <c r="E56" s="316">
        <v>112</v>
      </c>
      <c r="F56" s="318">
        <f t="shared" si="5"/>
        <v>4479</v>
      </c>
    </row>
    <row r="57" spans="1:6" ht="15.75" customHeight="1">
      <c r="A57" s="275"/>
      <c r="B57" s="8" t="s">
        <v>274</v>
      </c>
      <c r="C57" s="325" t="s">
        <v>477</v>
      </c>
      <c r="D57" s="325">
        <v>506</v>
      </c>
      <c r="E57" s="325">
        <v>41</v>
      </c>
      <c r="F57" s="319">
        <f t="shared" si="5"/>
        <v>547</v>
      </c>
    </row>
    <row r="58" spans="1:6" ht="15.75" customHeight="1">
      <c r="A58" s="276"/>
      <c r="B58" s="475" t="s">
        <v>138</v>
      </c>
      <c r="C58" s="119">
        <f>SUM(C51:C57)</f>
        <v>88</v>
      </c>
      <c r="D58" s="119">
        <f>SUM(D51:D57)</f>
        <v>4810</v>
      </c>
      <c r="E58" s="119">
        <f>SUM(E51:E57)</f>
        <v>153</v>
      </c>
      <c r="F58" s="377">
        <f>SUM(F51:F57)</f>
        <v>5051</v>
      </c>
    </row>
    <row r="59" spans="1:6" ht="15.75" customHeight="1">
      <c r="A59" s="275" t="s">
        <v>158</v>
      </c>
      <c r="B59" s="8" t="s">
        <v>273</v>
      </c>
      <c r="C59" s="325" t="s">
        <v>477</v>
      </c>
      <c r="D59" s="325" t="s">
        <v>477</v>
      </c>
      <c r="E59" s="325" t="s">
        <v>477</v>
      </c>
      <c r="F59" s="327">
        <f>SUM(C59:E59)</f>
        <v>0</v>
      </c>
    </row>
    <row r="60" spans="1:6" ht="15.75" customHeight="1">
      <c r="A60" s="275"/>
      <c r="B60" s="81" t="s">
        <v>177</v>
      </c>
      <c r="C60" s="316" t="s">
        <v>477</v>
      </c>
      <c r="D60" s="316" t="s">
        <v>477</v>
      </c>
      <c r="E60" s="316" t="s">
        <v>477</v>
      </c>
      <c r="F60" s="318">
        <f aca="true" t="shared" si="6" ref="F60:F65">SUM(C60:E60)</f>
        <v>0</v>
      </c>
    </row>
    <row r="61" spans="1:6" ht="15.75" customHeight="1">
      <c r="A61" s="275"/>
      <c r="B61" s="8" t="s">
        <v>178</v>
      </c>
      <c r="C61" s="325" t="s">
        <v>477</v>
      </c>
      <c r="D61" s="325" t="s">
        <v>477</v>
      </c>
      <c r="E61" s="325" t="s">
        <v>477</v>
      </c>
      <c r="F61" s="327">
        <f t="shared" si="6"/>
        <v>0</v>
      </c>
    </row>
    <row r="62" spans="1:6" ht="15.75" customHeight="1">
      <c r="A62" s="275"/>
      <c r="B62" s="81" t="s">
        <v>179</v>
      </c>
      <c r="C62" s="316" t="s">
        <v>477</v>
      </c>
      <c r="D62" s="316" t="s">
        <v>477</v>
      </c>
      <c r="E62" s="316" t="s">
        <v>477</v>
      </c>
      <c r="F62" s="318">
        <f t="shared" si="6"/>
        <v>0</v>
      </c>
    </row>
    <row r="63" spans="1:6" ht="15.75" customHeight="1">
      <c r="A63" s="275"/>
      <c r="B63" s="8" t="s">
        <v>180</v>
      </c>
      <c r="C63" s="325" t="s">
        <v>477</v>
      </c>
      <c r="D63" s="325" t="s">
        <v>477</v>
      </c>
      <c r="E63" s="325" t="s">
        <v>477</v>
      </c>
      <c r="F63" s="327">
        <f t="shared" si="6"/>
        <v>0</v>
      </c>
    </row>
    <row r="64" spans="1:6" ht="15.75" customHeight="1">
      <c r="A64" s="275"/>
      <c r="B64" s="81" t="s">
        <v>181</v>
      </c>
      <c r="C64" s="316" t="s">
        <v>477</v>
      </c>
      <c r="D64" s="316">
        <v>10</v>
      </c>
      <c r="E64" s="316" t="s">
        <v>477</v>
      </c>
      <c r="F64" s="318">
        <f t="shared" si="6"/>
        <v>10</v>
      </c>
    </row>
    <row r="65" spans="1:6" ht="15.75" customHeight="1">
      <c r="A65" s="275"/>
      <c r="B65" s="8" t="s">
        <v>274</v>
      </c>
      <c r="C65" s="325" t="s">
        <v>477</v>
      </c>
      <c r="D65" s="325">
        <v>29</v>
      </c>
      <c r="E65" s="325" t="s">
        <v>477</v>
      </c>
      <c r="F65" s="319">
        <f t="shared" si="6"/>
        <v>29</v>
      </c>
    </row>
    <row r="66" spans="1:6" ht="15.75" customHeight="1">
      <c r="A66" s="276"/>
      <c r="B66" s="475" t="s">
        <v>138</v>
      </c>
      <c r="C66" s="119">
        <f>SUM(C59:C65)</f>
        <v>0</v>
      </c>
      <c r="D66" s="119">
        <f>SUM(D59:D65)</f>
        <v>39</v>
      </c>
      <c r="E66" s="119">
        <f>SUM(E59:E65)</f>
        <v>0</v>
      </c>
      <c r="F66" s="377">
        <f>SUM(F59:F65)</f>
        <v>39</v>
      </c>
    </row>
    <row r="67" spans="1:6" ht="15.75" customHeight="1">
      <c r="A67" s="214" t="s">
        <v>159</v>
      </c>
      <c r="B67" s="8" t="s">
        <v>273</v>
      </c>
      <c r="C67" s="325" t="s">
        <v>477</v>
      </c>
      <c r="D67" s="325">
        <v>418</v>
      </c>
      <c r="E67" s="325" t="s">
        <v>477</v>
      </c>
      <c r="F67" s="327">
        <f>SUM(C67:E67)</f>
        <v>418</v>
      </c>
    </row>
    <row r="68" spans="1:6" ht="15.75" customHeight="1">
      <c r="A68" s="275"/>
      <c r="B68" s="81" t="s">
        <v>177</v>
      </c>
      <c r="C68" s="316" t="s">
        <v>477</v>
      </c>
      <c r="D68" s="316" t="s">
        <v>477</v>
      </c>
      <c r="E68" s="316" t="s">
        <v>477</v>
      </c>
      <c r="F68" s="318">
        <f aca="true" t="shared" si="7" ref="F68:F73">SUM(C68:E68)</f>
        <v>0</v>
      </c>
    </row>
    <row r="69" spans="1:6" ht="15.75" customHeight="1">
      <c r="A69" s="275"/>
      <c r="B69" s="8" t="s">
        <v>178</v>
      </c>
      <c r="C69" s="325" t="s">
        <v>477</v>
      </c>
      <c r="D69" s="325" t="s">
        <v>477</v>
      </c>
      <c r="E69" s="325" t="s">
        <v>477</v>
      </c>
      <c r="F69" s="327">
        <f t="shared" si="7"/>
        <v>0</v>
      </c>
    </row>
    <row r="70" spans="1:6" ht="15.75" customHeight="1">
      <c r="A70" s="275"/>
      <c r="B70" s="81" t="s">
        <v>179</v>
      </c>
      <c r="C70" s="316" t="s">
        <v>477</v>
      </c>
      <c r="D70" s="316" t="s">
        <v>477</v>
      </c>
      <c r="E70" s="316" t="s">
        <v>477</v>
      </c>
      <c r="F70" s="318">
        <f t="shared" si="7"/>
        <v>0</v>
      </c>
    </row>
    <row r="71" spans="1:6" ht="15.75" customHeight="1">
      <c r="A71" s="275"/>
      <c r="B71" s="8" t="s">
        <v>180</v>
      </c>
      <c r="C71" s="325" t="s">
        <v>477</v>
      </c>
      <c r="D71" s="325" t="s">
        <v>477</v>
      </c>
      <c r="E71" s="325" t="s">
        <v>477</v>
      </c>
      <c r="F71" s="327">
        <f t="shared" si="7"/>
        <v>0</v>
      </c>
    </row>
    <row r="72" spans="1:6" ht="15.75" customHeight="1">
      <c r="A72" s="275"/>
      <c r="B72" s="81" t="s">
        <v>181</v>
      </c>
      <c r="C72" s="316" t="s">
        <v>477</v>
      </c>
      <c r="D72" s="316" t="s">
        <v>477</v>
      </c>
      <c r="E72" s="316" t="s">
        <v>477</v>
      </c>
      <c r="F72" s="318">
        <f t="shared" si="7"/>
        <v>0</v>
      </c>
    </row>
    <row r="73" spans="1:6" ht="15.75" customHeight="1">
      <c r="A73" s="275"/>
      <c r="B73" s="8" t="s">
        <v>274</v>
      </c>
      <c r="C73" s="325" t="s">
        <v>477</v>
      </c>
      <c r="D73" s="325" t="s">
        <v>477</v>
      </c>
      <c r="E73" s="325" t="s">
        <v>477</v>
      </c>
      <c r="F73" s="319">
        <f t="shared" si="7"/>
        <v>0</v>
      </c>
    </row>
    <row r="74" spans="1:6" ht="15.75" customHeight="1">
      <c r="A74" s="276"/>
      <c r="B74" s="475" t="s">
        <v>138</v>
      </c>
      <c r="C74" s="119">
        <f>SUM(C67:C73)</f>
        <v>0</v>
      </c>
      <c r="D74" s="119">
        <f>SUM(D67:D73)</f>
        <v>418</v>
      </c>
      <c r="E74" s="119">
        <f>SUM(E67:E73)</f>
        <v>0</v>
      </c>
      <c r="F74" s="377">
        <f>SUM(F67:F73)</f>
        <v>418</v>
      </c>
    </row>
    <row r="75" spans="1:6" ht="15.75" customHeight="1">
      <c r="A75" s="846" t="s">
        <v>89</v>
      </c>
      <c r="B75" s="8" t="s">
        <v>273</v>
      </c>
      <c r="C75" s="325" t="s">
        <v>477</v>
      </c>
      <c r="D75" s="325" t="s">
        <v>477</v>
      </c>
      <c r="E75" s="325" t="s">
        <v>477</v>
      </c>
      <c r="F75" s="327">
        <f>SUM(C75:E75)</f>
        <v>0</v>
      </c>
    </row>
    <row r="76" spans="1:6" ht="15.75" customHeight="1">
      <c r="A76" s="847"/>
      <c r="B76" s="81" t="s">
        <v>177</v>
      </c>
      <c r="C76" s="316" t="s">
        <v>477</v>
      </c>
      <c r="D76" s="316" t="s">
        <v>477</v>
      </c>
      <c r="E76" s="316" t="s">
        <v>477</v>
      </c>
      <c r="F76" s="318">
        <f aca="true" t="shared" si="8" ref="F76:F81">SUM(C76:E76)</f>
        <v>0</v>
      </c>
    </row>
    <row r="77" spans="1:6" ht="15.75" customHeight="1">
      <c r="A77" s="275"/>
      <c r="B77" s="8" t="s">
        <v>178</v>
      </c>
      <c r="C77" s="325" t="s">
        <v>477</v>
      </c>
      <c r="D77" s="325" t="s">
        <v>477</v>
      </c>
      <c r="E77" s="325" t="s">
        <v>477</v>
      </c>
      <c r="F77" s="327">
        <f t="shared" si="8"/>
        <v>0</v>
      </c>
    </row>
    <row r="78" spans="1:6" ht="15.75" customHeight="1">
      <c r="A78" s="275"/>
      <c r="B78" s="81" t="s">
        <v>179</v>
      </c>
      <c r="C78" s="316" t="s">
        <v>477</v>
      </c>
      <c r="D78" s="316" t="s">
        <v>477</v>
      </c>
      <c r="E78" s="316" t="s">
        <v>477</v>
      </c>
      <c r="F78" s="318">
        <f t="shared" si="8"/>
        <v>0</v>
      </c>
    </row>
    <row r="79" spans="1:6" ht="15.75" customHeight="1">
      <c r="A79" s="275"/>
      <c r="B79" s="8" t="s">
        <v>180</v>
      </c>
      <c r="C79" s="325" t="s">
        <v>477</v>
      </c>
      <c r="D79" s="325" t="s">
        <v>477</v>
      </c>
      <c r="E79" s="325" t="s">
        <v>477</v>
      </c>
      <c r="F79" s="327">
        <f t="shared" si="8"/>
        <v>0</v>
      </c>
    </row>
    <row r="80" spans="1:6" ht="15.75" customHeight="1">
      <c r="A80" s="275"/>
      <c r="B80" s="81" t="s">
        <v>181</v>
      </c>
      <c r="C80" s="316" t="s">
        <v>477</v>
      </c>
      <c r="D80" s="316">
        <v>18</v>
      </c>
      <c r="E80" s="316" t="s">
        <v>477</v>
      </c>
      <c r="F80" s="318">
        <f t="shared" si="8"/>
        <v>18</v>
      </c>
    </row>
    <row r="81" spans="1:6" ht="15.75" customHeight="1">
      <c r="A81" s="275"/>
      <c r="B81" s="8" t="s">
        <v>274</v>
      </c>
      <c r="C81" s="325" t="s">
        <v>477</v>
      </c>
      <c r="D81" s="325" t="s">
        <v>477</v>
      </c>
      <c r="E81" s="325" t="s">
        <v>477</v>
      </c>
      <c r="F81" s="319">
        <f t="shared" si="8"/>
        <v>0</v>
      </c>
    </row>
    <row r="82" spans="1:6" s="2" customFormat="1" ht="15.75" customHeight="1">
      <c r="A82" s="276"/>
      <c r="B82" s="476" t="s">
        <v>138</v>
      </c>
      <c r="C82" s="119">
        <f>SUM(C75:C81)</f>
        <v>0</v>
      </c>
      <c r="D82" s="119">
        <f>SUM(D75:D81)</f>
        <v>18</v>
      </c>
      <c r="E82" s="119">
        <f>SUM(E75:E81)</f>
        <v>0</v>
      </c>
      <c r="F82" s="377">
        <f>SUM(F75:F81)</f>
        <v>18</v>
      </c>
    </row>
    <row r="83" spans="1:6" ht="15.75" customHeight="1">
      <c r="A83" s="846" t="s">
        <v>463</v>
      </c>
      <c r="B83" s="8" t="s">
        <v>273</v>
      </c>
      <c r="C83" s="325" t="s">
        <v>477</v>
      </c>
      <c r="D83" s="325">
        <v>4</v>
      </c>
      <c r="E83" s="325" t="s">
        <v>477</v>
      </c>
      <c r="F83" s="327">
        <f>SUM(C83:E83)</f>
        <v>4</v>
      </c>
    </row>
    <row r="84" spans="1:6" ht="15.75" customHeight="1">
      <c r="A84" s="850"/>
      <c r="B84" s="81" t="s">
        <v>177</v>
      </c>
      <c r="C84" s="316" t="s">
        <v>477</v>
      </c>
      <c r="D84" s="316" t="s">
        <v>477</v>
      </c>
      <c r="E84" s="316" t="s">
        <v>477</v>
      </c>
      <c r="F84" s="318">
        <f aca="true" t="shared" si="9" ref="F84:F89">SUM(C84:E84)</f>
        <v>0</v>
      </c>
    </row>
    <row r="85" spans="1:6" ht="15.75" customHeight="1">
      <c r="A85" s="275"/>
      <c r="B85" s="8" t="s">
        <v>178</v>
      </c>
      <c r="C85" s="325">
        <v>302</v>
      </c>
      <c r="D85" s="325">
        <v>562</v>
      </c>
      <c r="E85" s="325" t="s">
        <v>477</v>
      </c>
      <c r="F85" s="327">
        <f t="shared" si="9"/>
        <v>864</v>
      </c>
    </row>
    <row r="86" spans="1:6" ht="15.75" customHeight="1">
      <c r="A86" s="275"/>
      <c r="B86" s="81" t="s">
        <v>179</v>
      </c>
      <c r="C86" s="316" t="s">
        <v>477</v>
      </c>
      <c r="D86" s="316" t="s">
        <v>477</v>
      </c>
      <c r="E86" s="316" t="s">
        <v>477</v>
      </c>
      <c r="F86" s="318">
        <f t="shared" si="9"/>
        <v>0</v>
      </c>
    </row>
    <row r="87" spans="1:6" ht="15.75" customHeight="1">
      <c r="A87" s="275"/>
      <c r="B87" s="8" t="s">
        <v>180</v>
      </c>
      <c r="C87" s="325" t="s">
        <v>477</v>
      </c>
      <c r="D87" s="325">
        <v>10</v>
      </c>
      <c r="E87" s="325" t="s">
        <v>477</v>
      </c>
      <c r="F87" s="327">
        <f t="shared" si="9"/>
        <v>10</v>
      </c>
    </row>
    <row r="88" spans="1:6" ht="15.75" customHeight="1">
      <c r="A88" s="275"/>
      <c r="B88" s="81" t="s">
        <v>181</v>
      </c>
      <c r="C88" s="316">
        <v>134</v>
      </c>
      <c r="D88" s="316">
        <v>2329</v>
      </c>
      <c r="E88" s="316">
        <v>197</v>
      </c>
      <c r="F88" s="318">
        <f t="shared" si="9"/>
        <v>2660</v>
      </c>
    </row>
    <row r="89" spans="1:6" ht="15.75" customHeight="1">
      <c r="A89" s="275"/>
      <c r="B89" s="8" t="s">
        <v>274</v>
      </c>
      <c r="C89" s="325" t="s">
        <v>477</v>
      </c>
      <c r="D89" s="325">
        <v>67</v>
      </c>
      <c r="E89" s="325">
        <v>35</v>
      </c>
      <c r="F89" s="319">
        <f t="shared" si="9"/>
        <v>102</v>
      </c>
    </row>
    <row r="90" spans="1:6" ht="15.75" customHeight="1">
      <c r="A90" s="277"/>
      <c r="B90" s="475" t="s">
        <v>138</v>
      </c>
      <c r="C90" s="119">
        <f>SUM(C83:C89)</f>
        <v>436</v>
      </c>
      <c r="D90" s="119">
        <f>SUM(D83:D89)</f>
        <v>2972</v>
      </c>
      <c r="E90" s="119">
        <f>SUM(E83:E89)</f>
        <v>232</v>
      </c>
      <c r="F90" s="119">
        <f>SUM(F83:F89)</f>
        <v>3640</v>
      </c>
    </row>
    <row r="91" spans="1:6" s="231" customFormat="1" ht="22.5" customHeight="1">
      <c r="A91" s="18" t="s">
        <v>400</v>
      </c>
      <c r="F91" s="260"/>
    </row>
    <row r="92" spans="1:6" ht="39" customHeight="1">
      <c r="A92" s="271" t="s">
        <v>439</v>
      </c>
      <c r="B92" s="7"/>
      <c r="C92" s="7"/>
      <c r="D92" s="7"/>
      <c r="E92" s="7"/>
      <c r="F92" s="6"/>
    </row>
    <row r="93" spans="1:6" ht="18" customHeight="1">
      <c r="A93" s="115" t="s">
        <v>381</v>
      </c>
      <c r="B93" s="7"/>
      <c r="C93" s="7"/>
      <c r="D93" s="7"/>
      <c r="E93" s="7"/>
      <c r="F93" s="93" t="s">
        <v>135</v>
      </c>
    </row>
    <row r="94" spans="1:6" ht="19.5" customHeight="1">
      <c r="A94" s="88" t="s">
        <v>110</v>
      </c>
      <c r="B94" s="273" t="s">
        <v>111</v>
      </c>
      <c r="C94" s="844" t="s">
        <v>112</v>
      </c>
      <c r="D94" s="838"/>
      <c r="E94" s="845"/>
      <c r="F94" s="92" t="s">
        <v>138</v>
      </c>
    </row>
    <row r="95" spans="1:6" ht="63" customHeight="1">
      <c r="A95" s="186"/>
      <c r="B95" s="114"/>
      <c r="C95" s="274" t="s">
        <v>113</v>
      </c>
      <c r="D95" s="274" t="s">
        <v>114</v>
      </c>
      <c r="E95" s="274" t="s">
        <v>115</v>
      </c>
      <c r="F95" s="281"/>
    </row>
    <row r="96" spans="1:6" ht="15.75" customHeight="1">
      <c r="A96" s="275" t="s">
        <v>174</v>
      </c>
      <c r="B96" s="8" t="s">
        <v>273</v>
      </c>
      <c r="C96" s="325" t="s">
        <v>477</v>
      </c>
      <c r="D96" s="325" t="s">
        <v>477</v>
      </c>
      <c r="E96" s="325" t="s">
        <v>477</v>
      </c>
      <c r="F96" s="327">
        <f>SUM(C96:E96)</f>
        <v>0</v>
      </c>
    </row>
    <row r="97" spans="1:6" ht="15.75" customHeight="1">
      <c r="A97" s="278"/>
      <c r="B97" s="81" t="s">
        <v>177</v>
      </c>
      <c r="C97" s="316" t="s">
        <v>477</v>
      </c>
      <c r="D97" s="316" t="s">
        <v>477</v>
      </c>
      <c r="E97" s="316" t="s">
        <v>477</v>
      </c>
      <c r="F97" s="318">
        <f aca="true" t="shared" si="10" ref="F97:F102">SUM(C97:E97)</f>
        <v>0</v>
      </c>
    </row>
    <row r="98" spans="1:6" ht="15.75" customHeight="1">
      <c r="A98" s="275"/>
      <c r="B98" s="8" t="s">
        <v>178</v>
      </c>
      <c r="C98" s="325" t="s">
        <v>477</v>
      </c>
      <c r="D98" s="325" t="s">
        <v>477</v>
      </c>
      <c r="E98" s="325" t="s">
        <v>477</v>
      </c>
      <c r="F98" s="327">
        <f t="shared" si="10"/>
        <v>0</v>
      </c>
    </row>
    <row r="99" spans="1:6" ht="15.75" customHeight="1">
      <c r="A99" s="275"/>
      <c r="B99" s="81" t="s">
        <v>179</v>
      </c>
      <c r="C99" s="316" t="s">
        <v>477</v>
      </c>
      <c r="D99" s="316" t="s">
        <v>477</v>
      </c>
      <c r="E99" s="316" t="s">
        <v>477</v>
      </c>
      <c r="F99" s="318">
        <f t="shared" si="10"/>
        <v>0</v>
      </c>
    </row>
    <row r="100" spans="1:6" ht="15.75" customHeight="1">
      <c r="A100" s="275"/>
      <c r="B100" s="8" t="s">
        <v>180</v>
      </c>
      <c r="C100" s="325" t="s">
        <v>477</v>
      </c>
      <c r="D100" s="325" t="s">
        <v>477</v>
      </c>
      <c r="E100" s="325" t="s">
        <v>477</v>
      </c>
      <c r="F100" s="327">
        <f t="shared" si="10"/>
        <v>0</v>
      </c>
    </row>
    <row r="101" spans="1:6" ht="15.75" customHeight="1">
      <c r="A101" s="275"/>
      <c r="B101" s="81" t="s">
        <v>181</v>
      </c>
      <c r="C101" s="316" t="s">
        <v>477</v>
      </c>
      <c r="D101" s="316">
        <v>89</v>
      </c>
      <c r="E101" s="316" t="s">
        <v>477</v>
      </c>
      <c r="F101" s="318">
        <f t="shared" si="10"/>
        <v>89</v>
      </c>
    </row>
    <row r="102" spans="1:6" ht="15.75" customHeight="1">
      <c r="A102" s="275"/>
      <c r="B102" s="8" t="s">
        <v>274</v>
      </c>
      <c r="C102" s="325" t="s">
        <v>477</v>
      </c>
      <c r="D102" s="325" t="s">
        <v>477</v>
      </c>
      <c r="E102" s="325" t="s">
        <v>477</v>
      </c>
      <c r="F102" s="319">
        <f t="shared" si="10"/>
        <v>0</v>
      </c>
    </row>
    <row r="103" spans="1:6" ht="15.75" customHeight="1">
      <c r="A103" s="276"/>
      <c r="B103" s="475" t="s">
        <v>138</v>
      </c>
      <c r="C103" s="119">
        <f>SUM(C96:C102)</f>
        <v>0</v>
      </c>
      <c r="D103" s="119">
        <f>SUM(D96:D102)</f>
        <v>89</v>
      </c>
      <c r="E103" s="119">
        <f>SUM(E96:E102)</f>
        <v>0</v>
      </c>
      <c r="F103" s="119">
        <f>SUM(F96:F102)</f>
        <v>89</v>
      </c>
    </row>
    <row r="104" spans="1:6" ht="15.75" customHeight="1">
      <c r="A104" s="275" t="s">
        <v>175</v>
      </c>
      <c r="B104" s="8" t="s">
        <v>273</v>
      </c>
      <c r="C104" s="325" t="s">
        <v>477</v>
      </c>
      <c r="D104" s="325" t="s">
        <v>477</v>
      </c>
      <c r="E104" s="325" t="s">
        <v>477</v>
      </c>
      <c r="F104" s="327">
        <f>SUM(C104:E104)</f>
        <v>0</v>
      </c>
    </row>
    <row r="105" spans="1:6" ht="15.75" customHeight="1">
      <c r="A105" s="275"/>
      <c r="B105" s="81" t="s">
        <v>177</v>
      </c>
      <c r="C105" s="316" t="s">
        <v>477</v>
      </c>
      <c r="D105" s="316" t="s">
        <v>477</v>
      </c>
      <c r="E105" s="316" t="s">
        <v>477</v>
      </c>
      <c r="F105" s="318">
        <f aca="true" t="shared" si="11" ref="F105:F110">SUM(C105:E105)</f>
        <v>0</v>
      </c>
    </row>
    <row r="106" spans="1:6" ht="15.75" customHeight="1">
      <c r="A106" s="275"/>
      <c r="B106" s="8" t="s">
        <v>178</v>
      </c>
      <c r="C106" s="325" t="s">
        <v>477</v>
      </c>
      <c r="D106" s="325" t="s">
        <v>477</v>
      </c>
      <c r="E106" s="325" t="s">
        <v>477</v>
      </c>
      <c r="F106" s="327">
        <f t="shared" si="11"/>
        <v>0</v>
      </c>
    </row>
    <row r="107" spans="1:6" ht="15.75" customHeight="1">
      <c r="A107" s="275"/>
      <c r="B107" s="81" t="s">
        <v>179</v>
      </c>
      <c r="C107" s="316" t="s">
        <v>477</v>
      </c>
      <c r="D107" s="316" t="s">
        <v>477</v>
      </c>
      <c r="E107" s="316" t="s">
        <v>477</v>
      </c>
      <c r="F107" s="318">
        <f t="shared" si="11"/>
        <v>0</v>
      </c>
    </row>
    <row r="108" spans="1:6" ht="15.75" customHeight="1">
      <c r="A108" s="275"/>
      <c r="B108" s="8" t="s">
        <v>180</v>
      </c>
      <c r="C108" s="325" t="s">
        <v>477</v>
      </c>
      <c r="D108" s="325">
        <v>5</v>
      </c>
      <c r="E108" s="325" t="s">
        <v>477</v>
      </c>
      <c r="F108" s="327">
        <f t="shared" si="11"/>
        <v>5</v>
      </c>
    </row>
    <row r="109" spans="1:6" ht="15.75" customHeight="1">
      <c r="A109" s="275"/>
      <c r="B109" s="81" t="s">
        <v>181</v>
      </c>
      <c r="C109" s="316" t="s">
        <v>477</v>
      </c>
      <c r="D109" s="316">
        <v>2549</v>
      </c>
      <c r="E109" s="316">
        <v>506</v>
      </c>
      <c r="F109" s="318">
        <f t="shared" si="11"/>
        <v>3055</v>
      </c>
    </row>
    <row r="110" spans="1:6" ht="15.75" customHeight="1">
      <c r="A110" s="275"/>
      <c r="B110" s="8" t="s">
        <v>274</v>
      </c>
      <c r="C110" s="325" t="s">
        <v>477</v>
      </c>
      <c r="D110" s="325" t="s">
        <v>477</v>
      </c>
      <c r="E110" s="325" t="s">
        <v>477</v>
      </c>
      <c r="F110" s="319">
        <f t="shared" si="11"/>
        <v>0</v>
      </c>
    </row>
    <row r="111" spans="1:6" ht="15.75" customHeight="1">
      <c r="A111" s="276"/>
      <c r="B111" s="475" t="s">
        <v>138</v>
      </c>
      <c r="C111" s="119">
        <f>SUM(C104:C110)</f>
        <v>0</v>
      </c>
      <c r="D111" s="119">
        <f>SUM(D104:D110)</f>
        <v>2554</v>
      </c>
      <c r="E111" s="119">
        <f>SUM(E104:E110)</f>
        <v>506</v>
      </c>
      <c r="F111" s="119">
        <f>SUM(F104:F110)</f>
        <v>3060</v>
      </c>
    </row>
    <row r="112" spans="1:6" ht="15.75" customHeight="1">
      <c r="A112" s="275" t="s">
        <v>473</v>
      </c>
      <c r="B112" s="8" t="s">
        <v>273</v>
      </c>
      <c r="C112" s="325">
        <v>0</v>
      </c>
      <c r="D112" s="325">
        <v>0</v>
      </c>
      <c r="E112" s="325">
        <v>0</v>
      </c>
      <c r="F112" s="327">
        <f>SUM(C112:E112)</f>
        <v>0</v>
      </c>
    </row>
    <row r="113" spans="1:6" ht="15.75" customHeight="1">
      <c r="A113" s="275"/>
      <c r="B113" s="81" t="s">
        <v>177</v>
      </c>
      <c r="C113" s="316">
        <v>0</v>
      </c>
      <c r="D113" s="316">
        <v>0</v>
      </c>
      <c r="E113" s="316">
        <v>0</v>
      </c>
      <c r="F113" s="318">
        <f aca="true" t="shared" si="12" ref="F113:F118">SUM(C113:E113)</f>
        <v>0</v>
      </c>
    </row>
    <row r="114" spans="1:6" ht="15.75" customHeight="1">
      <c r="A114" s="275"/>
      <c r="B114" s="8" t="s">
        <v>178</v>
      </c>
      <c r="C114" s="325">
        <v>0</v>
      </c>
      <c r="D114" s="325">
        <v>0</v>
      </c>
      <c r="E114" s="325">
        <v>0</v>
      </c>
      <c r="F114" s="327">
        <f t="shared" si="12"/>
        <v>0</v>
      </c>
    </row>
    <row r="115" spans="1:6" ht="15.75" customHeight="1">
      <c r="A115" s="275"/>
      <c r="B115" s="81" t="s">
        <v>179</v>
      </c>
      <c r="C115" s="316">
        <v>0</v>
      </c>
      <c r="D115" s="316">
        <v>0</v>
      </c>
      <c r="E115" s="316">
        <v>0</v>
      </c>
      <c r="F115" s="318">
        <f t="shared" si="12"/>
        <v>0</v>
      </c>
    </row>
    <row r="116" spans="1:6" ht="15.75" customHeight="1">
      <c r="A116" s="275"/>
      <c r="B116" s="8" t="s">
        <v>180</v>
      </c>
      <c r="C116" s="325">
        <v>0</v>
      </c>
      <c r="D116" s="325">
        <v>0</v>
      </c>
      <c r="E116" s="325">
        <v>0</v>
      </c>
      <c r="F116" s="327">
        <f t="shared" si="12"/>
        <v>0</v>
      </c>
    </row>
    <row r="117" spans="1:6" ht="15.75" customHeight="1">
      <c r="A117" s="275"/>
      <c r="B117" s="81" t="s">
        <v>181</v>
      </c>
      <c r="C117" s="316">
        <v>0</v>
      </c>
      <c r="D117" s="316">
        <v>0</v>
      </c>
      <c r="E117" s="316">
        <v>0</v>
      </c>
      <c r="F117" s="318">
        <f t="shared" si="12"/>
        <v>0</v>
      </c>
    </row>
    <row r="118" spans="1:6" ht="15.75" customHeight="1">
      <c r="A118" s="275"/>
      <c r="B118" s="8" t="s">
        <v>274</v>
      </c>
      <c r="C118" s="325">
        <v>0</v>
      </c>
      <c r="D118" s="325">
        <v>0</v>
      </c>
      <c r="E118" s="325">
        <v>0</v>
      </c>
      <c r="F118" s="319">
        <f t="shared" si="12"/>
        <v>0</v>
      </c>
    </row>
    <row r="119" spans="1:6" ht="15.75" customHeight="1">
      <c r="A119" s="276"/>
      <c r="B119" s="475" t="s">
        <v>138</v>
      </c>
      <c r="C119" s="119">
        <f>SUM(C112:C118)</f>
        <v>0</v>
      </c>
      <c r="D119" s="119">
        <f>SUM(D112:D118)</f>
        <v>0</v>
      </c>
      <c r="E119" s="119">
        <f>SUM(E112:E118)</f>
        <v>0</v>
      </c>
      <c r="F119" s="119">
        <f>SUM(F112:F118)</f>
        <v>0</v>
      </c>
    </row>
    <row r="120" spans="1:6" ht="15.75" customHeight="1">
      <c r="A120" s="275" t="s">
        <v>227</v>
      </c>
      <c r="B120" s="8" t="s">
        <v>273</v>
      </c>
      <c r="C120" s="325" t="s">
        <v>477</v>
      </c>
      <c r="D120" s="325" t="s">
        <v>477</v>
      </c>
      <c r="E120" s="325" t="s">
        <v>477</v>
      </c>
      <c r="F120" s="327">
        <f>SUM(C120:E120)</f>
        <v>0</v>
      </c>
    </row>
    <row r="121" spans="1:6" ht="15.75" customHeight="1">
      <c r="A121" s="275"/>
      <c r="B121" s="81" t="s">
        <v>177</v>
      </c>
      <c r="C121" s="316" t="s">
        <v>477</v>
      </c>
      <c r="D121" s="316" t="s">
        <v>477</v>
      </c>
      <c r="E121" s="316" t="s">
        <v>477</v>
      </c>
      <c r="F121" s="318">
        <f aca="true" t="shared" si="13" ref="F121:F126">SUM(C121:E121)</f>
        <v>0</v>
      </c>
    </row>
    <row r="122" spans="1:6" ht="15.75" customHeight="1">
      <c r="A122" s="275"/>
      <c r="B122" s="8" t="s">
        <v>178</v>
      </c>
      <c r="C122" s="325">
        <v>14</v>
      </c>
      <c r="D122" s="325">
        <v>4513</v>
      </c>
      <c r="E122" s="325" t="s">
        <v>477</v>
      </c>
      <c r="F122" s="327">
        <f t="shared" si="13"/>
        <v>4527</v>
      </c>
    </row>
    <row r="123" spans="1:6" ht="15.75" customHeight="1">
      <c r="A123" s="275"/>
      <c r="B123" s="81" t="s">
        <v>179</v>
      </c>
      <c r="C123" s="316" t="s">
        <v>477</v>
      </c>
      <c r="D123" s="316" t="s">
        <v>477</v>
      </c>
      <c r="E123" s="316" t="s">
        <v>477</v>
      </c>
      <c r="F123" s="318">
        <f t="shared" si="13"/>
        <v>0</v>
      </c>
    </row>
    <row r="124" spans="1:6" ht="15.75" customHeight="1">
      <c r="A124" s="275"/>
      <c r="B124" s="8" t="s">
        <v>180</v>
      </c>
      <c r="C124" s="325" t="s">
        <v>477</v>
      </c>
      <c r="D124" s="325">
        <v>90</v>
      </c>
      <c r="E124" s="325" t="s">
        <v>477</v>
      </c>
      <c r="F124" s="327">
        <f t="shared" si="13"/>
        <v>90</v>
      </c>
    </row>
    <row r="125" spans="1:6" ht="15.75" customHeight="1">
      <c r="A125" s="275"/>
      <c r="B125" s="81" t="s">
        <v>181</v>
      </c>
      <c r="C125" s="316">
        <v>1022</v>
      </c>
      <c r="D125" s="316">
        <v>8006</v>
      </c>
      <c r="E125" s="316" t="s">
        <v>477</v>
      </c>
      <c r="F125" s="318">
        <f t="shared" si="13"/>
        <v>9028</v>
      </c>
    </row>
    <row r="126" spans="1:6" ht="15.75" customHeight="1">
      <c r="A126" s="275"/>
      <c r="B126" s="8" t="s">
        <v>274</v>
      </c>
      <c r="C126" s="325">
        <v>49</v>
      </c>
      <c r="D126" s="325" t="s">
        <v>477</v>
      </c>
      <c r="E126" s="325" t="s">
        <v>477</v>
      </c>
      <c r="F126" s="319">
        <f t="shared" si="13"/>
        <v>49</v>
      </c>
    </row>
    <row r="127" spans="1:6" ht="15.75" customHeight="1">
      <c r="A127" s="276"/>
      <c r="B127" s="475" t="s">
        <v>138</v>
      </c>
      <c r="C127" s="119">
        <f>SUM(C120:C126)</f>
        <v>1085</v>
      </c>
      <c r="D127" s="119">
        <f>SUM(D120:D126)</f>
        <v>12609</v>
      </c>
      <c r="E127" s="119">
        <f>SUM(E120:E126)</f>
        <v>0</v>
      </c>
      <c r="F127" s="119">
        <f>SUM(F120:F126)</f>
        <v>13694</v>
      </c>
    </row>
    <row r="128" spans="1:6" ht="15.75" customHeight="1">
      <c r="A128" s="275" t="s">
        <v>228</v>
      </c>
      <c r="B128" s="8" t="s">
        <v>273</v>
      </c>
      <c r="C128" s="325" t="s">
        <v>477</v>
      </c>
      <c r="D128" s="325" t="s">
        <v>477</v>
      </c>
      <c r="E128" s="325" t="s">
        <v>477</v>
      </c>
      <c r="F128" s="327">
        <f>SUM(C128:E128)</f>
        <v>0</v>
      </c>
    </row>
    <row r="129" spans="1:6" ht="15.75" customHeight="1">
      <c r="A129" s="275"/>
      <c r="B129" s="81" t="s">
        <v>177</v>
      </c>
      <c r="C129" s="316" t="s">
        <v>477</v>
      </c>
      <c r="D129" s="316" t="s">
        <v>477</v>
      </c>
      <c r="E129" s="316" t="s">
        <v>477</v>
      </c>
      <c r="F129" s="318">
        <f aca="true" t="shared" si="14" ref="F129:F134">SUM(C129:E129)</f>
        <v>0</v>
      </c>
    </row>
    <row r="130" spans="1:6" ht="15.75" customHeight="1">
      <c r="A130" s="275"/>
      <c r="B130" s="8" t="s">
        <v>178</v>
      </c>
      <c r="C130" s="325" t="s">
        <v>477</v>
      </c>
      <c r="D130" s="325" t="s">
        <v>477</v>
      </c>
      <c r="E130" s="325" t="s">
        <v>477</v>
      </c>
      <c r="F130" s="327">
        <f t="shared" si="14"/>
        <v>0</v>
      </c>
    </row>
    <row r="131" spans="1:6" ht="15.75" customHeight="1">
      <c r="A131" s="275"/>
      <c r="B131" s="81" t="s">
        <v>179</v>
      </c>
      <c r="C131" s="316" t="s">
        <v>477</v>
      </c>
      <c r="D131" s="316" t="s">
        <v>477</v>
      </c>
      <c r="E131" s="316" t="s">
        <v>477</v>
      </c>
      <c r="F131" s="318">
        <f t="shared" si="14"/>
        <v>0</v>
      </c>
    </row>
    <row r="132" spans="1:6" ht="15.75" customHeight="1">
      <c r="A132" s="275"/>
      <c r="B132" s="8" t="s">
        <v>180</v>
      </c>
      <c r="C132" s="325" t="s">
        <v>477</v>
      </c>
      <c r="D132" s="325" t="s">
        <v>477</v>
      </c>
      <c r="E132" s="325" t="s">
        <v>477</v>
      </c>
      <c r="F132" s="327">
        <f t="shared" si="14"/>
        <v>0</v>
      </c>
    </row>
    <row r="133" spans="1:6" ht="15.75" customHeight="1">
      <c r="A133" s="279"/>
      <c r="B133" s="81" t="s">
        <v>181</v>
      </c>
      <c r="C133" s="316" t="s">
        <v>477</v>
      </c>
      <c r="D133" s="316" t="s">
        <v>477</v>
      </c>
      <c r="E133" s="316" t="s">
        <v>477</v>
      </c>
      <c r="F133" s="318">
        <f t="shared" si="14"/>
        <v>0</v>
      </c>
    </row>
    <row r="134" spans="1:6" ht="15.75" customHeight="1">
      <c r="A134" s="279"/>
      <c r="B134" s="8" t="s">
        <v>274</v>
      </c>
      <c r="C134" s="325" t="s">
        <v>477</v>
      </c>
      <c r="D134" s="325" t="s">
        <v>477</v>
      </c>
      <c r="E134" s="325" t="s">
        <v>477</v>
      </c>
      <c r="F134" s="319">
        <f t="shared" si="14"/>
        <v>0</v>
      </c>
    </row>
    <row r="135" spans="1:6" ht="15.75" customHeight="1">
      <c r="A135" s="277" t="s">
        <v>229</v>
      </c>
      <c r="B135" s="475" t="s">
        <v>138</v>
      </c>
      <c r="C135" s="119">
        <f>SUM(C128:C134)</f>
        <v>0</v>
      </c>
      <c r="D135" s="119">
        <f>SUM(D128:D134)</f>
        <v>0</v>
      </c>
      <c r="E135" s="119">
        <f>SUM(E128:E134)</f>
        <v>0</v>
      </c>
      <c r="F135" s="119">
        <f>SUM(F128:F134)</f>
        <v>0</v>
      </c>
    </row>
    <row r="136" spans="1:6" ht="22.5" customHeight="1">
      <c r="A136" s="271" t="s">
        <v>400</v>
      </c>
      <c r="B136" s="7"/>
      <c r="C136" s="7"/>
      <c r="D136" s="7"/>
      <c r="E136" s="7"/>
      <c r="F136" s="6"/>
    </row>
    <row r="137" spans="1:6" ht="22.5" customHeight="1">
      <c r="A137" s="271" t="s">
        <v>440</v>
      </c>
      <c r="B137" s="7"/>
      <c r="C137" s="7"/>
      <c r="D137" s="7"/>
      <c r="E137" s="7"/>
      <c r="F137" s="6"/>
    </row>
    <row r="138" spans="1:6" ht="22.5" customHeight="1">
      <c r="A138" s="271"/>
      <c r="B138" s="7"/>
      <c r="C138" s="7"/>
      <c r="D138" s="7"/>
      <c r="E138" s="7"/>
      <c r="F138" s="6"/>
    </row>
    <row r="139" spans="1:6" ht="18" customHeight="1">
      <c r="A139" s="115" t="s">
        <v>381</v>
      </c>
      <c r="B139" s="7"/>
      <c r="C139" s="7"/>
      <c r="D139" s="7"/>
      <c r="E139" s="7"/>
      <c r="F139" s="93" t="s">
        <v>135</v>
      </c>
    </row>
    <row r="140" spans="1:6" ht="19.5" customHeight="1">
      <c r="A140" s="88" t="s">
        <v>110</v>
      </c>
      <c r="B140" s="273" t="s">
        <v>111</v>
      </c>
      <c r="C140" s="844" t="s">
        <v>112</v>
      </c>
      <c r="D140" s="838"/>
      <c r="E140" s="845"/>
      <c r="F140" s="92" t="s">
        <v>138</v>
      </c>
    </row>
    <row r="141" spans="1:6" ht="63" customHeight="1">
      <c r="A141" s="186"/>
      <c r="B141" s="114"/>
      <c r="C141" s="274" t="s">
        <v>113</v>
      </c>
      <c r="D141" s="274" t="s">
        <v>114</v>
      </c>
      <c r="E141" s="274" t="s">
        <v>115</v>
      </c>
      <c r="F141" s="281"/>
    </row>
    <row r="142" spans="1:6" ht="15.75" customHeight="1">
      <c r="A142" s="275" t="s">
        <v>230</v>
      </c>
      <c r="B142" s="8" t="s">
        <v>273</v>
      </c>
      <c r="C142" s="325">
        <v>2122</v>
      </c>
      <c r="D142" s="325" t="s">
        <v>477</v>
      </c>
      <c r="E142" s="325" t="s">
        <v>477</v>
      </c>
      <c r="F142" s="327">
        <f>SUM(C142:E142)</f>
        <v>2122</v>
      </c>
    </row>
    <row r="143" spans="1:6" ht="15.75" customHeight="1">
      <c r="A143" s="275"/>
      <c r="B143" s="81" t="s">
        <v>177</v>
      </c>
      <c r="C143" s="316" t="s">
        <v>477</v>
      </c>
      <c r="D143" s="316" t="s">
        <v>477</v>
      </c>
      <c r="E143" s="316" t="s">
        <v>477</v>
      </c>
      <c r="F143" s="318">
        <f aca="true" t="shared" si="15" ref="F143:F148">SUM(C143:E143)</f>
        <v>0</v>
      </c>
    </row>
    <row r="144" spans="1:6" ht="15.75" customHeight="1">
      <c r="A144" s="275"/>
      <c r="B144" s="8" t="s">
        <v>178</v>
      </c>
      <c r="C144" s="325">
        <v>4995</v>
      </c>
      <c r="D144" s="325">
        <v>3850</v>
      </c>
      <c r="E144" s="325" t="s">
        <v>477</v>
      </c>
      <c r="F144" s="327">
        <f t="shared" si="15"/>
        <v>8845</v>
      </c>
    </row>
    <row r="145" spans="1:6" ht="15.75" customHeight="1">
      <c r="A145" s="275"/>
      <c r="B145" s="81" t="s">
        <v>179</v>
      </c>
      <c r="C145" s="316" t="s">
        <v>477</v>
      </c>
      <c r="D145" s="316" t="s">
        <v>477</v>
      </c>
      <c r="E145" s="316" t="s">
        <v>477</v>
      </c>
      <c r="F145" s="318">
        <f t="shared" si="15"/>
        <v>0</v>
      </c>
    </row>
    <row r="146" spans="1:6" ht="15.75" customHeight="1">
      <c r="A146" s="275"/>
      <c r="B146" s="8" t="s">
        <v>180</v>
      </c>
      <c r="C146" s="325">
        <v>432</v>
      </c>
      <c r="D146" s="325" t="s">
        <v>477</v>
      </c>
      <c r="E146" s="325" t="s">
        <v>477</v>
      </c>
      <c r="F146" s="327">
        <f t="shared" si="15"/>
        <v>432</v>
      </c>
    </row>
    <row r="147" spans="1:6" ht="15.75" customHeight="1">
      <c r="A147" s="275"/>
      <c r="B147" s="81" t="s">
        <v>181</v>
      </c>
      <c r="C147" s="316">
        <v>3526</v>
      </c>
      <c r="D147" s="316">
        <v>2533</v>
      </c>
      <c r="E147" s="316">
        <v>25</v>
      </c>
      <c r="F147" s="318">
        <f t="shared" si="15"/>
        <v>6084</v>
      </c>
    </row>
    <row r="148" spans="1:6" ht="15.75" customHeight="1">
      <c r="A148" s="275"/>
      <c r="B148" s="8" t="s">
        <v>274</v>
      </c>
      <c r="C148" s="325">
        <v>5146</v>
      </c>
      <c r="D148" s="325">
        <v>45682</v>
      </c>
      <c r="E148" s="325">
        <v>17255</v>
      </c>
      <c r="F148" s="319">
        <f t="shared" si="15"/>
        <v>68083</v>
      </c>
    </row>
    <row r="149" spans="1:6" ht="15.75" customHeight="1">
      <c r="A149" s="276"/>
      <c r="B149" s="475" t="s">
        <v>138</v>
      </c>
      <c r="C149" s="119">
        <f>SUM(C142:C148)</f>
        <v>16221</v>
      </c>
      <c r="D149" s="119">
        <f>SUM(D142:D148)</f>
        <v>52065</v>
      </c>
      <c r="E149" s="119">
        <f>SUM(E142:E148)</f>
        <v>17280</v>
      </c>
      <c r="F149" s="119">
        <f>SUM(F142:F148)</f>
        <v>85566</v>
      </c>
    </row>
    <row r="150" spans="1:6" ht="15.75" customHeight="1">
      <c r="A150" s="280" t="s">
        <v>116</v>
      </c>
      <c r="B150" s="8" t="s">
        <v>273</v>
      </c>
      <c r="C150" s="316">
        <v>3126</v>
      </c>
      <c r="D150" s="316">
        <v>2782</v>
      </c>
      <c r="E150" s="316">
        <v>110</v>
      </c>
      <c r="F150" s="327">
        <f aca="true" t="shared" si="16" ref="F150:F156">SUM(C150:E150)</f>
        <v>6018</v>
      </c>
    </row>
    <row r="151" spans="1:6" ht="15.75" customHeight="1">
      <c r="A151" s="280"/>
      <c r="B151" s="81" t="s">
        <v>177</v>
      </c>
      <c r="C151" s="325">
        <v>78</v>
      </c>
      <c r="D151" s="325" t="s">
        <v>477</v>
      </c>
      <c r="E151" s="325" t="s">
        <v>477</v>
      </c>
      <c r="F151" s="318">
        <f t="shared" si="16"/>
        <v>78</v>
      </c>
    </row>
    <row r="152" spans="1:6" ht="15.75" customHeight="1">
      <c r="A152" s="280"/>
      <c r="B152" s="8" t="s">
        <v>178</v>
      </c>
      <c r="C152" s="316">
        <v>14636</v>
      </c>
      <c r="D152" s="316">
        <v>29915</v>
      </c>
      <c r="E152" s="316">
        <v>235</v>
      </c>
      <c r="F152" s="327">
        <f t="shared" si="16"/>
        <v>44786</v>
      </c>
    </row>
    <row r="153" spans="1:6" ht="15.75" customHeight="1">
      <c r="A153" s="275"/>
      <c r="B153" s="81" t="s">
        <v>179</v>
      </c>
      <c r="C153" s="325" t="s">
        <v>477</v>
      </c>
      <c r="D153" s="325" t="s">
        <v>477</v>
      </c>
      <c r="E153" s="325" t="s">
        <v>477</v>
      </c>
      <c r="F153" s="318">
        <f t="shared" si="16"/>
        <v>0</v>
      </c>
    </row>
    <row r="154" spans="1:6" ht="15.75" customHeight="1">
      <c r="A154" s="275"/>
      <c r="B154" s="8" t="s">
        <v>180</v>
      </c>
      <c r="C154" s="316">
        <v>2172</v>
      </c>
      <c r="D154" s="316">
        <v>816</v>
      </c>
      <c r="E154" s="316">
        <v>228</v>
      </c>
      <c r="F154" s="327">
        <f t="shared" si="16"/>
        <v>3216</v>
      </c>
    </row>
    <row r="155" spans="1:6" ht="15.75" customHeight="1">
      <c r="A155" s="275"/>
      <c r="B155" s="81" t="s">
        <v>181</v>
      </c>
      <c r="C155" s="325">
        <v>36164</v>
      </c>
      <c r="D155" s="325">
        <v>251493</v>
      </c>
      <c r="E155" s="325">
        <v>9464</v>
      </c>
      <c r="F155" s="318">
        <f t="shared" si="16"/>
        <v>297121</v>
      </c>
    </row>
    <row r="156" spans="1:6" ht="15.75" customHeight="1">
      <c r="A156" s="275"/>
      <c r="B156" s="8" t="s">
        <v>274</v>
      </c>
      <c r="C156" s="316">
        <v>5927</v>
      </c>
      <c r="D156" s="316">
        <v>58677</v>
      </c>
      <c r="E156" s="316">
        <v>22223</v>
      </c>
      <c r="F156" s="319">
        <f t="shared" si="16"/>
        <v>86827</v>
      </c>
    </row>
    <row r="157" spans="1:6" s="14" customFormat="1" ht="30" customHeight="1">
      <c r="A157" s="118"/>
      <c r="B157" s="95" t="s">
        <v>231</v>
      </c>
      <c r="C157" s="479">
        <f>SUM(C150:C156)</f>
        <v>62103</v>
      </c>
      <c r="D157" s="479">
        <f>SUM(D150:D156)</f>
        <v>343683</v>
      </c>
      <c r="E157" s="479">
        <f>SUM(E150:E156)</f>
        <v>32260</v>
      </c>
      <c r="F157" s="479">
        <f>SUM(F150:F156)</f>
        <v>438046</v>
      </c>
    </row>
    <row r="158" spans="1:6" ht="18">
      <c r="A158" s="272"/>
      <c r="B158" s="120" t="s">
        <v>382</v>
      </c>
      <c r="C158" s="121">
        <f>(C157-C161)</f>
        <v>2344</v>
      </c>
      <c r="D158" s="121">
        <f>(D157-D161)</f>
        <v>-40807</v>
      </c>
      <c r="E158" s="121">
        <f>(E157-E161)</f>
        <v>-7541</v>
      </c>
      <c r="F158" s="121">
        <f>(F157-F161)</f>
        <v>-46004</v>
      </c>
    </row>
    <row r="159" spans="1:6" ht="18">
      <c r="A159" s="272"/>
      <c r="B159" s="120" t="s">
        <v>384</v>
      </c>
      <c r="C159" s="473">
        <f>(C157-C161)/ABS(C161)</f>
        <v>0.03922421727271206</v>
      </c>
      <c r="D159" s="473">
        <f>(D157-D161)/ABS(D161)</f>
        <v>-0.10613279929256937</v>
      </c>
      <c r="E159" s="473">
        <f>(E157-E161)/ABS(E161)</f>
        <v>-0.18946760131654983</v>
      </c>
      <c r="F159" s="473">
        <f>(F157-F161)/ABS(F161)</f>
        <v>-0.09503976861894432</v>
      </c>
    </row>
    <row r="160" spans="2:6" ht="18">
      <c r="B160" s="120" t="s">
        <v>385</v>
      </c>
      <c r="C160" s="190">
        <f>C157/$F157</f>
        <v>0.14177278185396056</v>
      </c>
      <c r="D160" s="190">
        <f>D157/$F157</f>
        <v>0.7845819845404364</v>
      </c>
      <c r="E160" s="190">
        <f>E157/$F157</f>
        <v>0.07364523360560306</v>
      </c>
      <c r="F160" s="190">
        <f>F157/$F157</f>
        <v>1</v>
      </c>
    </row>
    <row r="161" spans="2:6" ht="18">
      <c r="B161" s="472" t="s">
        <v>383</v>
      </c>
      <c r="C161" s="121">
        <v>59759</v>
      </c>
      <c r="D161" s="121">
        <v>384490</v>
      </c>
      <c r="E161" s="121">
        <v>39801</v>
      </c>
      <c r="F161" s="121">
        <v>484050</v>
      </c>
    </row>
    <row r="162" spans="3:6" ht="18">
      <c r="C162" s="19"/>
      <c r="D162" s="19"/>
      <c r="E162" s="19"/>
      <c r="F162" s="282"/>
    </row>
    <row r="165" spans="3:6" ht="18">
      <c r="C165" s="19"/>
      <c r="D165" s="19"/>
      <c r="E165" s="19"/>
      <c r="F165" s="282"/>
    </row>
    <row r="166" spans="3:6" ht="18">
      <c r="C166" s="19"/>
      <c r="D166" s="19"/>
      <c r="E166" s="19"/>
      <c r="F166" s="282"/>
    </row>
    <row r="167" spans="3:6" ht="18">
      <c r="C167" s="19"/>
      <c r="D167" s="19"/>
      <c r="E167" s="19"/>
      <c r="F167" s="282"/>
    </row>
    <row r="168" spans="3:6" ht="18">
      <c r="C168" s="19"/>
      <c r="D168" s="19"/>
      <c r="E168" s="19"/>
      <c r="F168" s="282"/>
    </row>
    <row r="169" spans="3:6" ht="18">
      <c r="C169" s="19"/>
      <c r="D169" s="19"/>
      <c r="E169" s="19"/>
      <c r="F169" s="282"/>
    </row>
    <row r="170" spans="3:6" ht="18">
      <c r="C170" s="19"/>
      <c r="D170" s="19"/>
      <c r="E170" s="19"/>
      <c r="F170" s="282"/>
    </row>
    <row r="174" spans="3:6" ht="18">
      <c r="C174" s="19"/>
      <c r="D174" s="19"/>
      <c r="E174" s="19"/>
      <c r="F174" s="282"/>
    </row>
    <row r="179" spans="3:5" ht="18">
      <c r="C179" s="19"/>
      <c r="D179" s="19"/>
      <c r="E179" s="19"/>
    </row>
    <row r="180" spans="3:5" ht="18">
      <c r="C180" s="19"/>
      <c r="D180" s="19"/>
      <c r="E180" s="19"/>
    </row>
    <row r="181" spans="3:5" ht="18">
      <c r="C181" s="19"/>
      <c r="D181" s="19"/>
      <c r="E181" s="19"/>
    </row>
    <row r="182" spans="3:5" ht="18">
      <c r="C182" s="19"/>
      <c r="D182" s="19"/>
      <c r="E182" s="19"/>
    </row>
    <row r="183" spans="3:5" ht="18">
      <c r="C183" s="19"/>
      <c r="D183" s="19"/>
      <c r="E183" s="19"/>
    </row>
    <row r="184" spans="3:5" ht="18">
      <c r="C184" s="19"/>
      <c r="D184" s="19"/>
      <c r="E184" s="19"/>
    </row>
    <row r="185" spans="3:5" ht="18">
      <c r="C185" s="19"/>
      <c r="D185" s="19"/>
      <c r="E185" s="19"/>
    </row>
  </sheetData>
  <mergeCells count="6">
    <mergeCell ref="C140:E140"/>
    <mergeCell ref="A75:A76"/>
    <mergeCell ref="C4:E4"/>
    <mergeCell ref="C49:E49"/>
    <mergeCell ref="C94:E94"/>
    <mergeCell ref="A83:A84"/>
  </mergeCells>
  <printOptions horizontalCentered="1"/>
  <pageMargins left="0.6692913385826772" right="0.5118110236220472" top="0.5511811023622047" bottom="0.5511811023622047" header="0.31496062992125984" footer="0.31496062992125984"/>
  <pageSetup horizontalDpi="1200" verticalDpi="1200" orientation="landscape" paperSize="9" scale="65" r:id="rId1"/>
  <rowBreaks count="3" manualBreakCount="3">
    <brk id="45" max="255" man="1"/>
    <brk id="90" max="255" man="1"/>
    <brk id="135" max="255" man="1"/>
  </rowBreaks>
  <ignoredErrors>
    <ignoredError sqref="F13 F21 F29 F37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6"/>
  </sheetPr>
  <dimension ref="A1:S59"/>
  <sheetViews>
    <sheetView showGridLines="0" zoomScaleSheetLayoutView="50" workbookViewId="0" topLeftCell="A1">
      <selection activeCell="A1" sqref="A1"/>
    </sheetView>
  </sheetViews>
  <sheetFormatPr defaultColWidth="9.140625" defaultRowHeight="12.75"/>
  <cols>
    <col min="1" max="1" width="39.7109375" style="0" customWidth="1"/>
    <col min="2" max="2" width="25.28125" style="0" customWidth="1"/>
    <col min="3" max="7" width="20.7109375" style="0" customWidth="1"/>
    <col min="8" max="8" width="24.421875" style="0" customWidth="1"/>
    <col min="9" max="10" width="25.8515625" style="0" customWidth="1"/>
    <col min="11" max="11" width="20.7109375" style="0" customWidth="1"/>
    <col min="12" max="12" width="20.421875" style="0" customWidth="1"/>
    <col min="13" max="13" width="8.8515625" style="0" customWidth="1"/>
    <col min="14" max="14" width="11.28125" style="0" bestFit="1" customWidth="1"/>
    <col min="15" max="15" width="13.140625" style="0" customWidth="1"/>
    <col min="16" max="16384" width="8.8515625" style="0" customWidth="1"/>
  </cols>
  <sheetData>
    <row r="1" spans="1:11" s="231" customFormat="1" ht="28.5" customHeight="1">
      <c r="A1" s="52" t="s">
        <v>401</v>
      </c>
      <c r="K1" s="260"/>
    </row>
    <row r="2" spans="1:11" s="183" customFormat="1" ht="21" customHeight="1">
      <c r="A2" s="248"/>
      <c r="K2" s="272"/>
    </row>
    <row r="3" spans="1:11" s="183" customFormat="1" ht="18" customHeight="1">
      <c r="A3" s="115" t="s">
        <v>381</v>
      </c>
      <c r="K3" s="93" t="s">
        <v>135</v>
      </c>
    </row>
    <row r="4" spans="1:11" s="183" customFormat="1" ht="25.5" customHeight="1">
      <c r="A4" s="214" t="s">
        <v>136</v>
      </c>
      <c r="B4" s="286" t="s">
        <v>117</v>
      </c>
      <c r="C4" s="283"/>
      <c r="D4" s="283"/>
      <c r="E4" s="283"/>
      <c r="F4" s="283"/>
      <c r="G4" s="283"/>
      <c r="H4" s="283"/>
      <c r="I4" s="284"/>
      <c r="J4" s="284"/>
      <c r="K4" s="191"/>
    </row>
    <row r="5" spans="1:11" ht="75" customHeight="1">
      <c r="A5" s="103"/>
      <c r="B5" s="216" t="s">
        <v>257</v>
      </c>
      <c r="C5" s="285" t="s">
        <v>258</v>
      </c>
      <c r="D5" s="216" t="s">
        <v>118</v>
      </c>
      <c r="E5" s="285" t="s">
        <v>188</v>
      </c>
      <c r="F5" s="216" t="s">
        <v>189</v>
      </c>
      <c r="G5" s="285" t="s">
        <v>119</v>
      </c>
      <c r="H5" s="216" t="s">
        <v>120</v>
      </c>
      <c r="I5" s="285" t="s">
        <v>121</v>
      </c>
      <c r="J5" s="216" t="s">
        <v>190</v>
      </c>
      <c r="K5" s="216" t="s">
        <v>122</v>
      </c>
    </row>
    <row r="6" spans="1:19" s="30" customFormat="1" ht="34.5" customHeight="1">
      <c r="A6" s="166" t="s">
        <v>147</v>
      </c>
      <c r="B6" s="424"/>
      <c r="C6" s="425"/>
      <c r="D6" s="423"/>
      <c r="E6" s="424"/>
      <c r="F6" s="423"/>
      <c r="G6" s="424"/>
      <c r="H6" s="423"/>
      <c r="I6" s="424"/>
      <c r="J6" s="423"/>
      <c r="K6" s="425"/>
      <c r="L6" s="366"/>
      <c r="M6" s="366"/>
      <c r="N6" s="366"/>
      <c r="O6" s="366"/>
      <c r="P6" s="366"/>
      <c r="Q6" s="366"/>
      <c r="R6" s="366"/>
      <c r="S6" s="366"/>
    </row>
    <row r="7" spans="1:19" ht="24.75" customHeight="1">
      <c r="A7" s="123" t="s">
        <v>148</v>
      </c>
      <c r="B7" s="341">
        <v>80034</v>
      </c>
      <c r="C7" s="316">
        <v>1323</v>
      </c>
      <c r="D7" s="316">
        <v>8844</v>
      </c>
      <c r="E7" s="341">
        <v>1088</v>
      </c>
      <c r="F7" s="316">
        <v>3264</v>
      </c>
      <c r="G7" s="341">
        <v>2726</v>
      </c>
      <c r="H7" s="316">
        <v>3115</v>
      </c>
      <c r="I7" s="341">
        <v>4162</v>
      </c>
      <c r="J7" s="316">
        <v>3338</v>
      </c>
      <c r="K7" s="544">
        <v>244</v>
      </c>
      <c r="L7" s="372"/>
      <c r="M7" s="372"/>
      <c r="N7" s="372"/>
      <c r="O7" s="372"/>
      <c r="P7" s="372"/>
      <c r="Q7" s="372"/>
      <c r="R7" s="372"/>
      <c r="S7" s="372"/>
    </row>
    <row r="8" spans="1:19" ht="24.75" customHeight="1">
      <c r="A8" s="125" t="s">
        <v>149</v>
      </c>
      <c r="B8" s="340">
        <v>35</v>
      </c>
      <c r="C8" s="315">
        <v>1775</v>
      </c>
      <c r="D8" s="315">
        <v>2709</v>
      </c>
      <c r="E8" s="340">
        <v>4711</v>
      </c>
      <c r="F8" s="315">
        <v>7833</v>
      </c>
      <c r="G8" s="340">
        <v>12544</v>
      </c>
      <c r="H8" s="315">
        <v>8690</v>
      </c>
      <c r="I8" s="340">
        <v>6404</v>
      </c>
      <c r="J8" s="315">
        <v>5239</v>
      </c>
      <c r="K8" s="315">
        <v>3025</v>
      </c>
      <c r="L8" s="372"/>
      <c r="M8" s="372"/>
      <c r="N8" s="372"/>
      <c r="O8" s="372"/>
      <c r="P8" s="372"/>
      <c r="Q8" s="372"/>
      <c r="R8" s="372"/>
      <c r="S8" s="372"/>
    </row>
    <row r="9" spans="1:19" ht="24.75" customHeight="1">
      <c r="A9" s="123" t="s">
        <v>472</v>
      </c>
      <c r="B9" s="341" t="s">
        <v>477</v>
      </c>
      <c r="C9" s="316">
        <v>192</v>
      </c>
      <c r="D9" s="316" t="s">
        <v>477</v>
      </c>
      <c r="E9" s="341">
        <v>54</v>
      </c>
      <c r="F9" s="316">
        <v>82</v>
      </c>
      <c r="G9" s="341" t="s">
        <v>477</v>
      </c>
      <c r="H9" s="316">
        <v>424</v>
      </c>
      <c r="I9" s="341" t="s">
        <v>477</v>
      </c>
      <c r="J9" s="316" t="s">
        <v>477</v>
      </c>
      <c r="K9" s="316" t="s">
        <v>477</v>
      </c>
      <c r="L9" s="372"/>
      <c r="M9" s="372"/>
      <c r="N9" s="372"/>
      <c r="O9" s="372"/>
      <c r="P9" s="372"/>
      <c r="Q9" s="372"/>
      <c r="R9" s="372"/>
      <c r="S9" s="372"/>
    </row>
    <row r="10" spans="1:19" ht="24.75" customHeight="1">
      <c r="A10" s="125" t="s">
        <v>153</v>
      </c>
      <c r="B10" s="340" t="s">
        <v>477</v>
      </c>
      <c r="C10" s="315" t="s">
        <v>477</v>
      </c>
      <c r="D10" s="315" t="s">
        <v>477</v>
      </c>
      <c r="E10" s="340">
        <v>58</v>
      </c>
      <c r="F10" s="315">
        <v>34</v>
      </c>
      <c r="G10" s="340">
        <v>345</v>
      </c>
      <c r="H10" s="315">
        <v>70</v>
      </c>
      <c r="I10" s="340" t="s">
        <v>477</v>
      </c>
      <c r="J10" s="315" t="s">
        <v>477</v>
      </c>
      <c r="K10" s="315">
        <v>2097</v>
      </c>
      <c r="L10" s="372"/>
      <c r="M10" s="372"/>
      <c r="N10" s="372"/>
      <c r="O10" s="372"/>
      <c r="P10" s="372"/>
      <c r="Q10" s="372"/>
      <c r="R10" s="372"/>
      <c r="S10" s="372"/>
    </row>
    <row r="11" spans="1:19" ht="24.75" customHeight="1">
      <c r="A11" s="123" t="s">
        <v>154</v>
      </c>
      <c r="B11" s="341" t="s">
        <v>477</v>
      </c>
      <c r="C11" s="316" t="s">
        <v>477</v>
      </c>
      <c r="D11" s="316" t="s">
        <v>477</v>
      </c>
      <c r="E11" s="341" t="s">
        <v>477</v>
      </c>
      <c r="F11" s="316" t="s">
        <v>477</v>
      </c>
      <c r="G11" s="341" t="s">
        <v>477</v>
      </c>
      <c r="H11" s="316">
        <v>42</v>
      </c>
      <c r="I11" s="341" t="s">
        <v>477</v>
      </c>
      <c r="J11" s="316" t="s">
        <v>477</v>
      </c>
      <c r="K11" s="316" t="s">
        <v>477</v>
      </c>
      <c r="L11" s="372"/>
      <c r="M11" s="372"/>
      <c r="N11" s="372"/>
      <c r="O11" s="372"/>
      <c r="P11" s="372"/>
      <c r="Q11" s="372"/>
      <c r="R11" s="372"/>
      <c r="S11" s="372"/>
    </row>
    <row r="12" spans="1:19" ht="24.75" customHeight="1">
      <c r="A12" s="125" t="s">
        <v>155</v>
      </c>
      <c r="B12" s="340" t="s">
        <v>477</v>
      </c>
      <c r="C12" s="315" t="s">
        <v>477</v>
      </c>
      <c r="D12" s="315">
        <v>28</v>
      </c>
      <c r="E12" s="340">
        <v>20</v>
      </c>
      <c r="F12" s="315">
        <v>519</v>
      </c>
      <c r="G12" s="340">
        <v>1494</v>
      </c>
      <c r="H12" s="315">
        <v>1299</v>
      </c>
      <c r="I12" s="340" t="s">
        <v>477</v>
      </c>
      <c r="J12" s="315" t="s">
        <v>477</v>
      </c>
      <c r="K12" s="315" t="s">
        <v>477</v>
      </c>
      <c r="L12" s="372"/>
      <c r="M12" s="372"/>
      <c r="N12" s="372"/>
      <c r="O12" s="372"/>
      <c r="P12" s="372"/>
      <c r="Q12" s="372"/>
      <c r="R12" s="372"/>
      <c r="S12" s="372"/>
    </row>
    <row r="13" spans="1:19" ht="24.75" customHeight="1">
      <c r="A13" s="123" t="s">
        <v>158</v>
      </c>
      <c r="B13" s="341" t="s">
        <v>477</v>
      </c>
      <c r="C13" s="316" t="s">
        <v>477</v>
      </c>
      <c r="D13" s="316" t="s">
        <v>477</v>
      </c>
      <c r="E13" s="341" t="s">
        <v>477</v>
      </c>
      <c r="F13" s="316" t="s">
        <v>477</v>
      </c>
      <c r="G13" s="341" t="s">
        <v>477</v>
      </c>
      <c r="H13" s="316" t="s">
        <v>477</v>
      </c>
      <c r="I13" s="341" t="s">
        <v>477</v>
      </c>
      <c r="J13" s="316" t="s">
        <v>477</v>
      </c>
      <c r="K13" s="316" t="s">
        <v>477</v>
      </c>
      <c r="L13" s="372"/>
      <c r="M13" s="372"/>
      <c r="N13" s="372"/>
      <c r="O13" s="372"/>
      <c r="P13" s="372"/>
      <c r="Q13" s="372"/>
      <c r="R13" s="372"/>
      <c r="S13" s="372"/>
    </row>
    <row r="14" spans="1:19" ht="24.75" customHeight="1">
      <c r="A14" s="125" t="s">
        <v>159</v>
      </c>
      <c r="B14" s="340" t="s">
        <v>477</v>
      </c>
      <c r="C14" s="315" t="s">
        <v>477</v>
      </c>
      <c r="D14" s="315" t="s">
        <v>477</v>
      </c>
      <c r="E14" s="340" t="s">
        <v>477</v>
      </c>
      <c r="F14" s="315" t="s">
        <v>477</v>
      </c>
      <c r="G14" s="340" t="s">
        <v>477</v>
      </c>
      <c r="H14" s="315" t="s">
        <v>477</v>
      </c>
      <c r="I14" s="340" t="s">
        <v>477</v>
      </c>
      <c r="J14" s="315" t="s">
        <v>477</v>
      </c>
      <c r="K14" s="315" t="s">
        <v>477</v>
      </c>
      <c r="L14" s="372"/>
      <c r="M14" s="372"/>
      <c r="N14" s="372"/>
      <c r="O14" s="372"/>
      <c r="P14" s="372"/>
      <c r="Q14" s="372"/>
      <c r="R14" s="372"/>
      <c r="S14" s="372"/>
    </row>
    <row r="15" spans="1:19" ht="24.75" customHeight="1">
      <c r="A15" s="123" t="s">
        <v>89</v>
      </c>
      <c r="B15" s="341" t="s">
        <v>477</v>
      </c>
      <c r="C15" s="316" t="s">
        <v>477</v>
      </c>
      <c r="D15" s="316" t="s">
        <v>477</v>
      </c>
      <c r="E15" s="341" t="s">
        <v>477</v>
      </c>
      <c r="F15" s="316" t="s">
        <v>477</v>
      </c>
      <c r="G15" s="341" t="s">
        <v>477</v>
      </c>
      <c r="H15" s="316" t="s">
        <v>477</v>
      </c>
      <c r="I15" s="341" t="s">
        <v>477</v>
      </c>
      <c r="J15" s="316" t="s">
        <v>477</v>
      </c>
      <c r="K15" s="316" t="s">
        <v>477</v>
      </c>
      <c r="L15" s="372"/>
      <c r="M15" s="372"/>
      <c r="N15" s="372"/>
      <c r="O15" s="372"/>
      <c r="P15" s="372"/>
      <c r="Q15" s="372"/>
      <c r="R15" s="372"/>
      <c r="S15" s="372"/>
    </row>
    <row r="16" spans="1:19" ht="36">
      <c r="A16" s="778" t="s">
        <v>464</v>
      </c>
      <c r="B16" s="340" t="s">
        <v>477</v>
      </c>
      <c r="C16" s="315" t="s">
        <v>477</v>
      </c>
      <c r="D16" s="315" t="s">
        <v>477</v>
      </c>
      <c r="E16" s="340">
        <v>17</v>
      </c>
      <c r="F16" s="315">
        <v>49</v>
      </c>
      <c r="G16" s="340">
        <v>227</v>
      </c>
      <c r="H16" s="315">
        <v>193</v>
      </c>
      <c r="I16" s="340" t="s">
        <v>477</v>
      </c>
      <c r="J16" s="315" t="s">
        <v>477</v>
      </c>
      <c r="K16" s="315" t="s">
        <v>477</v>
      </c>
      <c r="L16" s="372"/>
      <c r="M16" s="372"/>
      <c r="N16" s="372"/>
      <c r="O16" s="372"/>
      <c r="P16" s="372"/>
      <c r="Q16" s="372"/>
      <c r="R16" s="372"/>
      <c r="S16" s="372"/>
    </row>
    <row r="17" spans="1:19" ht="24.75" customHeight="1">
      <c r="A17" s="123" t="s">
        <v>5</v>
      </c>
      <c r="B17" s="341"/>
      <c r="C17" s="316"/>
      <c r="D17" s="316"/>
      <c r="E17" s="341"/>
      <c r="F17" s="316"/>
      <c r="G17" s="341"/>
      <c r="H17" s="316"/>
      <c r="I17" s="341"/>
      <c r="J17" s="316"/>
      <c r="K17" s="316"/>
      <c r="L17" s="372"/>
      <c r="M17" s="372"/>
      <c r="N17" s="372"/>
      <c r="O17" s="372"/>
      <c r="P17" s="372"/>
      <c r="Q17" s="372"/>
      <c r="R17" s="372"/>
      <c r="S17" s="372"/>
    </row>
    <row r="18" spans="1:19" ht="24.75" customHeight="1">
      <c r="A18" s="129" t="s">
        <v>198</v>
      </c>
      <c r="B18" s="340" t="s">
        <v>477</v>
      </c>
      <c r="C18" s="315" t="s">
        <v>477</v>
      </c>
      <c r="D18" s="315" t="s">
        <v>477</v>
      </c>
      <c r="E18" s="340" t="s">
        <v>477</v>
      </c>
      <c r="F18" s="315">
        <v>16</v>
      </c>
      <c r="G18" s="340">
        <v>47</v>
      </c>
      <c r="H18" s="315" t="s">
        <v>477</v>
      </c>
      <c r="I18" s="340" t="s">
        <v>477</v>
      </c>
      <c r="J18" s="315" t="s">
        <v>477</v>
      </c>
      <c r="K18" s="315" t="s">
        <v>477</v>
      </c>
      <c r="L18" s="372"/>
      <c r="M18" s="372"/>
      <c r="N18" s="372"/>
      <c r="O18" s="372"/>
      <c r="P18" s="372"/>
      <c r="Q18" s="372"/>
      <c r="R18" s="372"/>
      <c r="S18" s="372"/>
    </row>
    <row r="19" spans="1:19" ht="24.75" customHeight="1">
      <c r="A19" s="131" t="s">
        <v>199</v>
      </c>
      <c r="B19" s="341" t="s">
        <v>477</v>
      </c>
      <c r="C19" s="316" t="s">
        <v>477</v>
      </c>
      <c r="D19" s="316" t="s">
        <v>477</v>
      </c>
      <c r="E19" s="341">
        <v>8</v>
      </c>
      <c r="F19" s="316">
        <v>336</v>
      </c>
      <c r="G19" s="341">
        <v>848</v>
      </c>
      <c r="H19" s="316">
        <v>696</v>
      </c>
      <c r="I19" s="341" t="s">
        <v>477</v>
      </c>
      <c r="J19" s="316" t="s">
        <v>477</v>
      </c>
      <c r="K19" s="316" t="s">
        <v>477</v>
      </c>
      <c r="L19" s="372"/>
      <c r="M19" s="372"/>
      <c r="N19" s="372"/>
      <c r="O19" s="372"/>
      <c r="P19" s="372"/>
      <c r="Q19" s="372"/>
      <c r="R19" s="372"/>
      <c r="S19" s="372"/>
    </row>
    <row r="20" spans="1:19" ht="24.75" customHeight="1">
      <c r="A20" s="132" t="s">
        <v>473</v>
      </c>
      <c r="B20" s="340">
        <v>0</v>
      </c>
      <c r="C20" s="315">
        <v>0</v>
      </c>
      <c r="D20" s="315">
        <v>0</v>
      </c>
      <c r="E20" s="340">
        <v>0</v>
      </c>
      <c r="F20" s="315">
        <v>0</v>
      </c>
      <c r="G20" s="340">
        <v>0</v>
      </c>
      <c r="H20" s="315">
        <v>0</v>
      </c>
      <c r="I20" s="340">
        <v>0</v>
      </c>
      <c r="J20" s="315">
        <v>0</v>
      </c>
      <c r="K20" s="315">
        <v>0</v>
      </c>
      <c r="L20" s="372"/>
      <c r="M20" s="372"/>
      <c r="N20" s="372"/>
      <c r="O20" s="372"/>
      <c r="P20" s="372"/>
      <c r="Q20" s="372"/>
      <c r="R20" s="372"/>
      <c r="S20" s="372"/>
    </row>
    <row r="21" spans="1:19" ht="24.75" customHeight="1">
      <c r="A21" s="163" t="s">
        <v>14</v>
      </c>
      <c r="B21" s="341">
        <v>132</v>
      </c>
      <c r="C21" s="316">
        <v>240</v>
      </c>
      <c r="D21" s="316">
        <v>130</v>
      </c>
      <c r="E21" s="341" t="s">
        <v>477</v>
      </c>
      <c r="F21" s="316">
        <v>18</v>
      </c>
      <c r="G21" s="341">
        <v>604</v>
      </c>
      <c r="H21" s="316" t="s">
        <v>477</v>
      </c>
      <c r="I21" s="341" t="s">
        <v>477</v>
      </c>
      <c r="J21" s="316" t="s">
        <v>477</v>
      </c>
      <c r="K21" s="316" t="s">
        <v>477</v>
      </c>
      <c r="L21" s="372"/>
      <c r="M21" s="372"/>
      <c r="N21" s="372"/>
      <c r="O21" s="372"/>
      <c r="P21" s="372"/>
      <c r="Q21" s="372"/>
      <c r="R21" s="372"/>
      <c r="S21" s="372"/>
    </row>
    <row r="22" spans="1:19" ht="24.75" customHeight="1">
      <c r="A22" s="164" t="s">
        <v>73</v>
      </c>
      <c r="B22" s="340" t="s">
        <v>477</v>
      </c>
      <c r="C22" s="315" t="s">
        <v>477</v>
      </c>
      <c r="D22" s="315" t="s">
        <v>477</v>
      </c>
      <c r="E22" s="340" t="s">
        <v>477</v>
      </c>
      <c r="F22" s="315" t="s">
        <v>477</v>
      </c>
      <c r="G22" s="340" t="s">
        <v>477</v>
      </c>
      <c r="H22" s="315" t="s">
        <v>477</v>
      </c>
      <c r="I22" s="340" t="s">
        <v>477</v>
      </c>
      <c r="J22" s="315" t="s">
        <v>477</v>
      </c>
      <c r="K22" s="315" t="s">
        <v>477</v>
      </c>
      <c r="L22" s="372"/>
      <c r="M22" s="372"/>
      <c r="N22" s="372"/>
      <c r="O22" s="372"/>
      <c r="P22" s="372"/>
      <c r="Q22" s="372"/>
      <c r="R22" s="372"/>
      <c r="S22" s="372"/>
    </row>
    <row r="23" spans="1:19" s="14" customFormat="1" ht="30" customHeight="1">
      <c r="A23" s="165" t="s">
        <v>20</v>
      </c>
      <c r="B23" s="341" t="s">
        <v>477</v>
      </c>
      <c r="C23" s="316">
        <v>6529</v>
      </c>
      <c r="D23" s="419">
        <v>30156</v>
      </c>
      <c r="E23" s="341" t="s">
        <v>477</v>
      </c>
      <c r="F23" s="419">
        <v>71</v>
      </c>
      <c r="G23" s="341">
        <v>3162</v>
      </c>
      <c r="H23" s="419" t="s">
        <v>477</v>
      </c>
      <c r="I23" s="341" t="s">
        <v>477</v>
      </c>
      <c r="J23" s="419" t="s">
        <v>477</v>
      </c>
      <c r="K23" s="419" t="s">
        <v>477</v>
      </c>
      <c r="L23" s="420"/>
      <c r="M23" s="420"/>
      <c r="N23" s="420"/>
      <c r="O23" s="420"/>
      <c r="P23" s="420"/>
      <c r="Q23" s="420"/>
      <c r="R23" s="420"/>
      <c r="S23" s="420"/>
    </row>
    <row r="24" spans="1:12" ht="30" customHeight="1">
      <c r="A24" s="136" t="s">
        <v>29</v>
      </c>
      <c r="B24" s="479">
        <f aca="true" t="shared" si="0" ref="B24:K24">SUM(B6:B23)</f>
        <v>80201</v>
      </c>
      <c r="C24" s="479">
        <f t="shared" si="0"/>
        <v>10059</v>
      </c>
      <c r="D24" s="479">
        <f t="shared" si="0"/>
        <v>41867</v>
      </c>
      <c r="E24" s="479">
        <f t="shared" si="0"/>
        <v>5956</v>
      </c>
      <c r="F24" s="479">
        <f t="shared" si="0"/>
        <v>12222</v>
      </c>
      <c r="G24" s="479">
        <f t="shared" si="0"/>
        <v>21997</v>
      </c>
      <c r="H24" s="479">
        <f t="shared" si="0"/>
        <v>14529</v>
      </c>
      <c r="I24" s="479">
        <f t="shared" si="0"/>
        <v>10566</v>
      </c>
      <c r="J24" s="479">
        <f t="shared" si="0"/>
        <v>8577</v>
      </c>
      <c r="K24" s="479">
        <f t="shared" si="0"/>
        <v>5366</v>
      </c>
      <c r="L24" s="19"/>
    </row>
    <row r="25" spans="1:12" s="30" customFormat="1" ht="30" customHeight="1">
      <c r="A25" s="120" t="s">
        <v>382</v>
      </c>
      <c r="B25" s="121">
        <f aca="true" t="shared" si="1" ref="B25:K25">(B24-B28)</f>
        <v>-6940</v>
      </c>
      <c r="C25" s="121">
        <f t="shared" si="1"/>
        <v>682</v>
      </c>
      <c r="D25" s="121">
        <f t="shared" si="1"/>
        <v>-35976</v>
      </c>
      <c r="E25" s="121">
        <f t="shared" si="1"/>
        <v>-468</v>
      </c>
      <c r="F25" s="121">
        <f t="shared" si="1"/>
        <v>-4316</v>
      </c>
      <c r="G25" s="121">
        <f t="shared" si="1"/>
        <v>-1405</v>
      </c>
      <c r="H25" s="121">
        <f t="shared" si="1"/>
        <v>-6610</v>
      </c>
      <c r="I25" s="121">
        <f t="shared" si="1"/>
        <v>1429</v>
      </c>
      <c r="J25" s="121">
        <f t="shared" si="1"/>
        <v>144</v>
      </c>
      <c r="K25" s="121">
        <f t="shared" si="1"/>
        <v>-3120</v>
      </c>
      <c r="L25" s="33"/>
    </row>
    <row r="26" spans="1:12" s="30" customFormat="1" ht="30" customHeight="1">
      <c r="A26" s="120" t="s">
        <v>384</v>
      </c>
      <c r="B26" s="473">
        <f aca="true" t="shared" si="2" ref="B26:K26">(B24-B28)/ABS(B28)</f>
        <v>-0.07964104153039327</v>
      </c>
      <c r="C26" s="473">
        <f t="shared" si="2"/>
        <v>0.07273115068785325</v>
      </c>
      <c r="D26" s="473">
        <f t="shared" si="2"/>
        <v>-0.46216101640481483</v>
      </c>
      <c r="E26" s="473">
        <f t="shared" si="2"/>
        <v>-0.07285180572851806</v>
      </c>
      <c r="F26" s="473">
        <f t="shared" si="2"/>
        <v>-0.26097472487604306</v>
      </c>
      <c r="G26" s="473">
        <f t="shared" si="2"/>
        <v>-0.06003760362362191</v>
      </c>
      <c r="H26" s="473">
        <f t="shared" si="2"/>
        <v>-0.31269218033019536</v>
      </c>
      <c r="I26" s="473">
        <f t="shared" si="2"/>
        <v>0.15639706687096422</v>
      </c>
      <c r="J26" s="473">
        <f t="shared" si="2"/>
        <v>0.017075773745997867</v>
      </c>
      <c r="K26" s="473">
        <f t="shared" si="2"/>
        <v>-0.36766438840443083</v>
      </c>
      <c r="L26" s="33"/>
    </row>
    <row r="27" spans="1:12" s="30" customFormat="1" ht="30" customHeight="1">
      <c r="A27" s="120" t="s">
        <v>385</v>
      </c>
      <c r="B27" s="190">
        <f>B24/$L$55</f>
        <v>0.18308807750784165</v>
      </c>
      <c r="C27" s="190">
        <f aca="true" t="shared" si="3" ref="C27:K27">C24/$L$55</f>
        <v>0.02296334174949663</v>
      </c>
      <c r="D27" s="190">
        <f t="shared" si="3"/>
        <v>0.0955767202531241</v>
      </c>
      <c r="E27" s="190">
        <f t="shared" si="3"/>
        <v>0.013596745547271291</v>
      </c>
      <c r="F27" s="190">
        <f t="shared" si="3"/>
        <v>0.027901179328198408</v>
      </c>
      <c r="G27" s="190">
        <f t="shared" si="3"/>
        <v>0.050216187341055506</v>
      </c>
      <c r="H27" s="190">
        <f t="shared" si="3"/>
        <v>0.03316774950575967</v>
      </c>
      <c r="I27" s="190">
        <f t="shared" si="3"/>
        <v>0.024120754441314382</v>
      </c>
      <c r="J27" s="190">
        <f t="shared" si="3"/>
        <v>0.01958013541956781</v>
      </c>
      <c r="K27" s="190">
        <f t="shared" si="3"/>
        <v>0.012249855038055365</v>
      </c>
      <c r="L27" s="33"/>
    </row>
    <row r="28" spans="1:12" s="30" customFormat="1" ht="30" customHeight="1">
      <c r="A28" s="472" t="s">
        <v>383</v>
      </c>
      <c r="B28" s="470">
        <v>87141</v>
      </c>
      <c r="C28" s="470">
        <v>9377</v>
      </c>
      <c r="D28" s="470">
        <v>77843</v>
      </c>
      <c r="E28" s="470">
        <v>6424</v>
      </c>
      <c r="F28" s="470">
        <v>16538</v>
      </c>
      <c r="G28" s="470">
        <v>23402</v>
      </c>
      <c r="H28" s="470">
        <v>21139</v>
      </c>
      <c r="I28" s="470">
        <v>9137</v>
      </c>
      <c r="J28" s="470">
        <v>8433</v>
      </c>
      <c r="K28" s="470">
        <v>8486</v>
      </c>
      <c r="L28" s="33"/>
    </row>
    <row r="29" spans="1:10" ht="16.5" customHeight="1">
      <c r="A29" s="23"/>
      <c r="B29" s="63"/>
      <c r="C29" s="63"/>
      <c r="D29" s="63"/>
      <c r="E29" s="63"/>
      <c r="F29" s="63"/>
      <c r="G29" s="63"/>
      <c r="H29" s="63"/>
      <c r="I29" s="63"/>
      <c r="J29" s="63"/>
    </row>
    <row r="30" spans="1:11" ht="15.75" customHeight="1">
      <c r="A30" s="9"/>
      <c r="B30" s="6"/>
      <c r="C30" s="6"/>
      <c r="D30" s="6"/>
      <c r="E30" s="6"/>
      <c r="F30" s="6"/>
      <c r="G30" s="6"/>
      <c r="H30" s="6"/>
      <c r="I30" s="6"/>
      <c r="J30" s="6"/>
      <c r="K30" s="523"/>
    </row>
    <row r="31" spans="1:11" s="231" customFormat="1" ht="31.5" customHeight="1">
      <c r="A31" s="18" t="s">
        <v>341</v>
      </c>
      <c r="K31" s="5"/>
    </row>
    <row r="32" spans="1:11" s="183" customFormat="1" ht="22.5" customHeight="1">
      <c r="A32" s="248"/>
      <c r="K32" s="96"/>
    </row>
    <row r="33" spans="1:11" s="183" customFormat="1" ht="22.5" customHeight="1">
      <c r="A33" s="271"/>
      <c r="K33" s="96"/>
    </row>
    <row r="34" spans="1:12" s="183" customFormat="1" ht="18" customHeight="1">
      <c r="A34" s="115" t="s">
        <v>381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93" t="s">
        <v>135</v>
      </c>
    </row>
    <row r="35" spans="1:12" s="183" customFormat="1" ht="25.5" customHeight="1">
      <c r="A35" s="214" t="s">
        <v>136</v>
      </c>
      <c r="B35" s="286" t="s">
        <v>117</v>
      </c>
      <c r="C35" s="283"/>
      <c r="D35" s="283"/>
      <c r="E35" s="283"/>
      <c r="F35" s="283"/>
      <c r="G35" s="283"/>
      <c r="H35" s="283"/>
      <c r="I35" s="283"/>
      <c r="J35" s="287"/>
      <c r="K35" s="288"/>
      <c r="L35" s="92" t="s">
        <v>138</v>
      </c>
    </row>
    <row r="36" spans="1:14" ht="75" customHeight="1">
      <c r="A36" s="103"/>
      <c r="B36" s="216" t="s">
        <v>123</v>
      </c>
      <c r="C36" s="216" t="s">
        <v>124</v>
      </c>
      <c r="D36" s="216" t="s">
        <v>125</v>
      </c>
      <c r="E36" s="216" t="s">
        <v>126</v>
      </c>
      <c r="F36" s="216" t="s">
        <v>127</v>
      </c>
      <c r="G36" s="216" t="s">
        <v>128</v>
      </c>
      <c r="H36" s="216" t="s">
        <v>129</v>
      </c>
      <c r="I36" s="216" t="s">
        <v>366</v>
      </c>
      <c r="J36" s="216" t="s">
        <v>259</v>
      </c>
      <c r="K36" s="524" t="s">
        <v>130</v>
      </c>
      <c r="L36" s="111"/>
      <c r="M36" s="4"/>
      <c r="N36" s="4"/>
    </row>
    <row r="37" spans="1:19" s="30" customFormat="1" ht="30" customHeight="1">
      <c r="A37" s="166" t="s">
        <v>147</v>
      </c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434"/>
      <c r="M37" s="50"/>
      <c r="N37" s="50"/>
      <c r="O37" s="366"/>
      <c r="P37" s="366"/>
      <c r="Q37" s="366"/>
      <c r="R37" s="366"/>
      <c r="S37" s="366"/>
    </row>
    <row r="38" spans="1:19" ht="24.75" customHeight="1">
      <c r="A38" s="123" t="s">
        <v>148</v>
      </c>
      <c r="B38" s="328">
        <v>1766</v>
      </c>
      <c r="C38" s="328">
        <v>122</v>
      </c>
      <c r="D38" s="328">
        <v>6</v>
      </c>
      <c r="E38" s="328">
        <v>862</v>
      </c>
      <c r="F38" s="328">
        <v>10934</v>
      </c>
      <c r="G38" s="328" t="s">
        <v>477</v>
      </c>
      <c r="H38" s="328">
        <v>265</v>
      </c>
      <c r="I38" s="328">
        <v>102</v>
      </c>
      <c r="J38" s="328">
        <v>5879</v>
      </c>
      <c r="K38" s="328">
        <v>60505</v>
      </c>
      <c r="L38" s="318">
        <f aca="true" t="shared" si="4" ref="L38:L47">SUM(B38:K38,B7:K7)</f>
        <v>188579</v>
      </c>
      <c r="M38" s="385"/>
      <c r="N38" s="385"/>
      <c r="O38" s="374"/>
      <c r="P38" s="372"/>
      <c r="Q38" s="372"/>
      <c r="R38" s="372"/>
      <c r="S38" s="372"/>
    </row>
    <row r="39" spans="1:19" ht="24.75" customHeight="1">
      <c r="A39" s="125" t="s">
        <v>149</v>
      </c>
      <c r="B39" s="329">
        <v>33959</v>
      </c>
      <c r="C39" s="329" t="s">
        <v>477</v>
      </c>
      <c r="D39" s="329" t="s">
        <v>477</v>
      </c>
      <c r="E39" s="329" t="s">
        <v>477</v>
      </c>
      <c r="F39" s="329">
        <v>11618</v>
      </c>
      <c r="G39" s="329" t="s">
        <v>477</v>
      </c>
      <c r="H39" s="329">
        <v>137</v>
      </c>
      <c r="I39" s="329">
        <v>171</v>
      </c>
      <c r="J39" s="329">
        <v>340</v>
      </c>
      <c r="K39" s="329">
        <v>18287</v>
      </c>
      <c r="L39" s="319">
        <f t="shared" si="4"/>
        <v>117477</v>
      </c>
      <c r="M39" s="385"/>
      <c r="N39" s="385"/>
      <c r="O39" s="374"/>
      <c r="P39" s="372"/>
      <c r="Q39" s="372"/>
      <c r="R39" s="372"/>
      <c r="S39" s="372"/>
    </row>
    <row r="40" spans="1:19" ht="24.75" customHeight="1">
      <c r="A40" s="123" t="s">
        <v>472</v>
      </c>
      <c r="B40" s="328" t="s">
        <v>477</v>
      </c>
      <c r="C40" s="328" t="s">
        <v>477</v>
      </c>
      <c r="D40" s="328" t="s">
        <v>477</v>
      </c>
      <c r="E40" s="328">
        <v>0</v>
      </c>
      <c r="F40" s="328" t="s">
        <v>477</v>
      </c>
      <c r="G40" s="328" t="s">
        <v>477</v>
      </c>
      <c r="H40" s="328" t="s">
        <v>477</v>
      </c>
      <c r="I40" s="328" t="s">
        <v>477</v>
      </c>
      <c r="J40" s="328" t="s">
        <v>477</v>
      </c>
      <c r="K40" s="328">
        <v>7599</v>
      </c>
      <c r="L40" s="318">
        <f t="shared" si="4"/>
        <v>8351</v>
      </c>
      <c r="M40" s="380"/>
      <c r="N40" s="380"/>
      <c r="O40" s="372"/>
      <c r="P40" s="372"/>
      <c r="Q40" s="372"/>
      <c r="R40" s="372"/>
      <c r="S40" s="372"/>
    </row>
    <row r="41" spans="1:19" ht="24.75" customHeight="1">
      <c r="A41" s="125" t="s">
        <v>153</v>
      </c>
      <c r="B41" s="329">
        <v>337</v>
      </c>
      <c r="C41" s="329">
        <v>304</v>
      </c>
      <c r="D41" s="329">
        <v>455</v>
      </c>
      <c r="E41" s="329" t="s">
        <v>477</v>
      </c>
      <c r="F41" s="329">
        <v>55</v>
      </c>
      <c r="G41" s="329">
        <v>6190</v>
      </c>
      <c r="H41" s="329">
        <v>118</v>
      </c>
      <c r="I41" s="329" t="s">
        <v>477</v>
      </c>
      <c r="J41" s="329" t="s">
        <v>477</v>
      </c>
      <c r="K41" s="329">
        <v>1927</v>
      </c>
      <c r="L41" s="319">
        <f t="shared" si="4"/>
        <v>11990</v>
      </c>
      <c r="M41" s="380"/>
      <c r="N41" s="380"/>
      <c r="O41" s="372"/>
      <c r="P41" s="372"/>
      <c r="Q41" s="372"/>
      <c r="R41" s="372"/>
      <c r="S41" s="372"/>
    </row>
    <row r="42" spans="1:19" ht="24.75" customHeight="1">
      <c r="A42" s="123" t="s">
        <v>154</v>
      </c>
      <c r="B42" s="328" t="s">
        <v>477</v>
      </c>
      <c r="C42" s="328" t="s">
        <v>477</v>
      </c>
      <c r="D42" s="328" t="s">
        <v>477</v>
      </c>
      <c r="E42" s="328" t="s">
        <v>477</v>
      </c>
      <c r="F42" s="328" t="s">
        <v>477</v>
      </c>
      <c r="G42" s="328" t="s">
        <v>477</v>
      </c>
      <c r="H42" s="328" t="s">
        <v>477</v>
      </c>
      <c r="I42" s="328" t="s">
        <v>477</v>
      </c>
      <c r="J42" s="328" t="s">
        <v>477</v>
      </c>
      <c r="K42" s="328">
        <v>32</v>
      </c>
      <c r="L42" s="318">
        <f t="shared" si="4"/>
        <v>74</v>
      </c>
      <c r="M42" s="380"/>
      <c r="N42" s="380"/>
      <c r="O42" s="372"/>
      <c r="P42" s="372"/>
      <c r="Q42" s="372"/>
      <c r="R42" s="372"/>
      <c r="S42" s="372"/>
    </row>
    <row r="43" spans="1:19" ht="24.75" customHeight="1">
      <c r="A43" s="125" t="s">
        <v>155</v>
      </c>
      <c r="B43" s="329" t="s">
        <v>477</v>
      </c>
      <c r="C43" s="329" t="s">
        <v>477</v>
      </c>
      <c r="D43" s="329" t="s">
        <v>477</v>
      </c>
      <c r="E43" s="329" t="s">
        <v>477</v>
      </c>
      <c r="F43" s="329">
        <v>565</v>
      </c>
      <c r="G43" s="329" t="s">
        <v>477</v>
      </c>
      <c r="H43" s="329" t="s">
        <v>477</v>
      </c>
      <c r="I43" s="329" t="s">
        <v>477</v>
      </c>
      <c r="J43" s="329" t="s">
        <v>477</v>
      </c>
      <c r="K43" s="329">
        <v>1126</v>
      </c>
      <c r="L43" s="319">
        <f t="shared" si="4"/>
        <v>5051</v>
      </c>
      <c r="M43" s="380"/>
      <c r="N43" s="380"/>
      <c r="O43" s="372"/>
      <c r="P43" s="372"/>
      <c r="Q43" s="372"/>
      <c r="R43" s="372"/>
      <c r="S43" s="372"/>
    </row>
    <row r="44" spans="1:19" ht="24.75" customHeight="1">
      <c r="A44" s="123" t="s">
        <v>158</v>
      </c>
      <c r="B44" s="328" t="s">
        <v>477</v>
      </c>
      <c r="C44" s="328" t="s">
        <v>477</v>
      </c>
      <c r="D44" s="328" t="s">
        <v>477</v>
      </c>
      <c r="E44" s="328" t="s">
        <v>477</v>
      </c>
      <c r="F44" s="328" t="s">
        <v>477</v>
      </c>
      <c r="G44" s="328" t="s">
        <v>477</v>
      </c>
      <c r="H44" s="328" t="s">
        <v>477</v>
      </c>
      <c r="I44" s="328" t="s">
        <v>477</v>
      </c>
      <c r="J44" s="328" t="s">
        <v>477</v>
      </c>
      <c r="K44" s="328">
        <v>39</v>
      </c>
      <c r="L44" s="318">
        <f t="shared" si="4"/>
        <v>39</v>
      </c>
      <c r="M44" s="380"/>
      <c r="N44" s="380"/>
      <c r="O44" s="372"/>
      <c r="P44" s="372"/>
      <c r="Q44" s="372"/>
      <c r="R44" s="372"/>
      <c r="S44" s="372"/>
    </row>
    <row r="45" spans="1:19" ht="24.75" customHeight="1">
      <c r="A45" s="125" t="s">
        <v>159</v>
      </c>
      <c r="B45" s="329" t="s">
        <v>477</v>
      </c>
      <c r="C45" s="329" t="s">
        <v>477</v>
      </c>
      <c r="D45" s="329" t="s">
        <v>477</v>
      </c>
      <c r="E45" s="329" t="s">
        <v>477</v>
      </c>
      <c r="F45" s="329" t="s">
        <v>477</v>
      </c>
      <c r="G45" s="329" t="s">
        <v>477</v>
      </c>
      <c r="H45" s="329" t="s">
        <v>477</v>
      </c>
      <c r="I45" s="329" t="s">
        <v>477</v>
      </c>
      <c r="J45" s="329" t="s">
        <v>477</v>
      </c>
      <c r="K45" s="329">
        <v>418</v>
      </c>
      <c r="L45" s="319">
        <f t="shared" si="4"/>
        <v>418</v>
      </c>
      <c r="M45" s="380"/>
      <c r="N45" s="380"/>
      <c r="O45" s="372"/>
      <c r="P45" s="372"/>
      <c r="Q45" s="372"/>
      <c r="R45" s="372"/>
      <c r="S45" s="372"/>
    </row>
    <row r="46" spans="1:19" ht="24.75" customHeight="1">
      <c r="A46" s="123" t="s">
        <v>89</v>
      </c>
      <c r="B46" s="328" t="s">
        <v>477</v>
      </c>
      <c r="C46" s="328" t="s">
        <v>477</v>
      </c>
      <c r="D46" s="328" t="s">
        <v>477</v>
      </c>
      <c r="E46" s="328" t="s">
        <v>477</v>
      </c>
      <c r="F46" s="328">
        <v>16</v>
      </c>
      <c r="G46" s="328" t="s">
        <v>477</v>
      </c>
      <c r="H46" s="328" t="s">
        <v>477</v>
      </c>
      <c r="I46" s="328" t="s">
        <v>477</v>
      </c>
      <c r="J46" s="328" t="s">
        <v>477</v>
      </c>
      <c r="K46" s="328">
        <v>2</v>
      </c>
      <c r="L46" s="318">
        <f t="shared" si="4"/>
        <v>18</v>
      </c>
      <c r="M46" s="380"/>
      <c r="N46" s="380"/>
      <c r="O46" s="372"/>
      <c r="P46" s="372"/>
      <c r="Q46" s="372"/>
      <c r="R46" s="372"/>
      <c r="S46" s="372"/>
    </row>
    <row r="47" spans="1:19" ht="36">
      <c r="A47" s="778" t="s">
        <v>464</v>
      </c>
      <c r="B47" s="329">
        <v>54</v>
      </c>
      <c r="C47" s="329" t="s">
        <v>477</v>
      </c>
      <c r="D47" s="329" t="s">
        <v>477</v>
      </c>
      <c r="E47" s="329" t="s">
        <v>477</v>
      </c>
      <c r="F47" s="329">
        <v>164</v>
      </c>
      <c r="G47" s="329" t="s">
        <v>477</v>
      </c>
      <c r="H47" s="329">
        <v>3</v>
      </c>
      <c r="I47" s="329" t="s">
        <v>477</v>
      </c>
      <c r="J47" s="329" t="s">
        <v>477</v>
      </c>
      <c r="K47" s="329">
        <v>2933</v>
      </c>
      <c r="L47" s="319">
        <f t="shared" si="4"/>
        <v>3640</v>
      </c>
      <c r="M47" s="380"/>
      <c r="N47" s="380"/>
      <c r="O47" s="372"/>
      <c r="P47" s="372"/>
      <c r="Q47" s="372"/>
      <c r="R47" s="372"/>
      <c r="S47" s="372"/>
    </row>
    <row r="48" spans="1:19" ht="24.75" customHeight="1">
      <c r="A48" s="123" t="s">
        <v>5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18"/>
      <c r="M48" s="380"/>
      <c r="N48" s="380"/>
      <c r="O48" s="372"/>
      <c r="P48" s="372"/>
      <c r="Q48" s="372"/>
      <c r="R48" s="372"/>
      <c r="S48" s="372"/>
    </row>
    <row r="49" spans="1:19" ht="24.75" customHeight="1">
      <c r="A49" s="129" t="s">
        <v>198</v>
      </c>
      <c r="B49" s="329" t="s">
        <v>477</v>
      </c>
      <c r="C49" s="329" t="s">
        <v>477</v>
      </c>
      <c r="D49" s="329" t="s">
        <v>477</v>
      </c>
      <c r="E49" s="329" t="s">
        <v>477</v>
      </c>
      <c r="F49" s="329">
        <v>10</v>
      </c>
      <c r="G49" s="329" t="s">
        <v>477</v>
      </c>
      <c r="H49" s="329" t="s">
        <v>477</v>
      </c>
      <c r="I49" s="329" t="s">
        <v>477</v>
      </c>
      <c r="J49" s="329" t="s">
        <v>477</v>
      </c>
      <c r="K49" s="329">
        <v>16</v>
      </c>
      <c r="L49" s="319">
        <f aca="true" t="shared" si="5" ref="L49:L54">SUM(B49:K49,B18:K18)</f>
        <v>89</v>
      </c>
      <c r="M49" s="380"/>
      <c r="N49" s="380"/>
      <c r="O49" s="372"/>
      <c r="P49" s="372"/>
      <c r="Q49" s="372"/>
      <c r="R49" s="372"/>
      <c r="S49" s="372"/>
    </row>
    <row r="50" spans="1:19" ht="24.75" customHeight="1">
      <c r="A50" s="131" t="s">
        <v>199</v>
      </c>
      <c r="B50" s="328" t="s">
        <v>477</v>
      </c>
      <c r="C50" s="328" t="s">
        <v>477</v>
      </c>
      <c r="D50" s="328" t="s">
        <v>477</v>
      </c>
      <c r="E50" s="328" t="s">
        <v>477</v>
      </c>
      <c r="F50" s="328">
        <v>361</v>
      </c>
      <c r="G50" s="328" t="s">
        <v>477</v>
      </c>
      <c r="H50" s="328" t="s">
        <v>477</v>
      </c>
      <c r="I50" s="328" t="s">
        <v>477</v>
      </c>
      <c r="J50" s="328" t="s">
        <v>477</v>
      </c>
      <c r="K50" s="328">
        <v>811</v>
      </c>
      <c r="L50" s="318">
        <f t="shared" si="5"/>
        <v>3060</v>
      </c>
      <c r="M50" s="380"/>
      <c r="N50" s="380"/>
      <c r="O50" s="372"/>
      <c r="P50" s="372"/>
      <c r="Q50" s="372"/>
      <c r="R50" s="372"/>
      <c r="S50" s="372"/>
    </row>
    <row r="51" spans="1:19" ht="24.75" customHeight="1">
      <c r="A51" s="132" t="s">
        <v>473</v>
      </c>
      <c r="B51" s="329">
        <v>0</v>
      </c>
      <c r="C51" s="329">
        <v>0</v>
      </c>
      <c r="D51" s="329">
        <v>0</v>
      </c>
      <c r="E51" s="329">
        <v>0</v>
      </c>
      <c r="F51" s="329">
        <v>0</v>
      </c>
      <c r="G51" s="329">
        <v>0</v>
      </c>
      <c r="H51" s="329">
        <v>0</v>
      </c>
      <c r="I51" s="329">
        <v>0</v>
      </c>
      <c r="J51" s="329">
        <v>0</v>
      </c>
      <c r="K51" s="329">
        <v>0</v>
      </c>
      <c r="L51" s="319">
        <f t="shared" si="5"/>
        <v>0</v>
      </c>
      <c r="M51" s="380"/>
      <c r="N51" s="380"/>
      <c r="O51" s="372"/>
      <c r="P51" s="372"/>
      <c r="Q51" s="372"/>
      <c r="R51" s="372"/>
      <c r="S51" s="372"/>
    </row>
    <row r="52" spans="1:19" ht="24.75" customHeight="1">
      <c r="A52" s="163" t="s">
        <v>14</v>
      </c>
      <c r="B52" s="328">
        <v>160</v>
      </c>
      <c r="C52" s="328" t="s">
        <v>477</v>
      </c>
      <c r="D52" s="328" t="s">
        <v>477</v>
      </c>
      <c r="E52" s="328" t="s">
        <v>477</v>
      </c>
      <c r="F52" s="328">
        <v>140</v>
      </c>
      <c r="G52" s="328" t="s">
        <v>477</v>
      </c>
      <c r="H52" s="328">
        <v>0</v>
      </c>
      <c r="I52" s="328" t="s">
        <v>477</v>
      </c>
      <c r="J52" s="328" t="s">
        <v>477</v>
      </c>
      <c r="K52" s="328">
        <v>12270</v>
      </c>
      <c r="L52" s="318">
        <f t="shared" si="5"/>
        <v>13694</v>
      </c>
      <c r="M52" s="380"/>
      <c r="N52" s="380"/>
      <c r="O52" s="372"/>
      <c r="P52" s="372"/>
      <c r="Q52" s="372"/>
      <c r="R52" s="372"/>
      <c r="S52" s="372"/>
    </row>
    <row r="53" spans="1:19" ht="24.75" customHeight="1">
      <c r="A53" s="164" t="s">
        <v>73</v>
      </c>
      <c r="B53" s="329" t="s">
        <v>477</v>
      </c>
      <c r="C53" s="329" t="s">
        <v>477</v>
      </c>
      <c r="D53" s="329" t="s">
        <v>477</v>
      </c>
      <c r="E53" s="329" t="s">
        <v>477</v>
      </c>
      <c r="F53" s="329" t="s">
        <v>477</v>
      </c>
      <c r="G53" s="329" t="s">
        <v>477</v>
      </c>
      <c r="H53" s="329" t="s">
        <v>477</v>
      </c>
      <c r="I53" s="329" t="s">
        <v>477</v>
      </c>
      <c r="J53" s="329" t="s">
        <v>477</v>
      </c>
      <c r="K53" s="329" t="s">
        <v>477</v>
      </c>
      <c r="L53" s="319">
        <f t="shared" si="5"/>
        <v>0</v>
      </c>
      <c r="M53" s="380"/>
      <c r="N53" s="380"/>
      <c r="O53" s="372"/>
      <c r="P53" s="372"/>
      <c r="Q53" s="372"/>
      <c r="R53" s="372"/>
      <c r="S53" s="372"/>
    </row>
    <row r="54" spans="1:19" s="14" customFormat="1" ht="30" customHeight="1">
      <c r="A54" s="165" t="s">
        <v>20</v>
      </c>
      <c r="B54" s="328">
        <v>5362</v>
      </c>
      <c r="C54" s="328" t="s">
        <v>477</v>
      </c>
      <c r="D54" s="328" t="s">
        <v>477</v>
      </c>
      <c r="E54" s="328" t="s">
        <v>477</v>
      </c>
      <c r="F54" s="328">
        <v>1047</v>
      </c>
      <c r="G54" s="328" t="s">
        <v>477</v>
      </c>
      <c r="H54" s="328" t="s">
        <v>477</v>
      </c>
      <c r="I54" s="328" t="s">
        <v>477</v>
      </c>
      <c r="J54" s="328">
        <v>2000</v>
      </c>
      <c r="K54" s="328">
        <v>37239</v>
      </c>
      <c r="L54" s="320">
        <f t="shared" si="5"/>
        <v>85566</v>
      </c>
      <c r="M54" s="426"/>
      <c r="N54" s="426"/>
      <c r="O54" s="420"/>
      <c r="P54" s="420"/>
      <c r="Q54" s="420"/>
      <c r="R54" s="420"/>
      <c r="S54" s="420"/>
    </row>
    <row r="55" spans="1:17" ht="30" customHeight="1">
      <c r="A55" s="136" t="s">
        <v>29</v>
      </c>
      <c r="B55" s="479">
        <f aca="true" t="shared" si="6" ref="B55:L55">SUM(B37:B54)</f>
        <v>41638</v>
      </c>
      <c r="C55" s="479">
        <f t="shared" si="6"/>
        <v>426</v>
      </c>
      <c r="D55" s="479">
        <f t="shared" si="6"/>
        <v>461</v>
      </c>
      <c r="E55" s="479">
        <f t="shared" si="6"/>
        <v>862</v>
      </c>
      <c r="F55" s="479">
        <f t="shared" si="6"/>
        <v>24910</v>
      </c>
      <c r="G55" s="479">
        <f t="shared" si="6"/>
        <v>6190</v>
      </c>
      <c r="H55" s="479">
        <f t="shared" si="6"/>
        <v>523</v>
      </c>
      <c r="I55" s="479">
        <f t="shared" si="6"/>
        <v>273</v>
      </c>
      <c r="J55" s="479">
        <f t="shared" si="6"/>
        <v>8219</v>
      </c>
      <c r="K55" s="479">
        <f t="shared" si="6"/>
        <v>143204</v>
      </c>
      <c r="L55" s="479">
        <f t="shared" si="6"/>
        <v>438046</v>
      </c>
      <c r="M55" s="10"/>
      <c r="N55" s="485"/>
      <c r="O55" s="14"/>
      <c r="P55" s="14"/>
      <c r="Q55" s="14"/>
    </row>
    <row r="56" spans="1:12" ht="30" customHeight="1">
      <c r="A56" s="120" t="s">
        <v>382</v>
      </c>
      <c r="B56" s="121">
        <f aca="true" t="shared" si="7" ref="B56:L56">(B55-B59)</f>
        <v>8562</v>
      </c>
      <c r="C56" s="121">
        <f t="shared" si="7"/>
        <v>-53</v>
      </c>
      <c r="D56" s="121">
        <f t="shared" si="7"/>
        <v>-291</v>
      </c>
      <c r="E56" s="121">
        <f t="shared" si="7"/>
        <v>-212</v>
      </c>
      <c r="F56" s="121">
        <f t="shared" si="7"/>
        <v>-1158</v>
      </c>
      <c r="G56" s="121">
        <f t="shared" si="7"/>
        <v>-562</v>
      </c>
      <c r="H56" s="121">
        <f t="shared" si="7"/>
        <v>373</v>
      </c>
      <c r="I56" s="121">
        <f t="shared" si="7"/>
        <v>131</v>
      </c>
      <c r="J56" s="121">
        <f t="shared" si="7"/>
        <v>3363</v>
      </c>
      <c r="K56" s="121">
        <f t="shared" si="7"/>
        <v>423</v>
      </c>
      <c r="L56" s="121">
        <f t="shared" si="7"/>
        <v>-46004</v>
      </c>
    </row>
    <row r="57" spans="1:12" ht="30" customHeight="1">
      <c r="A57" s="120" t="s">
        <v>384</v>
      </c>
      <c r="B57" s="473">
        <f aca="true" t="shared" si="8" ref="B57:L57">(B55-B59)/ABS(B59)</f>
        <v>0.2588583867456766</v>
      </c>
      <c r="C57" s="473">
        <f t="shared" si="8"/>
        <v>-0.11064718162839249</v>
      </c>
      <c r="D57" s="473">
        <f t="shared" si="8"/>
        <v>-0.386968085106383</v>
      </c>
      <c r="E57" s="473">
        <f t="shared" si="8"/>
        <v>-0.1973929236499069</v>
      </c>
      <c r="F57" s="473">
        <f t="shared" si="8"/>
        <v>-0.0444222801902716</v>
      </c>
      <c r="G57" s="473">
        <f t="shared" si="8"/>
        <v>-0.08323459715639811</v>
      </c>
      <c r="H57" s="473">
        <f t="shared" si="8"/>
        <v>2.486666666666667</v>
      </c>
      <c r="I57" s="473">
        <f t="shared" si="8"/>
        <v>0.9225352112676056</v>
      </c>
      <c r="J57" s="473">
        <f t="shared" si="8"/>
        <v>0.6925453047775947</v>
      </c>
      <c r="K57" s="806">
        <f t="shared" si="8"/>
        <v>0.002962579054636121</v>
      </c>
      <c r="L57" s="473">
        <f t="shared" si="8"/>
        <v>-0.09503976861894432</v>
      </c>
    </row>
    <row r="58" spans="1:12" ht="30" customHeight="1">
      <c r="A58" s="120" t="s">
        <v>385</v>
      </c>
      <c r="B58" s="190">
        <f>B55/$L$55</f>
        <v>0.09505394410632673</v>
      </c>
      <c r="C58" s="821">
        <f aca="true" t="shared" si="9" ref="C58:L58">C55/$L$55</f>
        <v>0.0009725006049592965</v>
      </c>
      <c r="D58" s="821">
        <f t="shared" si="9"/>
        <v>0.001052400889404309</v>
      </c>
      <c r="E58" s="821">
        <f t="shared" si="9"/>
        <v>0.001967829862617168</v>
      </c>
      <c r="F58" s="190">
        <f t="shared" si="9"/>
        <v>0.05686617387215041</v>
      </c>
      <c r="G58" s="190">
        <f t="shared" si="9"/>
        <v>0.014130936020417947</v>
      </c>
      <c r="H58" s="821">
        <f t="shared" si="9"/>
        <v>0.0011939385361354744</v>
      </c>
      <c r="I58" s="821">
        <f t="shared" si="9"/>
        <v>0.0006232222186710985</v>
      </c>
      <c r="J58" s="190">
        <f t="shared" si="9"/>
        <v>0.01876286965295882</v>
      </c>
      <c r="K58" s="190">
        <f t="shared" si="9"/>
        <v>0.32691543810467394</v>
      </c>
      <c r="L58" s="190">
        <f t="shared" si="9"/>
        <v>1</v>
      </c>
    </row>
    <row r="59" spans="1:12" ht="30" customHeight="1">
      <c r="A59" s="472" t="s">
        <v>383</v>
      </c>
      <c r="B59" s="470">
        <v>33076</v>
      </c>
      <c r="C59" s="470">
        <v>479</v>
      </c>
      <c r="D59" s="470">
        <v>752</v>
      </c>
      <c r="E59" s="470">
        <v>1074</v>
      </c>
      <c r="F59" s="470">
        <v>26068</v>
      </c>
      <c r="G59" s="470">
        <v>6752</v>
      </c>
      <c r="H59" s="470">
        <v>150</v>
      </c>
      <c r="I59" s="470">
        <v>142</v>
      </c>
      <c r="J59" s="470">
        <v>4856</v>
      </c>
      <c r="K59" s="470">
        <v>142781</v>
      </c>
      <c r="L59" s="470">
        <v>484050</v>
      </c>
    </row>
  </sheetData>
  <printOptions horizontalCentered="1"/>
  <pageMargins left="0.38" right="0.48" top="1" bottom="1" header="0.5" footer="0.5"/>
  <pageSetup fitToHeight="2" horizontalDpi="1200" verticalDpi="1200" orientation="landscape" paperSize="9" scale="45" r:id="rId1"/>
  <rowBreaks count="1" manualBreakCount="1">
    <brk id="3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6"/>
  </sheetPr>
  <dimension ref="A1:AA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140625" style="0" customWidth="1"/>
    <col min="2" max="6" width="20.7109375" style="0" customWidth="1"/>
    <col min="7" max="7" width="21.00390625" style="0" customWidth="1"/>
    <col min="8" max="8" width="25.00390625" style="0" customWidth="1"/>
    <col min="9" max="9" width="25.8515625" style="0" customWidth="1"/>
    <col min="10" max="10" width="26.421875" style="0" customWidth="1"/>
    <col min="11" max="11" width="20.7109375" style="0" customWidth="1"/>
    <col min="12" max="12" width="20.421875" style="0" customWidth="1"/>
    <col min="13" max="16384" width="8.8515625" style="0" customWidth="1"/>
  </cols>
  <sheetData>
    <row r="1" spans="1:11" ht="28.5" customHeight="1">
      <c r="A1" s="18" t="s">
        <v>481</v>
      </c>
      <c r="K1" s="4"/>
    </row>
    <row r="2" spans="1:11" s="183" customFormat="1" ht="22.5" customHeight="1">
      <c r="A2" s="271"/>
      <c r="K2" s="272"/>
    </row>
    <row r="3" spans="1:11" s="183" customFormat="1" ht="22.5" customHeight="1">
      <c r="A3" s="271"/>
      <c r="K3" s="272"/>
    </row>
    <row r="4" spans="1:11" s="183" customFormat="1" ht="18" customHeight="1">
      <c r="A4" s="115" t="s">
        <v>381</v>
      </c>
      <c r="K4" s="93" t="s">
        <v>135</v>
      </c>
    </row>
    <row r="5" spans="1:11" s="183" customFormat="1" ht="25.5" customHeight="1">
      <c r="A5" s="214" t="s">
        <v>136</v>
      </c>
      <c r="B5" s="286" t="s">
        <v>117</v>
      </c>
      <c r="C5" s="283"/>
      <c r="D5" s="283"/>
      <c r="E5" s="283"/>
      <c r="F5" s="283"/>
      <c r="G5" s="283"/>
      <c r="H5" s="283"/>
      <c r="I5" s="284"/>
      <c r="J5" s="284"/>
      <c r="K5" s="191"/>
    </row>
    <row r="6" spans="1:11" ht="75" customHeight="1">
      <c r="A6" s="103"/>
      <c r="B6" s="216" t="s">
        <v>257</v>
      </c>
      <c r="C6" s="216" t="s">
        <v>258</v>
      </c>
      <c r="D6" s="216" t="s">
        <v>118</v>
      </c>
      <c r="E6" s="216" t="s">
        <v>188</v>
      </c>
      <c r="F6" s="216" t="s">
        <v>189</v>
      </c>
      <c r="G6" s="216" t="s">
        <v>119</v>
      </c>
      <c r="H6" s="216" t="s">
        <v>120</v>
      </c>
      <c r="I6" s="274" t="s">
        <v>121</v>
      </c>
      <c r="J6" s="216" t="s">
        <v>190</v>
      </c>
      <c r="K6" s="216" t="s">
        <v>122</v>
      </c>
    </row>
    <row r="7" spans="1:27" ht="24.75" customHeight="1">
      <c r="A7" s="125" t="s">
        <v>148</v>
      </c>
      <c r="B7" s="422" t="s">
        <v>477</v>
      </c>
      <c r="C7" s="422" t="s">
        <v>477</v>
      </c>
      <c r="D7" s="422">
        <v>7670</v>
      </c>
      <c r="E7" s="422">
        <v>33</v>
      </c>
      <c r="F7" s="422">
        <v>175</v>
      </c>
      <c r="G7" s="422">
        <v>148</v>
      </c>
      <c r="H7" s="422">
        <v>208</v>
      </c>
      <c r="I7" s="422">
        <v>904</v>
      </c>
      <c r="J7" s="422">
        <v>1822</v>
      </c>
      <c r="K7" s="422" t="s">
        <v>477</v>
      </c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</row>
    <row r="8" spans="1:27" ht="24.75" customHeight="1">
      <c r="A8" s="123" t="s">
        <v>149</v>
      </c>
      <c r="B8" s="328">
        <v>35</v>
      </c>
      <c r="C8" s="328">
        <v>472</v>
      </c>
      <c r="D8" s="328">
        <v>2008</v>
      </c>
      <c r="E8" s="328">
        <v>2589</v>
      </c>
      <c r="F8" s="328">
        <v>1123</v>
      </c>
      <c r="G8" s="328">
        <v>2482</v>
      </c>
      <c r="H8" s="328">
        <v>1760</v>
      </c>
      <c r="I8" s="328">
        <v>916</v>
      </c>
      <c r="J8" s="328">
        <v>479</v>
      </c>
      <c r="K8" s="546">
        <v>609</v>
      </c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</row>
    <row r="9" spans="1:27" ht="24.75" customHeight="1">
      <c r="A9" s="125" t="s">
        <v>472</v>
      </c>
      <c r="B9" s="384" t="s">
        <v>477</v>
      </c>
      <c r="C9" s="384" t="s">
        <v>477</v>
      </c>
      <c r="D9" s="384" t="s">
        <v>477</v>
      </c>
      <c r="E9" s="384" t="s">
        <v>477</v>
      </c>
      <c r="F9" s="384" t="s">
        <v>477</v>
      </c>
      <c r="G9" s="384" t="s">
        <v>477</v>
      </c>
      <c r="H9" s="384" t="s">
        <v>477</v>
      </c>
      <c r="I9" s="384" t="s">
        <v>477</v>
      </c>
      <c r="J9" s="384" t="s">
        <v>477</v>
      </c>
      <c r="K9" s="384" t="s">
        <v>477</v>
      </c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</row>
    <row r="10" spans="1:27" ht="24.75" customHeight="1">
      <c r="A10" s="123" t="s">
        <v>153</v>
      </c>
      <c r="B10" s="328" t="s">
        <v>477</v>
      </c>
      <c r="C10" s="328" t="s">
        <v>477</v>
      </c>
      <c r="D10" s="328" t="s">
        <v>477</v>
      </c>
      <c r="E10" s="328" t="s">
        <v>477</v>
      </c>
      <c r="F10" s="328" t="s">
        <v>477</v>
      </c>
      <c r="G10" s="328" t="s">
        <v>477</v>
      </c>
      <c r="H10" s="328" t="s">
        <v>477</v>
      </c>
      <c r="I10" s="328" t="s">
        <v>477</v>
      </c>
      <c r="J10" s="328" t="s">
        <v>477</v>
      </c>
      <c r="K10" s="328">
        <v>120</v>
      </c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</row>
    <row r="11" spans="1:27" ht="24.75" customHeight="1">
      <c r="A11" s="125" t="s">
        <v>155</v>
      </c>
      <c r="B11" s="384" t="s">
        <v>477</v>
      </c>
      <c r="C11" s="384" t="s">
        <v>477</v>
      </c>
      <c r="D11" s="384" t="s">
        <v>477</v>
      </c>
      <c r="E11" s="384" t="s">
        <v>477</v>
      </c>
      <c r="F11" s="384" t="s">
        <v>477</v>
      </c>
      <c r="G11" s="384" t="s">
        <v>477</v>
      </c>
      <c r="H11" s="384">
        <v>80</v>
      </c>
      <c r="I11" s="384" t="s">
        <v>477</v>
      </c>
      <c r="J11" s="384" t="s">
        <v>477</v>
      </c>
      <c r="K11" s="384" t="s">
        <v>477</v>
      </c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</row>
    <row r="12" spans="1:27" ht="24.75" customHeight="1">
      <c r="A12" s="123" t="s">
        <v>89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</row>
    <row r="13" spans="1:27" ht="36">
      <c r="A13" s="778" t="s">
        <v>464</v>
      </c>
      <c r="B13" s="384" t="s">
        <v>477</v>
      </c>
      <c r="C13" s="384" t="s">
        <v>477</v>
      </c>
      <c r="D13" s="384" t="s">
        <v>477</v>
      </c>
      <c r="E13" s="384" t="s">
        <v>477</v>
      </c>
      <c r="F13" s="384" t="s">
        <v>477</v>
      </c>
      <c r="G13" s="384" t="s">
        <v>477</v>
      </c>
      <c r="H13" s="384" t="s">
        <v>477</v>
      </c>
      <c r="I13" s="384" t="s">
        <v>477</v>
      </c>
      <c r="J13" s="384" t="s">
        <v>477</v>
      </c>
      <c r="K13" s="384" t="s">
        <v>477</v>
      </c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</row>
    <row r="14" spans="1:27" ht="24.75" customHeight="1">
      <c r="A14" s="123" t="s">
        <v>227</v>
      </c>
      <c r="B14" s="328">
        <v>132</v>
      </c>
      <c r="C14" s="328">
        <v>240</v>
      </c>
      <c r="D14" s="328">
        <v>130</v>
      </c>
      <c r="E14" s="328" t="s">
        <v>477</v>
      </c>
      <c r="F14" s="328">
        <v>18</v>
      </c>
      <c r="G14" s="328" t="s">
        <v>477</v>
      </c>
      <c r="H14" s="328" t="s">
        <v>477</v>
      </c>
      <c r="I14" s="328" t="s">
        <v>477</v>
      </c>
      <c r="J14" s="328" t="s">
        <v>477</v>
      </c>
      <c r="K14" s="328" t="s">
        <v>477</v>
      </c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</row>
    <row r="15" spans="1:27" ht="24.75" customHeight="1">
      <c r="A15" s="192" t="s">
        <v>228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</row>
    <row r="16" spans="1:27" s="14" customFormat="1" ht="30" customHeight="1">
      <c r="A16" s="123" t="s">
        <v>230</v>
      </c>
      <c r="B16" s="328" t="s">
        <v>477</v>
      </c>
      <c r="C16" s="328">
        <v>6504</v>
      </c>
      <c r="D16" s="328">
        <v>2175</v>
      </c>
      <c r="E16" s="328" t="s">
        <v>477</v>
      </c>
      <c r="F16" s="328">
        <v>10</v>
      </c>
      <c r="G16" s="328">
        <v>1302</v>
      </c>
      <c r="H16" s="328" t="s">
        <v>477</v>
      </c>
      <c r="I16" s="328" t="s">
        <v>477</v>
      </c>
      <c r="J16" s="328" t="s">
        <v>477</v>
      </c>
      <c r="K16" s="328" t="s">
        <v>477</v>
      </c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</row>
    <row r="17" spans="1:12" ht="30" customHeight="1">
      <c r="A17" s="136" t="s">
        <v>29</v>
      </c>
      <c r="B17" s="484">
        <f aca="true" t="shared" si="0" ref="B17:K17">SUM(B7:B16)</f>
        <v>167</v>
      </c>
      <c r="C17" s="484">
        <f t="shared" si="0"/>
        <v>7216</v>
      </c>
      <c r="D17" s="484">
        <f t="shared" si="0"/>
        <v>11983</v>
      </c>
      <c r="E17" s="484">
        <f t="shared" si="0"/>
        <v>2622</v>
      </c>
      <c r="F17" s="484">
        <f t="shared" si="0"/>
        <v>1326</v>
      </c>
      <c r="G17" s="484">
        <f t="shared" si="0"/>
        <v>3932</v>
      </c>
      <c r="H17" s="484">
        <f t="shared" si="0"/>
        <v>2048</v>
      </c>
      <c r="I17" s="484">
        <f t="shared" si="0"/>
        <v>1820</v>
      </c>
      <c r="J17" s="484">
        <f t="shared" si="0"/>
        <v>2301</v>
      </c>
      <c r="K17" s="484">
        <f t="shared" si="0"/>
        <v>729</v>
      </c>
      <c r="L17" s="14"/>
    </row>
    <row r="18" spans="1:10" ht="16.5" customHeight="1">
      <c r="A18" s="23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.75" customHeight="1">
      <c r="A19" s="9"/>
      <c r="B19" s="6"/>
      <c r="C19" s="6"/>
      <c r="D19" s="6"/>
      <c r="E19" s="6"/>
      <c r="F19" s="6"/>
      <c r="G19" s="6"/>
      <c r="H19" s="6"/>
      <c r="I19" s="6"/>
      <c r="J19" s="6"/>
    </row>
    <row r="20" spans="1:4" s="231" customFormat="1" ht="28.5" customHeight="1">
      <c r="A20" s="18" t="s">
        <v>480</v>
      </c>
      <c r="D20" s="543"/>
    </row>
    <row r="21" s="183" customFormat="1" ht="28.5" customHeight="1">
      <c r="A21" s="271"/>
    </row>
    <row r="22" s="183" customFormat="1" ht="12" customHeight="1">
      <c r="A22" s="271"/>
    </row>
    <row r="23" spans="1:12" s="183" customFormat="1" ht="18" customHeight="1">
      <c r="A23" s="115" t="s">
        <v>381</v>
      </c>
      <c r="K23" s="289"/>
      <c r="L23" s="289" t="s">
        <v>135</v>
      </c>
    </row>
    <row r="24" spans="1:12" s="183" customFormat="1" ht="25.5" customHeight="1">
      <c r="A24" s="214" t="s">
        <v>136</v>
      </c>
      <c r="B24" s="286" t="s">
        <v>117</v>
      </c>
      <c r="C24" s="283"/>
      <c r="D24" s="283"/>
      <c r="E24" s="283"/>
      <c r="F24" s="283"/>
      <c r="G24" s="283"/>
      <c r="H24" s="283"/>
      <c r="I24" s="283"/>
      <c r="J24" s="287"/>
      <c r="K24" s="92"/>
      <c r="L24" s="92" t="s">
        <v>138</v>
      </c>
    </row>
    <row r="25" spans="1:12" ht="75" customHeight="1">
      <c r="A25" s="103"/>
      <c r="B25" s="216" t="s">
        <v>123</v>
      </c>
      <c r="C25" s="216" t="s">
        <v>124</v>
      </c>
      <c r="D25" s="216" t="s">
        <v>125</v>
      </c>
      <c r="E25" s="216" t="s">
        <v>126</v>
      </c>
      <c r="F25" s="216" t="s">
        <v>127</v>
      </c>
      <c r="G25" s="216" t="s">
        <v>128</v>
      </c>
      <c r="H25" s="216" t="s">
        <v>129</v>
      </c>
      <c r="I25" s="216" t="s">
        <v>366</v>
      </c>
      <c r="J25" s="216" t="s">
        <v>259</v>
      </c>
      <c r="K25" s="111" t="s">
        <v>130</v>
      </c>
      <c r="L25" s="111"/>
    </row>
    <row r="26" spans="1:18" ht="24.75" customHeight="1">
      <c r="A26" s="125" t="s">
        <v>148</v>
      </c>
      <c r="B26" s="384">
        <v>1487</v>
      </c>
      <c r="C26" s="384" t="s">
        <v>477</v>
      </c>
      <c r="D26" s="384" t="s">
        <v>477</v>
      </c>
      <c r="E26" s="384">
        <v>467</v>
      </c>
      <c r="F26" s="384">
        <v>128</v>
      </c>
      <c r="G26" s="384">
        <v>0</v>
      </c>
      <c r="H26" s="384">
        <v>0</v>
      </c>
      <c r="I26" s="384" t="s">
        <v>477</v>
      </c>
      <c r="J26" s="384">
        <v>4649</v>
      </c>
      <c r="K26" s="384">
        <v>924</v>
      </c>
      <c r="L26" s="421">
        <f aca="true" t="shared" si="1" ref="L26:L35">SUM(B26:K26,B7:K7)</f>
        <v>18615</v>
      </c>
      <c r="M26" s="372"/>
      <c r="N26" s="372"/>
      <c r="O26" s="372"/>
      <c r="P26" s="372"/>
      <c r="Q26" s="372"/>
      <c r="R26" s="372"/>
    </row>
    <row r="27" spans="1:18" ht="24.75" customHeight="1">
      <c r="A27" s="123" t="s">
        <v>149</v>
      </c>
      <c r="B27" s="328">
        <v>10451</v>
      </c>
      <c r="C27" s="328" t="s">
        <v>477</v>
      </c>
      <c r="D27" s="328" t="s">
        <v>477</v>
      </c>
      <c r="E27" s="328" t="s">
        <v>477</v>
      </c>
      <c r="F27" s="328">
        <v>440</v>
      </c>
      <c r="G27" s="328">
        <v>0</v>
      </c>
      <c r="H27" s="328">
        <v>0</v>
      </c>
      <c r="I27" s="328">
        <v>126</v>
      </c>
      <c r="J27" s="328">
        <v>240</v>
      </c>
      <c r="K27" s="328">
        <v>996</v>
      </c>
      <c r="L27" s="333">
        <f t="shared" si="1"/>
        <v>24726</v>
      </c>
      <c r="M27" s="372"/>
      <c r="N27" s="372"/>
      <c r="O27" s="372"/>
      <c r="P27" s="372"/>
      <c r="Q27" s="372"/>
      <c r="R27" s="372"/>
    </row>
    <row r="28" spans="1:18" ht="24.75" customHeight="1">
      <c r="A28" s="125" t="s">
        <v>472</v>
      </c>
      <c r="B28" s="384" t="s">
        <v>477</v>
      </c>
      <c r="C28" s="384" t="s">
        <v>477</v>
      </c>
      <c r="D28" s="384" t="s">
        <v>477</v>
      </c>
      <c r="E28" s="384" t="s">
        <v>477</v>
      </c>
      <c r="F28" s="384" t="s">
        <v>477</v>
      </c>
      <c r="G28" s="384">
        <v>0</v>
      </c>
      <c r="H28" s="384">
        <v>0</v>
      </c>
      <c r="I28" s="384" t="s">
        <v>477</v>
      </c>
      <c r="J28" s="384" t="s">
        <v>477</v>
      </c>
      <c r="K28" s="384">
        <v>60</v>
      </c>
      <c r="L28" s="421">
        <f t="shared" si="1"/>
        <v>60</v>
      </c>
      <c r="M28" s="372"/>
      <c r="N28" s="372"/>
      <c r="O28" s="372"/>
      <c r="P28" s="372"/>
      <c r="Q28" s="372"/>
      <c r="R28" s="372"/>
    </row>
    <row r="29" spans="1:18" ht="24.75" customHeight="1">
      <c r="A29" s="123" t="s">
        <v>153</v>
      </c>
      <c r="B29" s="328">
        <v>28</v>
      </c>
      <c r="C29" s="328">
        <v>298</v>
      </c>
      <c r="D29" s="328">
        <v>426</v>
      </c>
      <c r="E29" s="328" t="s">
        <v>477</v>
      </c>
      <c r="F29" s="328" t="s">
        <v>477</v>
      </c>
      <c r="G29" s="328">
        <v>0</v>
      </c>
      <c r="H29" s="328">
        <v>0</v>
      </c>
      <c r="I29" s="328" t="s">
        <v>477</v>
      </c>
      <c r="J29" s="328" t="s">
        <v>477</v>
      </c>
      <c r="K29" s="328" t="s">
        <v>477</v>
      </c>
      <c r="L29" s="333">
        <f t="shared" si="1"/>
        <v>872</v>
      </c>
      <c r="M29" s="372"/>
      <c r="N29" s="372"/>
      <c r="O29" s="372"/>
      <c r="P29" s="372"/>
      <c r="Q29" s="372"/>
      <c r="R29" s="372"/>
    </row>
    <row r="30" spans="1:18" ht="24.75" customHeight="1">
      <c r="A30" s="125" t="s">
        <v>155</v>
      </c>
      <c r="B30" s="384" t="s">
        <v>477</v>
      </c>
      <c r="C30" s="384" t="s">
        <v>477</v>
      </c>
      <c r="D30" s="384" t="s">
        <v>477</v>
      </c>
      <c r="E30" s="384" t="s">
        <v>477</v>
      </c>
      <c r="F30" s="384" t="s">
        <v>477</v>
      </c>
      <c r="G30" s="384">
        <v>0</v>
      </c>
      <c r="H30" s="384">
        <v>0</v>
      </c>
      <c r="I30" s="384" t="s">
        <v>477</v>
      </c>
      <c r="J30" s="384" t="s">
        <v>477</v>
      </c>
      <c r="K30" s="384">
        <v>8</v>
      </c>
      <c r="L30" s="421">
        <f t="shared" si="1"/>
        <v>88</v>
      </c>
      <c r="M30" s="372"/>
      <c r="N30" s="372"/>
      <c r="O30" s="372"/>
      <c r="P30" s="372"/>
      <c r="Q30" s="372"/>
      <c r="R30" s="372"/>
    </row>
    <row r="31" spans="1:18" ht="24.75" customHeight="1">
      <c r="A31" s="123" t="s">
        <v>89</v>
      </c>
      <c r="B31" s="328">
        <v>0</v>
      </c>
      <c r="C31" s="328">
        <v>0</v>
      </c>
      <c r="D31" s="328">
        <v>0</v>
      </c>
      <c r="E31" s="328">
        <v>0</v>
      </c>
      <c r="F31" s="328">
        <v>0</v>
      </c>
      <c r="G31" s="328">
        <v>0</v>
      </c>
      <c r="H31" s="328">
        <v>0</v>
      </c>
      <c r="I31" s="328">
        <v>0</v>
      </c>
      <c r="J31" s="328">
        <v>0</v>
      </c>
      <c r="K31" s="328">
        <v>0</v>
      </c>
      <c r="L31" s="333">
        <f t="shared" si="1"/>
        <v>0</v>
      </c>
      <c r="M31" s="372"/>
      <c r="N31" s="372"/>
      <c r="O31" s="372"/>
      <c r="P31" s="372"/>
      <c r="Q31" s="372"/>
      <c r="R31" s="372"/>
    </row>
    <row r="32" spans="1:18" ht="36">
      <c r="A32" s="778" t="s">
        <v>464</v>
      </c>
      <c r="B32" s="384" t="s">
        <v>477</v>
      </c>
      <c r="C32" s="384" t="s">
        <v>477</v>
      </c>
      <c r="D32" s="384" t="s">
        <v>477</v>
      </c>
      <c r="E32" s="384" t="s">
        <v>477</v>
      </c>
      <c r="F32" s="384">
        <v>78</v>
      </c>
      <c r="G32" s="384">
        <v>0</v>
      </c>
      <c r="H32" s="384">
        <v>0</v>
      </c>
      <c r="I32" s="384" t="s">
        <v>477</v>
      </c>
      <c r="J32" s="384" t="s">
        <v>477</v>
      </c>
      <c r="K32" s="384">
        <v>358</v>
      </c>
      <c r="L32" s="421">
        <f t="shared" si="1"/>
        <v>436</v>
      </c>
      <c r="M32" s="372"/>
      <c r="N32" s="372"/>
      <c r="O32" s="372"/>
      <c r="P32" s="372"/>
      <c r="Q32" s="372"/>
      <c r="R32" s="372"/>
    </row>
    <row r="33" spans="1:18" ht="24.75" customHeight="1">
      <c r="A33" s="123" t="s">
        <v>227</v>
      </c>
      <c r="B33" s="328">
        <v>160</v>
      </c>
      <c r="C33" s="328" t="s">
        <v>477</v>
      </c>
      <c r="D33" s="328" t="s">
        <v>477</v>
      </c>
      <c r="E33" s="328" t="s">
        <v>477</v>
      </c>
      <c r="F33" s="328">
        <v>140</v>
      </c>
      <c r="G33" s="328">
        <v>0</v>
      </c>
      <c r="H33" s="328">
        <v>0</v>
      </c>
      <c r="I33" s="328" t="s">
        <v>477</v>
      </c>
      <c r="J33" s="328" t="s">
        <v>477</v>
      </c>
      <c r="K33" s="328">
        <v>265</v>
      </c>
      <c r="L33" s="333">
        <f t="shared" si="1"/>
        <v>1085</v>
      </c>
      <c r="M33" s="372"/>
      <c r="N33" s="372"/>
      <c r="O33" s="372"/>
      <c r="P33" s="372"/>
      <c r="Q33" s="372"/>
      <c r="R33" s="372"/>
    </row>
    <row r="34" spans="1:18" ht="24.75" customHeight="1">
      <c r="A34" s="125" t="s">
        <v>228</v>
      </c>
      <c r="B34" s="384">
        <v>0</v>
      </c>
      <c r="C34" s="384">
        <v>0</v>
      </c>
      <c r="D34" s="384">
        <v>0</v>
      </c>
      <c r="E34" s="384">
        <v>0</v>
      </c>
      <c r="F34" s="384">
        <v>0</v>
      </c>
      <c r="G34" s="384">
        <v>0</v>
      </c>
      <c r="H34" s="384">
        <v>0</v>
      </c>
      <c r="I34" s="384">
        <v>0</v>
      </c>
      <c r="J34" s="384">
        <v>0</v>
      </c>
      <c r="K34" s="384">
        <v>0</v>
      </c>
      <c r="L34" s="421">
        <f t="shared" si="1"/>
        <v>0</v>
      </c>
      <c r="M34" s="372"/>
      <c r="N34" s="372"/>
      <c r="O34" s="372"/>
      <c r="P34" s="372"/>
      <c r="Q34" s="372"/>
      <c r="R34" s="372"/>
    </row>
    <row r="35" spans="1:18" s="14" customFormat="1" ht="30" customHeight="1">
      <c r="A35" s="123" t="s">
        <v>230</v>
      </c>
      <c r="B35" s="328">
        <v>5234</v>
      </c>
      <c r="C35" s="328" t="s">
        <v>477</v>
      </c>
      <c r="D35" s="328" t="s">
        <v>477</v>
      </c>
      <c r="E35" s="328" t="s">
        <v>477</v>
      </c>
      <c r="F35" s="328">
        <v>525</v>
      </c>
      <c r="G35" s="328">
        <v>0</v>
      </c>
      <c r="H35" s="328">
        <v>0</v>
      </c>
      <c r="I35" s="328" t="s">
        <v>477</v>
      </c>
      <c r="J35" s="328" t="s">
        <v>477</v>
      </c>
      <c r="K35" s="328">
        <v>471</v>
      </c>
      <c r="L35" s="333">
        <f t="shared" si="1"/>
        <v>16221</v>
      </c>
      <c r="M35" s="420"/>
      <c r="N35" s="420"/>
      <c r="O35" s="420"/>
      <c r="P35" s="420"/>
      <c r="Q35" s="420"/>
      <c r="R35" s="420"/>
    </row>
    <row r="36" spans="1:14" ht="30" customHeight="1">
      <c r="A36" s="136" t="s">
        <v>29</v>
      </c>
      <c r="B36" s="479">
        <f>SUM(B26:B35)</f>
        <v>17360</v>
      </c>
      <c r="C36" s="479">
        <f aca="true" t="shared" si="2" ref="C36:L36">SUM(C26:C35)</f>
        <v>298</v>
      </c>
      <c r="D36" s="479">
        <f t="shared" si="2"/>
        <v>426</v>
      </c>
      <c r="E36" s="479">
        <f t="shared" si="2"/>
        <v>467</v>
      </c>
      <c r="F36" s="479">
        <f t="shared" si="2"/>
        <v>1311</v>
      </c>
      <c r="G36" s="479">
        <f t="shared" si="2"/>
        <v>0</v>
      </c>
      <c r="H36" s="479">
        <f t="shared" si="2"/>
        <v>0</v>
      </c>
      <c r="I36" s="479">
        <f t="shared" si="2"/>
        <v>126</v>
      </c>
      <c r="J36" s="479">
        <f t="shared" si="2"/>
        <v>4889</v>
      </c>
      <c r="K36" s="479">
        <f t="shared" si="2"/>
        <v>3082</v>
      </c>
      <c r="L36" s="479">
        <f t="shared" si="2"/>
        <v>62103</v>
      </c>
      <c r="M36" s="14"/>
      <c r="N36" s="14"/>
    </row>
    <row r="37" ht="15.75" customHeight="1"/>
    <row r="38" ht="16.5" customHeight="1">
      <c r="A38" s="6"/>
    </row>
  </sheetData>
  <printOptions/>
  <pageMargins left="0.62" right="0.57" top="0.77" bottom="0.65" header="0.5" footer="0.5"/>
  <pageSetup fitToHeight="2" horizontalDpi="300" verticalDpi="300" orientation="landscape" paperSize="9" scale="4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6"/>
  </sheetPr>
  <dimension ref="A1:AA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00390625" style="0" customWidth="1"/>
    <col min="2" max="2" width="23.421875" style="0" customWidth="1"/>
    <col min="3" max="7" width="20.7109375" style="0" customWidth="1"/>
    <col min="8" max="8" width="25.00390625" style="0" customWidth="1"/>
    <col min="9" max="9" width="25.28125" style="0" customWidth="1"/>
    <col min="10" max="10" width="26.7109375" style="0" customWidth="1"/>
    <col min="11" max="11" width="20.7109375" style="0" customWidth="1"/>
    <col min="12" max="12" width="20.421875" style="0" customWidth="1"/>
    <col min="13" max="16384" width="8.8515625" style="0" customWidth="1"/>
  </cols>
  <sheetData>
    <row r="1" spans="1:11" s="231" customFormat="1" ht="37.5" customHeight="1">
      <c r="A1" s="18" t="s">
        <v>342</v>
      </c>
      <c r="K1" s="260"/>
    </row>
    <row r="2" spans="1:11" s="183" customFormat="1" ht="18" customHeight="1">
      <c r="A2" s="115" t="s">
        <v>381</v>
      </c>
      <c r="K2" s="93" t="s">
        <v>135</v>
      </c>
    </row>
    <row r="3" spans="1:11" s="183" customFormat="1" ht="25.5" customHeight="1">
      <c r="A3" s="214" t="s">
        <v>136</v>
      </c>
      <c r="B3" s="286" t="s">
        <v>117</v>
      </c>
      <c r="C3" s="283"/>
      <c r="D3" s="283"/>
      <c r="E3" s="283"/>
      <c r="F3" s="283"/>
      <c r="G3" s="283"/>
      <c r="H3" s="283"/>
      <c r="I3" s="283"/>
      <c r="J3" s="284"/>
      <c r="K3" s="191"/>
    </row>
    <row r="4" spans="1:11" ht="75" customHeight="1">
      <c r="A4" s="103"/>
      <c r="B4" s="216" t="s">
        <v>257</v>
      </c>
      <c r="C4" s="216" t="s">
        <v>258</v>
      </c>
      <c r="D4" s="216" t="s">
        <v>118</v>
      </c>
      <c r="E4" s="216" t="s">
        <v>188</v>
      </c>
      <c r="F4" s="216" t="s">
        <v>189</v>
      </c>
      <c r="G4" s="216" t="s">
        <v>119</v>
      </c>
      <c r="H4" s="216" t="s">
        <v>120</v>
      </c>
      <c r="I4" s="216" t="s">
        <v>121</v>
      </c>
      <c r="J4" s="216" t="s">
        <v>190</v>
      </c>
      <c r="K4" s="216" t="s">
        <v>122</v>
      </c>
    </row>
    <row r="5" spans="1:27" ht="24.75" customHeight="1">
      <c r="A5" s="125" t="s">
        <v>148</v>
      </c>
      <c r="B5" s="384">
        <v>80034</v>
      </c>
      <c r="C5" s="384">
        <v>322</v>
      </c>
      <c r="D5" s="384">
        <v>1174</v>
      </c>
      <c r="E5" s="384">
        <v>1055</v>
      </c>
      <c r="F5" s="384">
        <v>3073</v>
      </c>
      <c r="G5" s="384">
        <v>2550</v>
      </c>
      <c r="H5" s="384">
        <v>2887</v>
      </c>
      <c r="I5" s="384">
        <v>3258</v>
      </c>
      <c r="J5" s="384">
        <v>1471</v>
      </c>
      <c r="K5" s="384">
        <v>244</v>
      </c>
      <c r="L5" s="481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</row>
    <row r="6" spans="1:27" ht="24.75" customHeight="1">
      <c r="A6" s="123" t="s">
        <v>149</v>
      </c>
      <c r="B6" s="328" t="s">
        <v>477</v>
      </c>
      <c r="C6" s="328">
        <v>20</v>
      </c>
      <c r="D6" s="328">
        <v>701</v>
      </c>
      <c r="E6" s="328">
        <v>2122</v>
      </c>
      <c r="F6" s="328">
        <v>6710</v>
      </c>
      <c r="G6" s="328">
        <v>9932</v>
      </c>
      <c r="H6" s="328">
        <v>6870</v>
      </c>
      <c r="I6" s="328">
        <v>5488</v>
      </c>
      <c r="J6" s="328">
        <v>3771</v>
      </c>
      <c r="K6" s="328">
        <v>2416</v>
      </c>
      <c r="L6" s="481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</row>
    <row r="7" spans="1:27" ht="24.75" customHeight="1">
      <c r="A7" s="125" t="s">
        <v>472</v>
      </c>
      <c r="B7" s="384" t="s">
        <v>477</v>
      </c>
      <c r="C7" s="384" t="s">
        <v>477</v>
      </c>
      <c r="D7" s="384" t="s">
        <v>477</v>
      </c>
      <c r="E7" s="384">
        <v>54</v>
      </c>
      <c r="F7" s="384">
        <v>82</v>
      </c>
      <c r="G7" s="384" t="s">
        <v>477</v>
      </c>
      <c r="H7" s="384">
        <v>424</v>
      </c>
      <c r="I7" s="384" t="s">
        <v>477</v>
      </c>
      <c r="J7" s="384" t="s">
        <v>477</v>
      </c>
      <c r="K7" s="384" t="s">
        <v>477</v>
      </c>
      <c r="L7" s="481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</row>
    <row r="8" spans="1:27" ht="24.75" customHeight="1">
      <c r="A8" s="123" t="s">
        <v>153</v>
      </c>
      <c r="B8" s="328" t="s">
        <v>477</v>
      </c>
      <c r="C8" s="328" t="s">
        <v>477</v>
      </c>
      <c r="D8" s="328" t="s">
        <v>477</v>
      </c>
      <c r="E8" s="328">
        <v>58</v>
      </c>
      <c r="F8" s="328">
        <v>34</v>
      </c>
      <c r="G8" s="328">
        <v>345</v>
      </c>
      <c r="H8" s="328">
        <v>70</v>
      </c>
      <c r="I8" s="328" t="s">
        <v>477</v>
      </c>
      <c r="J8" s="328" t="s">
        <v>477</v>
      </c>
      <c r="K8" s="546">
        <v>1977</v>
      </c>
      <c r="L8" s="481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</row>
    <row r="9" spans="1:27" ht="24.75" customHeight="1">
      <c r="A9" s="125" t="s">
        <v>154</v>
      </c>
      <c r="B9" s="384" t="s">
        <v>477</v>
      </c>
      <c r="C9" s="384" t="s">
        <v>477</v>
      </c>
      <c r="D9" s="384" t="s">
        <v>477</v>
      </c>
      <c r="E9" s="384" t="s">
        <v>477</v>
      </c>
      <c r="F9" s="384" t="s">
        <v>477</v>
      </c>
      <c r="G9" s="384" t="s">
        <v>477</v>
      </c>
      <c r="H9" s="384">
        <v>42</v>
      </c>
      <c r="I9" s="384" t="s">
        <v>477</v>
      </c>
      <c r="J9" s="384" t="s">
        <v>477</v>
      </c>
      <c r="K9" s="384" t="s">
        <v>477</v>
      </c>
      <c r="L9" s="481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</row>
    <row r="10" spans="1:27" ht="24.75" customHeight="1">
      <c r="A10" s="123" t="s">
        <v>155</v>
      </c>
      <c r="B10" s="328" t="s">
        <v>477</v>
      </c>
      <c r="C10" s="328" t="s">
        <v>477</v>
      </c>
      <c r="D10" s="328">
        <v>28</v>
      </c>
      <c r="E10" s="328">
        <v>20</v>
      </c>
      <c r="F10" s="328">
        <v>519</v>
      </c>
      <c r="G10" s="328">
        <v>1494</v>
      </c>
      <c r="H10" s="328">
        <v>1219</v>
      </c>
      <c r="I10" s="328" t="s">
        <v>477</v>
      </c>
      <c r="J10" s="328" t="s">
        <v>477</v>
      </c>
      <c r="K10" s="328" t="s">
        <v>477</v>
      </c>
      <c r="L10" s="481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</row>
    <row r="11" spans="1:27" ht="24.75" customHeight="1">
      <c r="A11" s="125" t="s">
        <v>158</v>
      </c>
      <c r="B11" s="384" t="s">
        <v>477</v>
      </c>
      <c r="C11" s="384" t="s">
        <v>477</v>
      </c>
      <c r="D11" s="384" t="s">
        <v>477</v>
      </c>
      <c r="E11" s="384" t="s">
        <v>477</v>
      </c>
      <c r="F11" s="384" t="s">
        <v>477</v>
      </c>
      <c r="G11" s="384" t="s">
        <v>477</v>
      </c>
      <c r="H11" s="384" t="s">
        <v>477</v>
      </c>
      <c r="I11" s="384" t="s">
        <v>477</v>
      </c>
      <c r="J11" s="384" t="s">
        <v>477</v>
      </c>
      <c r="K11" s="384" t="s">
        <v>477</v>
      </c>
      <c r="L11" s="481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</row>
    <row r="12" spans="1:27" ht="24.75" customHeight="1">
      <c r="A12" s="123" t="s">
        <v>159</v>
      </c>
      <c r="B12" s="328" t="s">
        <v>477</v>
      </c>
      <c r="C12" s="328" t="s">
        <v>477</v>
      </c>
      <c r="D12" s="328" t="s">
        <v>477</v>
      </c>
      <c r="E12" s="328" t="s">
        <v>477</v>
      </c>
      <c r="F12" s="328" t="s">
        <v>477</v>
      </c>
      <c r="G12" s="328" t="s">
        <v>477</v>
      </c>
      <c r="H12" s="328" t="s">
        <v>477</v>
      </c>
      <c r="I12" s="328" t="s">
        <v>477</v>
      </c>
      <c r="J12" s="328" t="s">
        <v>477</v>
      </c>
      <c r="K12" s="328" t="s">
        <v>477</v>
      </c>
      <c r="L12" s="481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</row>
    <row r="13" spans="1:27" ht="24.75" customHeight="1">
      <c r="A13" s="125" t="s">
        <v>89</v>
      </c>
      <c r="B13" s="384" t="s">
        <v>477</v>
      </c>
      <c r="C13" s="384" t="s">
        <v>477</v>
      </c>
      <c r="D13" s="384" t="s">
        <v>477</v>
      </c>
      <c r="E13" s="384" t="s">
        <v>477</v>
      </c>
      <c r="F13" s="384" t="s">
        <v>477</v>
      </c>
      <c r="G13" s="384" t="s">
        <v>477</v>
      </c>
      <c r="H13" s="384" t="s">
        <v>477</v>
      </c>
      <c r="I13" s="384" t="s">
        <v>477</v>
      </c>
      <c r="J13" s="384" t="s">
        <v>477</v>
      </c>
      <c r="K13" s="384" t="s">
        <v>477</v>
      </c>
      <c r="L13" s="481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</row>
    <row r="14" spans="1:27" ht="36">
      <c r="A14" s="293" t="s">
        <v>463</v>
      </c>
      <c r="B14" s="328" t="s">
        <v>477</v>
      </c>
      <c r="C14" s="328" t="s">
        <v>477</v>
      </c>
      <c r="D14" s="328" t="s">
        <v>477</v>
      </c>
      <c r="E14" s="328">
        <v>17</v>
      </c>
      <c r="F14" s="328">
        <v>49</v>
      </c>
      <c r="G14" s="328">
        <v>227</v>
      </c>
      <c r="H14" s="328">
        <v>193</v>
      </c>
      <c r="I14" s="328" t="s">
        <v>477</v>
      </c>
      <c r="J14" s="328" t="s">
        <v>477</v>
      </c>
      <c r="K14" s="328" t="s">
        <v>477</v>
      </c>
      <c r="L14" s="481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</row>
    <row r="15" spans="1:27" ht="24.75" customHeight="1">
      <c r="A15" s="125" t="s">
        <v>174</v>
      </c>
      <c r="B15" s="384" t="s">
        <v>477</v>
      </c>
      <c r="C15" s="384" t="s">
        <v>477</v>
      </c>
      <c r="D15" s="384" t="s">
        <v>477</v>
      </c>
      <c r="E15" s="384" t="s">
        <v>477</v>
      </c>
      <c r="F15" s="384">
        <v>16</v>
      </c>
      <c r="G15" s="384">
        <v>47</v>
      </c>
      <c r="H15" s="384" t="s">
        <v>477</v>
      </c>
      <c r="I15" s="384" t="s">
        <v>477</v>
      </c>
      <c r="J15" s="384" t="s">
        <v>477</v>
      </c>
      <c r="K15" s="384" t="s">
        <v>477</v>
      </c>
      <c r="L15" s="481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</row>
    <row r="16" spans="1:27" ht="24.75" customHeight="1">
      <c r="A16" s="123" t="s">
        <v>175</v>
      </c>
      <c r="B16" s="328" t="s">
        <v>477</v>
      </c>
      <c r="C16" s="328" t="s">
        <v>477</v>
      </c>
      <c r="D16" s="328" t="s">
        <v>477</v>
      </c>
      <c r="E16" s="328">
        <v>4</v>
      </c>
      <c r="F16" s="328">
        <v>336</v>
      </c>
      <c r="G16" s="328">
        <v>848</v>
      </c>
      <c r="H16" s="328">
        <v>696</v>
      </c>
      <c r="I16" s="328" t="s">
        <v>477</v>
      </c>
      <c r="J16" s="328" t="s">
        <v>477</v>
      </c>
      <c r="K16" s="328" t="s">
        <v>477</v>
      </c>
      <c r="L16" s="481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</row>
    <row r="17" spans="1:27" ht="24.75" customHeight="1">
      <c r="A17" s="125" t="s">
        <v>473</v>
      </c>
      <c r="B17" s="384">
        <v>0</v>
      </c>
      <c r="C17" s="384">
        <v>0</v>
      </c>
      <c r="D17" s="384">
        <v>0</v>
      </c>
      <c r="E17" s="384">
        <v>0</v>
      </c>
      <c r="F17" s="384">
        <v>0</v>
      </c>
      <c r="G17" s="384">
        <v>0</v>
      </c>
      <c r="H17" s="384">
        <v>0</v>
      </c>
      <c r="I17" s="384">
        <v>0</v>
      </c>
      <c r="J17" s="384">
        <v>0</v>
      </c>
      <c r="K17" s="384">
        <v>0</v>
      </c>
      <c r="L17" s="481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</row>
    <row r="18" spans="1:27" ht="24.75" customHeight="1">
      <c r="A18" s="123" t="s">
        <v>227</v>
      </c>
      <c r="B18" s="328" t="s">
        <v>477</v>
      </c>
      <c r="C18" s="328" t="s">
        <v>477</v>
      </c>
      <c r="D18" s="328" t="s">
        <v>477</v>
      </c>
      <c r="E18" s="328" t="s">
        <v>477</v>
      </c>
      <c r="F18" s="328" t="s">
        <v>477</v>
      </c>
      <c r="G18" s="328">
        <v>604</v>
      </c>
      <c r="H18" s="328" t="s">
        <v>477</v>
      </c>
      <c r="I18" s="328" t="s">
        <v>477</v>
      </c>
      <c r="J18" s="328" t="s">
        <v>477</v>
      </c>
      <c r="K18" s="328" t="s">
        <v>477</v>
      </c>
      <c r="L18" s="481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</row>
    <row r="19" spans="1:27" ht="24.75" customHeight="1">
      <c r="A19" s="125" t="s">
        <v>228</v>
      </c>
      <c r="B19" s="384">
        <v>0</v>
      </c>
      <c r="C19" s="384">
        <v>0</v>
      </c>
      <c r="D19" s="384">
        <v>0</v>
      </c>
      <c r="E19" s="384">
        <v>0</v>
      </c>
      <c r="F19" s="384">
        <v>0</v>
      </c>
      <c r="G19" s="384">
        <v>0</v>
      </c>
      <c r="H19" s="384">
        <v>0</v>
      </c>
      <c r="I19" s="384">
        <v>0</v>
      </c>
      <c r="J19" s="384">
        <v>0</v>
      </c>
      <c r="K19" s="384">
        <v>0</v>
      </c>
      <c r="L19" s="481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</row>
    <row r="20" spans="1:27" s="14" customFormat="1" ht="30" customHeight="1">
      <c r="A20" s="123" t="s">
        <v>230</v>
      </c>
      <c r="B20" s="328" t="s">
        <v>477</v>
      </c>
      <c r="C20" s="328" t="s">
        <v>477</v>
      </c>
      <c r="D20" s="328">
        <v>27981</v>
      </c>
      <c r="E20" s="328" t="s">
        <v>477</v>
      </c>
      <c r="F20" s="328">
        <v>61</v>
      </c>
      <c r="G20" s="328">
        <v>1860</v>
      </c>
      <c r="H20" s="328" t="s">
        <v>477</v>
      </c>
      <c r="I20" s="328" t="s">
        <v>477</v>
      </c>
      <c r="J20" s="328" t="s">
        <v>477</v>
      </c>
      <c r="K20" s="328" t="s">
        <v>477</v>
      </c>
      <c r="L20" s="482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</row>
    <row r="21" spans="1:12" ht="30" customHeight="1">
      <c r="A21" s="136" t="s">
        <v>29</v>
      </c>
      <c r="B21" s="479">
        <f aca="true" t="shared" si="0" ref="B21:K21">SUM(B5:B20)</f>
        <v>80034</v>
      </c>
      <c r="C21" s="479">
        <f t="shared" si="0"/>
        <v>342</v>
      </c>
      <c r="D21" s="479">
        <f t="shared" si="0"/>
        <v>29884</v>
      </c>
      <c r="E21" s="479">
        <f t="shared" si="0"/>
        <v>3330</v>
      </c>
      <c r="F21" s="479">
        <f t="shared" si="0"/>
        <v>10880</v>
      </c>
      <c r="G21" s="479">
        <f t="shared" si="0"/>
        <v>17907</v>
      </c>
      <c r="H21" s="479">
        <f t="shared" si="0"/>
        <v>12401</v>
      </c>
      <c r="I21" s="479">
        <f t="shared" si="0"/>
        <v>8746</v>
      </c>
      <c r="J21" s="479">
        <f t="shared" si="0"/>
        <v>5242</v>
      </c>
      <c r="K21" s="479">
        <f t="shared" si="0"/>
        <v>4637</v>
      </c>
      <c r="L21" s="183"/>
    </row>
    <row r="22" spans="1:10" ht="16.5" customHeight="1">
      <c r="A22" s="23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5.75" customHeight="1">
      <c r="A23" s="9"/>
      <c r="B23" s="6"/>
      <c r="C23" s="6"/>
      <c r="D23" s="6"/>
      <c r="E23" s="6"/>
      <c r="F23" s="6"/>
      <c r="G23" s="6"/>
      <c r="H23" s="6"/>
      <c r="I23" s="6"/>
      <c r="J23" s="6"/>
    </row>
    <row r="24" s="231" customFormat="1" ht="37.5" customHeight="1">
      <c r="A24" s="18" t="s">
        <v>343</v>
      </c>
    </row>
    <row r="25" spans="1:12" s="183" customFormat="1" ht="18" customHeight="1">
      <c r="A25" s="115" t="s">
        <v>381</v>
      </c>
      <c r="K25" s="289"/>
      <c r="L25" s="289" t="s">
        <v>135</v>
      </c>
    </row>
    <row r="26" spans="1:12" s="183" customFormat="1" ht="25.5" customHeight="1">
      <c r="A26" s="214" t="s">
        <v>136</v>
      </c>
      <c r="B26" s="286" t="s">
        <v>117</v>
      </c>
      <c r="C26" s="283"/>
      <c r="D26" s="283"/>
      <c r="E26" s="283"/>
      <c r="F26" s="283"/>
      <c r="G26" s="283"/>
      <c r="H26" s="283"/>
      <c r="I26" s="283"/>
      <c r="J26" s="287"/>
      <c r="K26" s="92"/>
      <c r="L26" s="92" t="s">
        <v>138</v>
      </c>
    </row>
    <row r="27" spans="1:12" ht="75" customHeight="1">
      <c r="A27" s="103"/>
      <c r="B27" s="216" t="s">
        <v>123</v>
      </c>
      <c r="C27" s="216" t="s">
        <v>124</v>
      </c>
      <c r="D27" s="216" t="s">
        <v>125</v>
      </c>
      <c r="E27" s="216" t="s">
        <v>126</v>
      </c>
      <c r="F27" s="216" t="s">
        <v>127</v>
      </c>
      <c r="G27" s="216" t="s">
        <v>128</v>
      </c>
      <c r="H27" s="216" t="s">
        <v>129</v>
      </c>
      <c r="I27" s="216" t="s">
        <v>366</v>
      </c>
      <c r="J27" s="216" t="s">
        <v>259</v>
      </c>
      <c r="K27" s="111" t="s">
        <v>130</v>
      </c>
      <c r="L27" s="111"/>
    </row>
    <row r="28" spans="1:12" ht="24.75" customHeight="1">
      <c r="A28" s="125" t="s">
        <v>148</v>
      </c>
      <c r="B28" s="384">
        <v>279</v>
      </c>
      <c r="C28" s="384">
        <v>122</v>
      </c>
      <c r="D28" s="384">
        <v>6</v>
      </c>
      <c r="E28" s="384">
        <v>305</v>
      </c>
      <c r="F28" s="384">
        <v>10786</v>
      </c>
      <c r="G28" s="384" t="s">
        <v>477</v>
      </c>
      <c r="H28" s="384">
        <v>46</v>
      </c>
      <c r="I28" s="384">
        <v>102</v>
      </c>
      <c r="J28" s="384">
        <v>551</v>
      </c>
      <c r="K28" s="421">
        <v>55844</v>
      </c>
      <c r="L28" s="334">
        <f aca="true" t="shared" si="1" ref="L28:L44">SUM(B28:K28,B5:K5)</f>
        <v>164109</v>
      </c>
    </row>
    <row r="29" spans="1:12" ht="24.75" customHeight="1">
      <c r="A29" s="123" t="s">
        <v>149</v>
      </c>
      <c r="B29" s="328">
        <v>23204</v>
      </c>
      <c r="C29" s="328" t="s">
        <v>477</v>
      </c>
      <c r="D29" s="328" t="s">
        <v>477</v>
      </c>
      <c r="E29" s="328" t="s">
        <v>477</v>
      </c>
      <c r="F29" s="328">
        <v>11136</v>
      </c>
      <c r="G29" s="328" t="s">
        <v>477</v>
      </c>
      <c r="H29" s="328">
        <v>100</v>
      </c>
      <c r="I29" s="328">
        <v>3</v>
      </c>
      <c r="J29" s="328" t="s">
        <v>477</v>
      </c>
      <c r="K29" s="333">
        <v>13357</v>
      </c>
      <c r="L29" s="333">
        <f t="shared" si="1"/>
        <v>85830</v>
      </c>
    </row>
    <row r="30" spans="1:12" ht="24.75" customHeight="1">
      <c r="A30" s="125" t="s">
        <v>472</v>
      </c>
      <c r="B30" s="384" t="s">
        <v>477</v>
      </c>
      <c r="C30" s="384" t="s">
        <v>477</v>
      </c>
      <c r="D30" s="384" t="s">
        <v>477</v>
      </c>
      <c r="E30" s="384">
        <v>0</v>
      </c>
      <c r="F30" s="384" t="s">
        <v>477</v>
      </c>
      <c r="G30" s="384" t="s">
        <v>477</v>
      </c>
      <c r="H30" s="384" t="s">
        <v>477</v>
      </c>
      <c r="I30" s="384" t="s">
        <v>477</v>
      </c>
      <c r="J30" s="384" t="s">
        <v>477</v>
      </c>
      <c r="K30" s="421">
        <v>7387</v>
      </c>
      <c r="L30" s="334">
        <f t="shared" si="1"/>
        <v>7947</v>
      </c>
    </row>
    <row r="31" spans="1:12" ht="24.75" customHeight="1">
      <c r="A31" s="123" t="s">
        <v>153</v>
      </c>
      <c r="B31" s="328">
        <v>309</v>
      </c>
      <c r="C31" s="328">
        <v>6</v>
      </c>
      <c r="D31" s="328">
        <v>29</v>
      </c>
      <c r="E31" s="328" t="s">
        <v>477</v>
      </c>
      <c r="F31" s="328">
        <v>55</v>
      </c>
      <c r="G31" s="328">
        <v>5592</v>
      </c>
      <c r="H31" s="328">
        <v>45</v>
      </c>
      <c r="I31" s="328" t="s">
        <v>477</v>
      </c>
      <c r="J31" s="328" t="s">
        <v>477</v>
      </c>
      <c r="K31" s="333">
        <v>1629</v>
      </c>
      <c r="L31" s="333">
        <f t="shared" si="1"/>
        <v>10149</v>
      </c>
    </row>
    <row r="32" spans="1:12" ht="24.75" customHeight="1">
      <c r="A32" s="125" t="s">
        <v>154</v>
      </c>
      <c r="B32" s="384" t="s">
        <v>477</v>
      </c>
      <c r="C32" s="384" t="s">
        <v>477</v>
      </c>
      <c r="D32" s="384" t="s">
        <v>477</v>
      </c>
      <c r="E32" s="384" t="s">
        <v>477</v>
      </c>
      <c r="F32" s="384" t="s">
        <v>477</v>
      </c>
      <c r="G32" s="384" t="s">
        <v>477</v>
      </c>
      <c r="H32" s="384" t="s">
        <v>477</v>
      </c>
      <c r="I32" s="384" t="s">
        <v>477</v>
      </c>
      <c r="J32" s="384" t="s">
        <v>477</v>
      </c>
      <c r="K32" s="384">
        <v>32</v>
      </c>
      <c r="L32" s="334">
        <f t="shared" si="1"/>
        <v>74</v>
      </c>
    </row>
    <row r="33" spans="1:12" ht="24.75" customHeight="1">
      <c r="A33" s="123" t="s">
        <v>155</v>
      </c>
      <c r="B33" s="328" t="s">
        <v>477</v>
      </c>
      <c r="C33" s="328" t="s">
        <v>477</v>
      </c>
      <c r="D33" s="328" t="s">
        <v>477</v>
      </c>
      <c r="E33" s="328" t="s">
        <v>477</v>
      </c>
      <c r="F33" s="328">
        <v>565</v>
      </c>
      <c r="G33" s="328" t="s">
        <v>477</v>
      </c>
      <c r="H33" s="328" t="s">
        <v>477</v>
      </c>
      <c r="I33" s="328" t="s">
        <v>477</v>
      </c>
      <c r="J33" s="328" t="s">
        <v>477</v>
      </c>
      <c r="K33" s="328">
        <v>965</v>
      </c>
      <c r="L33" s="333">
        <f t="shared" si="1"/>
        <v>4810</v>
      </c>
    </row>
    <row r="34" spans="1:12" ht="24.75" customHeight="1">
      <c r="A34" s="125" t="s">
        <v>158</v>
      </c>
      <c r="B34" s="384" t="s">
        <v>477</v>
      </c>
      <c r="C34" s="384" t="s">
        <v>477</v>
      </c>
      <c r="D34" s="384" t="s">
        <v>477</v>
      </c>
      <c r="E34" s="384" t="s">
        <v>477</v>
      </c>
      <c r="F34" s="384" t="s">
        <v>477</v>
      </c>
      <c r="G34" s="384" t="s">
        <v>477</v>
      </c>
      <c r="H34" s="384" t="s">
        <v>477</v>
      </c>
      <c r="I34" s="384" t="s">
        <v>477</v>
      </c>
      <c r="J34" s="384" t="s">
        <v>477</v>
      </c>
      <c r="K34" s="384">
        <v>39</v>
      </c>
      <c r="L34" s="334">
        <f t="shared" si="1"/>
        <v>39</v>
      </c>
    </row>
    <row r="35" spans="1:12" ht="24.75" customHeight="1">
      <c r="A35" s="123" t="s">
        <v>159</v>
      </c>
      <c r="B35" s="328" t="s">
        <v>477</v>
      </c>
      <c r="C35" s="328" t="s">
        <v>477</v>
      </c>
      <c r="D35" s="328" t="s">
        <v>477</v>
      </c>
      <c r="E35" s="328" t="s">
        <v>477</v>
      </c>
      <c r="F35" s="328" t="s">
        <v>477</v>
      </c>
      <c r="G35" s="328" t="s">
        <v>477</v>
      </c>
      <c r="H35" s="328" t="s">
        <v>477</v>
      </c>
      <c r="I35" s="328" t="s">
        <v>477</v>
      </c>
      <c r="J35" s="328" t="s">
        <v>477</v>
      </c>
      <c r="K35" s="328">
        <v>418</v>
      </c>
      <c r="L35" s="333">
        <f t="shared" si="1"/>
        <v>418</v>
      </c>
    </row>
    <row r="36" spans="1:12" ht="24.75" customHeight="1">
      <c r="A36" s="125" t="s">
        <v>89</v>
      </c>
      <c r="B36" s="384" t="s">
        <v>477</v>
      </c>
      <c r="C36" s="384" t="s">
        <v>477</v>
      </c>
      <c r="D36" s="384" t="s">
        <v>477</v>
      </c>
      <c r="E36" s="384" t="s">
        <v>477</v>
      </c>
      <c r="F36" s="384">
        <v>16</v>
      </c>
      <c r="G36" s="384" t="s">
        <v>477</v>
      </c>
      <c r="H36" s="384" t="s">
        <v>477</v>
      </c>
      <c r="I36" s="384" t="s">
        <v>477</v>
      </c>
      <c r="J36" s="384" t="s">
        <v>477</v>
      </c>
      <c r="K36" s="384">
        <v>2</v>
      </c>
      <c r="L36" s="334">
        <f t="shared" si="1"/>
        <v>18</v>
      </c>
    </row>
    <row r="37" spans="1:15" ht="36">
      <c r="A37" s="293" t="s">
        <v>463</v>
      </c>
      <c r="B37" s="328" t="s">
        <v>477</v>
      </c>
      <c r="C37" s="328" t="s">
        <v>477</v>
      </c>
      <c r="D37" s="328" t="s">
        <v>477</v>
      </c>
      <c r="E37" s="328" t="s">
        <v>477</v>
      </c>
      <c r="F37" s="328">
        <v>86</v>
      </c>
      <c r="G37" s="328" t="s">
        <v>477</v>
      </c>
      <c r="H37" s="328" t="s">
        <v>477</v>
      </c>
      <c r="I37" s="328" t="s">
        <v>477</v>
      </c>
      <c r="J37" s="328" t="s">
        <v>477</v>
      </c>
      <c r="K37" s="328">
        <v>2400</v>
      </c>
      <c r="L37" s="333">
        <f t="shared" si="1"/>
        <v>2972</v>
      </c>
      <c r="N37" s="34"/>
      <c r="O37" s="19"/>
    </row>
    <row r="38" spans="1:12" ht="24.75" customHeight="1">
      <c r="A38" s="125" t="s">
        <v>241</v>
      </c>
      <c r="B38" s="384" t="s">
        <v>477</v>
      </c>
      <c r="C38" s="384" t="s">
        <v>477</v>
      </c>
      <c r="D38" s="384" t="s">
        <v>477</v>
      </c>
      <c r="E38" s="384" t="s">
        <v>477</v>
      </c>
      <c r="F38" s="384">
        <v>10</v>
      </c>
      <c r="G38" s="384" t="s">
        <v>477</v>
      </c>
      <c r="H38" s="384" t="s">
        <v>477</v>
      </c>
      <c r="I38" s="384" t="s">
        <v>477</v>
      </c>
      <c r="J38" s="384" t="s">
        <v>477</v>
      </c>
      <c r="K38" s="384">
        <v>16</v>
      </c>
      <c r="L38" s="334">
        <f t="shared" si="1"/>
        <v>89</v>
      </c>
    </row>
    <row r="39" spans="1:12" ht="24.75" customHeight="1">
      <c r="A39" s="123" t="s">
        <v>242</v>
      </c>
      <c r="B39" s="328" t="s">
        <v>477</v>
      </c>
      <c r="C39" s="328" t="s">
        <v>477</v>
      </c>
      <c r="D39" s="328" t="s">
        <v>477</v>
      </c>
      <c r="E39" s="328" t="s">
        <v>477</v>
      </c>
      <c r="F39" s="328">
        <v>361</v>
      </c>
      <c r="G39" s="328" t="s">
        <v>477</v>
      </c>
      <c r="H39" s="328" t="s">
        <v>477</v>
      </c>
      <c r="I39" s="328" t="s">
        <v>477</v>
      </c>
      <c r="J39" s="328" t="s">
        <v>477</v>
      </c>
      <c r="K39" s="328">
        <v>309</v>
      </c>
      <c r="L39" s="333">
        <f t="shared" si="1"/>
        <v>2554</v>
      </c>
    </row>
    <row r="40" spans="1:12" ht="24.75" customHeight="1">
      <c r="A40" s="125" t="s">
        <v>473</v>
      </c>
      <c r="B40" s="384">
        <v>0</v>
      </c>
      <c r="C40" s="384">
        <v>0</v>
      </c>
      <c r="D40" s="384">
        <v>0</v>
      </c>
      <c r="E40" s="384">
        <v>0</v>
      </c>
      <c r="F40" s="384">
        <v>0</v>
      </c>
      <c r="G40" s="384">
        <v>0</v>
      </c>
      <c r="H40" s="384">
        <v>0</v>
      </c>
      <c r="I40" s="384">
        <v>0</v>
      </c>
      <c r="J40" s="384">
        <v>0</v>
      </c>
      <c r="K40" s="384">
        <v>0</v>
      </c>
      <c r="L40" s="334">
        <f t="shared" si="1"/>
        <v>0</v>
      </c>
    </row>
    <row r="41" spans="1:12" ht="24.75" customHeight="1">
      <c r="A41" s="123" t="s">
        <v>227</v>
      </c>
      <c r="B41" s="328" t="s">
        <v>477</v>
      </c>
      <c r="C41" s="328" t="s">
        <v>477</v>
      </c>
      <c r="D41" s="328" t="s">
        <v>477</v>
      </c>
      <c r="E41" s="328" t="s">
        <v>477</v>
      </c>
      <c r="F41" s="328" t="s">
        <v>477</v>
      </c>
      <c r="G41" s="328" t="s">
        <v>477</v>
      </c>
      <c r="H41" s="328">
        <v>0</v>
      </c>
      <c r="I41" s="328" t="s">
        <v>477</v>
      </c>
      <c r="J41" s="328" t="s">
        <v>477</v>
      </c>
      <c r="K41" s="328">
        <v>12005</v>
      </c>
      <c r="L41" s="333">
        <f t="shared" si="1"/>
        <v>12609</v>
      </c>
    </row>
    <row r="42" spans="1:12" ht="24.75" customHeight="1">
      <c r="A42" s="125" t="s">
        <v>228</v>
      </c>
      <c r="B42" s="384">
        <v>0</v>
      </c>
      <c r="C42" s="384">
        <v>0</v>
      </c>
      <c r="D42" s="384">
        <v>0</v>
      </c>
      <c r="E42" s="384">
        <v>0</v>
      </c>
      <c r="F42" s="384">
        <v>0</v>
      </c>
      <c r="G42" s="384">
        <v>0</v>
      </c>
      <c r="H42" s="384">
        <v>0</v>
      </c>
      <c r="I42" s="384">
        <v>0</v>
      </c>
      <c r="J42" s="384">
        <v>0</v>
      </c>
      <c r="K42" s="384">
        <v>0</v>
      </c>
      <c r="L42" s="384">
        <f t="shared" si="1"/>
        <v>0</v>
      </c>
    </row>
    <row r="43" spans="1:12" s="14" customFormat="1" ht="30" customHeight="1">
      <c r="A43" s="123" t="s">
        <v>230</v>
      </c>
      <c r="B43" s="328" t="s">
        <v>477</v>
      </c>
      <c r="C43" s="328" t="s">
        <v>477</v>
      </c>
      <c r="D43" s="328" t="s">
        <v>477</v>
      </c>
      <c r="E43" s="328" t="s">
        <v>477</v>
      </c>
      <c r="F43" s="328">
        <v>450</v>
      </c>
      <c r="G43" s="328" t="s">
        <v>477</v>
      </c>
      <c r="H43" s="328" t="s">
        <v>477</v>
      </c>
      <c r="I43" s="328" t="s">
        <v>477</v>
      </c>
      <c r="J43" s="328">
        <v>2000</v>
      </c>
      <c r="K43" s="328">
        <v>19713</v>
      </c>
      <c r="L43" s="333">
        <f t="shared" si="1"/>
        <v>52065</v>
      </c>
    </row>
    <row r="44" spans="1:12" ht="30" customHeight="1">
      <c r="A44" s="95" t="s">
        <v>29</v>
      </c>
      <c r="B44" s="119">
        <f>SUM(B28:B43)</f>
        <v>23792</v>
      </c>
      <c r="C44" s="119">
        <f aca="true" t="shared" si="2" ref="C44:K44">SUM(C28:C43)</f>
        <v>128</v>
      </c>
      <c r="D44" s="119">
        <f t="shared" si="2"/>
        <v>35</v>
      </c>
      <c r="E44" s="119">
        <f t="shared" si="2"/>
        <v>305</v>
      </c>
      <c r="F44" s="119">
        <f t="shared" si="2"/>
        <v>23465</v>
      </c>
      <c r="G44" s="119">
        <f t="shared" si="2"/>
        <v>5592</v>
      </c>
      <c r="H44" s="119">
        <f t="shared" si="2"/>
        <v>191</v>
      </c>
      <c r="I44" s="119">
        <f t="shared" si="2"/>
        <v>105</v>
      </c>
      <c r="J44" s="119">
        <f t="shared" si="2"/>
        <v>2551</v>
      </c>
      <c r="K44" s="119">
        <f t="shared" si="2"/>
        <v>114116</v>
      </c>
      <c r="L44" s="119">
        <f t="shared" si="1"/>
        <v>343683</v>
      </c>
    </row>
    <row r="45" ht="15.75" customHeight="1"/>
    <row r="46" spans="1:12" ht="16.5" customHeight="1">
      <c r="A46" s="6"/>
      <c r="L46" s="19"/>
    </row>
  </sheetData>
  <printOptions/>
  <pageMargins left="0.75" right="0.75" top="0.6" bottom="0.48" header="0.33" footer="0.36"/>
  <pageSetup fitToHeight="2" horizontalDpi="600" verticalDpi="600" orientation="landscape" paperSize="9" scale="41" r:id="rId1"/>
  <ignoredErrors>
    <ignoredError sqref="L43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4" width="20.7109375" style="0" customWidth="1"/>
    <col min="5" max="5" width="24.421875" style="0" customWidth="1"/>
    <col min="6" max="6" width="24.7109375" style="0" customWidth="1"/>
    <col min="7" max="7" width="20.7109375" style="0" customWidth="1"/>
    <col min="8" max="8" width="23.421875" style="0" customWidth="1"/>
    <col min="9" max="9" width="24.7109375" style="0" customWidth="1"/>
    <col min="10" max="10" width="27.28125" style="0" customWidth="1"/>
    <col min="11" max="11" width="25.8515625" style="0" customWidth="1"/>
    <col min="12" max="12" width="20.421875" style="0" customWidth="1"/>
    <col min="13" max="16384" width="8.8515625" style="0" customWidth="1"/>
  </cols>
  <sheetData>
    <row r="1" spans="1:11" s="231" customFormat="1" ht="37.5" customHeight="1">
      <c r="A1" s="18" t="s">
        <v>244</v>
      </c>
      <c r="K1" s="260"/>
    </row>
    <row r="2" spans="1:11" s="183" customFormat="1" ht="18" customHeight="1">
      <c r="A2" s="115" t="s">
        <v>381</v>
      </c>
      <c r="K2" s="93" t="s">
        <v>135</v>
      </c>
    </row>
    <row r="3" spans="1:11" s="183" customFormat="1" ht="25.5" customHeight="1">
      <c r="A3" s="214" t="s">
        <v>136</v>
      </c>
      <c r="B3" s="286" t="s">
        <v>117</v>
      </c>
      <c r="C3" s="283"/>
      <c r="D3" s="283"/>
      <c r="E3" s="283"/>
      <c r="F3" s="283"/>
      <c r="G3" s="283"/>
      <c r="H3" s="283"/>
      <c r="I3" s="283"/>
      <c r="J3" s="284"/>
      <c r="K3" s="191"/>
    </row>
    <row r="4" spans="1:11" ht="75" customHeight="1">
      <c r="A4" s="103"/>
      <c r="B4" s="216" t="s">
        <v>257</v>
      </c>
      <c r="C4" s="216" t="s">
        <v>258</v>
      </c>
      <c r="D4" s="216" t="s">
        <v>118</v>
      </c>
      <c r="E4" s="216" t="s">
        <v>188</v>
      </c>
      <c r="F4" s="216" t="s">
        <v>189</v>
      </c>
      <c r="G4" s="216" t="s">
        <v>119</v>
      </c>
      <c r="H4" s="216" t="s">
        <v>120</v>
      </c>
      <c r="I4" s="216" t="s">
        <v>121</v>
      </c>
      <c r="J4" s="216" t="s">
        <v>190</v>
      </c>
      <c r="K4" s="216" t="s">
        <v>122</v>
      </c>
    </row>
    <row r="5" spans="1:13" ht="24.75" customHeight="1">
      <c r="A5" s="125" t="s">
        <v>148</v>
      </c>
      <c r="B5" s="384" t="s">
        <v>477</v>
      </c>
      <c r="C5" s="384">
        <v>1001</v>
      </c>
      <c r="D5" s="384" t="s">
        <v>477</v>
      </c>
      <c r="E5" s="384" t="s">
        <v>477</v>
      </c>
      <c r="F5" s="384">
        <v>16</v>
      </c>
      <c r="G5" s="384">
        <v>28</v>
      </c>
      <c r="H5" s="384">
        <v>20</v>
      </c>
      <c r="I5" s="384" t="s">
        <v>477</v>
      </c>
      <c r="J5" s="384">
        <v>45</v>
      </c>
      <c r="K5" s="384" t="s">
        <v>477</v>
      </c>
      <c r="L5" s="372"/>
      <c r="M5" s="372"/>
    </row>
    <row r="6" spans="1:13" ht="24.75" customHeight="1">
      <c r="A6" s="123" t="s">
        <v>149</v>
      </c>
      <c r="B6" s="328" t="s">
        <v>477</v>
      </c>
      <c r="C6" s="328">
        <v>1283</v>
      </c>
      <c r="D6" s="328" t="s">
        <v>477</v>
      </c>
      <c r="E6" s="328" t="s">
        <v>477</v>
      </c>
      <c r="F6" s="328" t="s">
        <v>477</v>
      </c>
      <c r="G6" s="328">
        <v>130</v>
      </c>
      <c r="H6" s="328">
        <v>60</v>
      </c>
      <c r="I6" s="328" t="s">
        <v>477</v>
      </c>
      <c r="J6" s="328">
        <v>989</v>
      </c>
      <c r="K6" s="328" t="s">
        <v>477</v>
      </c>
      <c r="L6" s="372"/>
      <c r="M6" s="372"/>
    </row>
    <row r="7" spans="1:13" ht="24.75" customHeight="1">
      <c r="A7" s="125" t="s">
        <v>472</v>
      </c>
      <c r="B7" s="384" t="s">
        <v>477</v>
      </c>
      <c r="C7" s="384">
        <v>192</v>
      </c>
      <c r="D7" s="384" t="s">
        <v>477</v>
      </c>
      <c r="E7" s="384" t="s">
        <v>477</v>
      </c>
      <c r="F7" s="384" t="s">
        <v>477</v>
      </c>
      <c r="G7" s="384" t="s">
        <v>477</v>
      </c>
      <c r="H7" s="384" t="s">
        <v>477</v>
      </c>
      <c r="I7" s="384" t="s">
        <v>477</v>
      </c>
      <c r="J7" s="384" t="s">
        <v>477</v>
      </c>
      <c r="K7" s="384" t="s">
        <v>477</v>
      </c>
      <c r="L7" s="372"/>
      <c r="M7" s="372"/>
    </row>
    <row r="8" spans="1:13" ht="24.75" customHeight="1">
      <c r="A8" s="123" t="s">
        <v>153</v>
      </c>
      <c r="B8" s="328" t="s">
        <v>477</v>
      </c>
      <c r="C8" s="328" t="s">
        <v>477</v>
      </c>
      <c r="D8" s="328" t="s">
        <v>477</v>
      </c>
      <c r="E8" s="328" t="s">
        <v>477</v>
      </c>
      <c r="F8" s="328" t="s">
        <v>477</v>
      </c>
      <c r="G8" s="328" t="s">
        <v>477</v>
      </c>
      <c r="H8" s="328" t="s">
        <v>477</v>
      </c>
      <c r="I8" s="328" t="s">
        <v>477</v>
      </c>
      <c r="J8" s="328" t="s">
        <v>477</v>
      </c>
      <c r="K8" s="536" t="s">
        <v>477</v>
      </c>
      <c r="L8" s="372"/>
      <c r="M8" s="372"/>
    </row>
    <row r="9" spans="1:13" ht="24.75" customHeight="1">
      <c r="A9" s="125" t="s">
        <v>154</v>
      </c>
      <c r="B9" s="384" t="s">
        <v>477</v>
      </c>
      <c r="C9" s="384" t="s">
        <v>477</v>
      </c>
      <c r="D9" s="384" t="s">
        <v>477</v>
      </c>
      <c r="E9" s="384" t="s">
        <v>477</v>
      </c>
      <c r="F9" s="384" t="s">
        <v>477</v>
      </c>
      <c r="G9" s="384" t="s">
        <v>477</v>
      </c>
      <c r="H9" s="384" t="s">
        <v>477</v>
      </c>
      <c r="I9" s="384" t="s">
        <v>477</v>
      </c>
      <c r="J9" s="384" t="s">
        <v>477</v>
      </c>
      <c r="K9" s="384" t="s">
        <v>477</v>
      </c>
      <c r="L9" s="372"/>
      <c r="M9" s="372"/>
    </row>
    <row r="10" spans="1:13" ht="24.75" customHeight="1">
      <c r="A10" s="123" t="s">
        <v>155</v>
      </c>
      <c r="B10" s="328" t="s">
        <v>477</v>
      </c>
      <c r="C10" s="328" t="s">
        <v>477</v>
      </c>
      <c r="D10" s="328" t="s">
        <v>477</v>
      </c>
      <c r="E10" s="328" t="s">
        <v>477</v>
      </c>
      <c r="F10" s="328" t="s">
        <v>477</v>
      </c>
      <c r="G10" s="328" t="s">
        <v>477</v>
      </c>
      <c r="H10" s="328" t="s">
        <v>477</v>
      </c>
      <c r="I10" s="328" t="s">
        <v>477</v>
      </c>
      <c r="J10" s="328" t="s">
        <v>477</v>
      </c>
      <c r="K10" s="328" t="s">
        <v>477</v>
      </c>
      <c r="L10" s="372"/>
      <c r="M10" s="372"/>
    </row>
    <row r="11" spans="1:13" ht="24.75" customHeight="1">
      <c r="A11" s="125" t="s">
        <v>159</v>
      </c>
      <c r="B11" s="384" t="s">
        <v>477</v>
      </c>
      <c r="C11" s="384" t="s">
        <v>477</v>
      </c>
      <c r="D11" s="384" t="s">
        <v>477</v>
      </c>
      <c r="E11" s="384" t="s">
        <v>477</v>
      </c>
      <c r="F11" s="384" t="s">
        <v>477</v>
      </c>
      <c r="G11" s="384" t="s">
        <v>477</v>
      </c>
      <c r="H11" s="384" t="s">
        <v>477</v>
      </c>
      <c r="I11" s="384" t="s">
        <v>477</v>
      </c>
      <c r="J11" s="384" t="s">
        <v>477</v>
      </c>
      <c r="K11" s="384" t="s">
        <v>477</v>
      </c>
      <c r="L11" s="372"/>
      <c r="M11" s="372"/>
    </row>
    <row r="12" spans="1:13" ht="24.75" customHeight="1">
      <c r="A12" s="123" t="s">
        <v>89</v>
      </c>
      <c r="B12" s="328" t="s">
        <v>477</v>
      </c>
      <c r="C12" s="328" t="s">
        <v>477</v>
      </c>
      <c r="D12" s="328" t="s">
        <v>477</v>
      </c>
      <c r="E12" s="328" t="s">
        <v>477</v>
      </c>
      <c r="F12" s="328" t="s">
        <v>477</v>
      </c>
      <c r="G12" s="328" t="s">
        <v>477</v>
      </c>
      <c r="H12" s="328" t="s">
        <v>477</v>
      </c>
      <c r="I12" s="328" t="s">
        <v>477</v>
      </c>
      <c r="J12" s="328" t="s">
        <v>477</v>
      </c>
      <c r="K12" s="328" t="s">
        <v>477</v>
      </c>
      <c r="L12" s="372"/>
      <c r="M12" s="372"/>
    </row>
    <row r="13" spans="1:13" ht="36">
      <c r="A13" s="778" t="s">
        <v>463</v>
      </c>
      <c r="B13" s="384" t="s">
        <v>477</v>
      </c>
      <c r="C13" s="384" t="s">
        <v>477</v>
      </c>
      <c r="D13" s="384" t="s">
        <v>477</v>
      </c>
      <c r="E13" s="384" t="s">
        <v>477</v>
      </c>
      <c r="F13" s="384" t="s">
        <v>477</v>
      </c>
      <c r="G13" s="384" t="s">
        <v>477</v>
      </c>
      <c r="H13" s="384" t="s">
        <v>477</v>
      </c>
      <c r="I13" s="384" t="s">
        <v>477</v>
      </c>
      <c r="J13" s="384" t="s">
        <v>477</v>
      </c>
      <c r="K13" s="384" t="s">
        <v>477</v>
      </c>
      <c r="L13" s="372"/>
      <c r="M13" s="372"/>
    </row>
    <row r="14" spans="1:13" ht="24.75" customHeight="1">
      <c r="A14" s="123" t="s">
        <v>174</v>
      </c>
      <c r="B14" s="328">
        <v>0</v>
      </c>
      <c r="C14" s="328">
        <v>0</v>
      </c>
      <c r="D14" s="328">
        <v>0</v>
      </c>
      <c r="E14" s="328">
        <v>0</v>
      </c>
      <c r="F14" s="328">
        <v>0</v>
      </c>
      <c r="G14" s="328">
        <v>0</v>
      </c>
      <c r="H14" s="328">
        <v>0</v>
      </c>
      <c r="I14" s="328">
        <v>0</v>
      </c>
      <c r="J14" s="328">
        <v>0</v>
      </c>
      <c r="K14" s="328">
        <v>0</v>
      </c>
      <c r="L14" s="372"/>
      <c r="M14" s="372"/>
    </row>
    <row r="15" spans="1:13" ht="24.75" customHeight="1">
      <c r="A15" s="125" t="s">
        <v>175</v>
      </c>
      <c r="B15" s="384" t="s">
        <v>477</v>
      </c>
      <c r="C15" s="384" t="s">
        <v>477</v>
      </c>
      <c r="D15" s="384" t="s">
        <v>477</v>
      </c>
      <c r="E15" s="384">
        <v>4</v>
      </c>
      <c r="F15" s="384" t="s">
        <v>477</v>
      </c>
      <c r="G15" s="384" t="s">
        <v>477</v>
      </c>
      <c r="H15" s="384" t="s">
        <v>477</v>
      </c>
      <c r="I15" s="384" t="s">
        <v>477</v>
      </c>
      <c r="J15" s="384" t="s">
        <v>477</v>
      </c>
      <c r="K15" s="384" t="s">
        <v>477</v>
      </c>
      <c r="L15" s="372"/>
      <c r="M15" s="372"/>
    </row>
    <row r="16" spans="1:13" ht="24.75" customHeight="1">
      <c r="A16" s="123" t="s">
        <v>227</v>
      </c>
      <c r="B16" s="328" t="s">
        <v>477</v>
      </c>
      <c r="C16" s="328" t="s">
        <v>477</v>
      </c>
      <c r="D16" s="328" t="s">
        <v>477</v>
      </c>
      <c r="E16" s="328" t="s">
        <v>477</v>
      </c>
      <c r="F16" s="328" t="s">
        <v>477</v>
      </c>
      <c r="G16" s="328" t="s">
        <v>477</v>
      </c>
      <c r="H16" s="328" t="s">
        <v>477</v>
      </c>
      <c r="I16" s="328" t="s">
        <v>477</v>
      </c>
      <c r="J16" s="328" t="s">
        <v>477</v>
      </c>
      <c r="K16" s="328" t="s">
        <v>477</v>
      </c>
      <c r="L16" s="372"/>
      <c r="M16" s="372"/>
    </row>
    <row r="17" spans="1:13" ht="24.75" customHeight="1">
      <c r="A17" s="125" t="s">
        <v>228</v>
      </c>
      <c r="B17" s="384" t="s">
        <v>477</v>
      </c>
      <c r="C17" s="384" t="s">
        <v>477</v>
      </c>
      <c r="D17" s="384" t="s">
        <v>477</v>
      </c>
      <c r="E17" s="384" t="s">
        <v>477</v>
      </c>
      <c r="F17" s="384" t="s">
        <v>477</v>
      </c>
      <c r="G17" s="384" t="s">
        <v>477</v>
      </c>
      <c r="H17" s="384" t="s">
        <v>477</v>
      </c>
      <c r="I17" s="384" t="s">
        <v>477</v>
      </c>
      <c r="J17" s="384" t="s">
        <v>477</v>
      </c>
      <c r="K17" s="384" t="s">
        <v>477</v>
      </c>
      <c r="L17" s="372"/>
      <c r="M17" s="372"/>
    </row>
    <row r="18" spans="1:13" s="14" customFormat="1" ht="30" customHeight="1">
      <c r="A18" s="123" t="s">
        <v>230</v>
      </c>
      <c r="B18" s="328" t="s">
        <v>477</v>
      </c>
      <c r="C18" s="328">
        <v>25</v>
      </c>
      <c r="D18" s="328" t="s">
        <v>477</v>
      </c>
      <c r="E18" s="328" t="s">
        <v>477</v>
      </c>
      <c r="F18" s="328" t="s">
        <v>477</v>
      </c>
      <c r="G18" s="328" t="s">
        <v>477</v>
      </c>
      <c r="H18" s="328" t="s">
        <v>477</v>
      </c>
      <c r="I18" s="328" t="s">
        <v>477</v>
      </c>
      <c r="J18" s="328" t="s">
        <v>477</v>
      </c>
      <c r="K18" s="328" t="s">
        <v>477</v>
      </c>
      <c r="L18" s="420"/>
      <c r="M18" s="420"/>
    </row>
    <row r="19" spans="1:12" ht="30" customHeight="1">
      <c r="A19" s="136" t="s">
        <v>29</v>
      </c>
      <c r="B19" s="479">
        <f>SUM(B5:B18)</f>
        <v>0</v>
      </c>
      <c r="C19" s="479">
        <f aca="true" t="shared" si="0" ref="C19:K19">SUM(C5:C18)</f>
        <v>2501</v>
      </c>
      <c r="D19" s="479">
        <f t="shared" si="0"/>
        <v>0</v>
      </c>
      <c r="E19" s="479">
        <f t="shared" si="0"/>
        <v>4</v>
      </c>
      <c r="F19" s="479">
        <f t="shared" si="0"/>
        <v>16</v>
      </c>
      <c r="G19" s="479">
        <f t="shared" si="0"/>
        <v>158</v>
      </c>
      <c r="H19" s="479">
        <f t="shared" si="0"/>
        <v>80</v>
      </c>
      <c r="I19" s="479">
        <f t="shared" si="0"/>
        <v>0</v>
      </c>
      <c r="J19" s="479">
        <f t="shared" si="0"/>
        <v>1034</v>
      </c>
      <c r="K19" s="479">
        <f t="shared" si="0"/>
        <v>0</v>
      </c>
      <c r="L19" s="494"/>
    </row>
    <row r="20" spans="1:10" ht="16.5" customHeight="1">
      <c r="A20" s="23"/>
      <c r="B20" s="17"/>
      <c r="C20" s="17"/>
      <c r="D20" s="542"/>
      <c r="E20" s="17"/>
      <c r="F20" s="17"/>
      <c r="G20" s="17"/>
      <c r="H20" s="17"/>
      <c r="I20" s="17"/>
      <c r="J20" s="17"/>
    </row>
    <row r="21" spans="1:10" ht="15.75" customHeight="1">
      <c r="A21" s="9"/>
      <c r="B21" s="6"/>
      <c r="C21" s="6"/>
      <c r="D21" s="6"/>
      <c r="E21" s="6"/>
      <c r="F21" s="6"/>
      <c r="G21" s="6"/>
      <c r="H21" s="6"/>
      <c r="I21" s="6"/>
      <c r="J21" s="6"/>
    </row>
    <row r="22" s="231" customFormat="1" ht="37.5" customHeight="1">
      <c r="A22" s="18" t="s">
        <v>479</v>
      </c>
    </row>
    <row r="23" spans="1:12" s="183" customFormat="1" ht="18" customHeight="1">
      <c r="A23" s="115" t="s">
        <v>381</v>
      </c>
      <c r="J23" s="289" t="s">
        <v>135</v>
      </c>
      <c r="K23" s="93"/>
      <c r="L23" s="93"/>
    </row>
    <row r="24" spans="1:12" s="183" customFormat="1" ht="25.5" customHeight="1">
      <c r="A24" s="214" t="s">
        <v>136</v>
      </c>
      <c r="B24" s="851" t="s">
        <v>117</v>
      </c>
      <c r="C24" s="852"/>
      <c r="D24" s="852"/>
      <c r="E24" s="852"/>
      <c r="F24" s="852"/>
      <c r="G24" s="852"/>
      <c r="H24" s="852"/>
      <c r="I24" s="852"/>
      <c r="J24" s="92" t="s">
        <v>138</v>
      </c>
      <c r="K24" s="517"/>
      <c r="L24" s="517"/>
    </row>
    <row r="25" spans="1:12" ht="75" customHeight="1">
      <c r="A25" s="103"/>
      <c r="B25" s="216" t="s">
        <v>123</v>
      </c>
      <c r="C25" s="216" t="s">
        <v>126</v>
      </c>
      <c r="D25" s="216" t="s">
        <v>127</v>
      </c>
      <c r="E25" s="216" t="s">
        <v>128</v>
      </c>
      <c r="F25" s="216" t="s">
        <v>129</v>
      </c>
      <c r="G25" s="216" t="s">
        <v>366</v>
      </c>
      <c r="H25" s="216" t="s">
        <v>176</v>
      </c>
      <c r="I25" s="216" t="s">
        <v>130</v>
      </c>
      <c r="J25" s="111"/>
      <c r="K25" s="45"/>
      <c r="L25" s="45"/>
    </row>
    <row r="26" spans="1:12" ht="24.75" customHeight="1">
      <c r="A26" s="125" t="s">
        <v>148</v>
      </c>
      <c r="B26" s="384" t="s">
        <v>477</v>
      </c>
      <c r="C26" s="384">
        <v>90</v>
      </c>
      <c r="D26" s="384">
        <v>20</v>
      </c>
      <c r="E26" s="384" t="s">
        <v>477</v>
      </c>
      <c r="F26" s="384">
        <v>219</v>
      </c>
      <c r="G26" s="384" t="s">
        <v>477</v>
      </c>
      <c r="H26" s="384">
        <v>679</v>
      </c>
      <c r="I26" s="384">
        <v>3737</v>
      </c>
      <c r="J26" s="384">
        <f>SUM(B26:I26,B5:K5)</f>
        <v>5855</v>
      </c>
      <c r="K26" s="104"/>
      <c r="L26" s="104"/>
    </row>
    <row r="27" spans="1:12" ht="24.75" customHeight="1">
      <c r="A27" s="123" t="s">
        <v>149</v>
      </c>
      <c r="B27" s="328">
        <v>304</v>
      </c>
      <c r="C27" s="328" t="s">
        <v>477</v>
      </c>
      <c r="D27" s="328">
        <v>42</v>
      </c>
      <c r="E27" s="328" t="s">
        <v>477</v>
      </c>
      <c r="F27" s="328">
        <v>37</v>
      </c>
      <c r="G27" s="328">
        <v>42</v>
      </c>
      <c r="H27" s="328">
        <v>100</v>
      </c>
      <c r="I27" s="328">
        <v>3934</v>
      </c>
      <c r="J27" s="328">
        <f aca="true" t="shared" si="1" ref="J27:J39">SUM(B27:I27,B6:K6)</f>
        <v>6921</v>
      </c>
      <c r="K27" s="104"/>
      <c r="L27" s="104"/>
    </row>
    <row r="28" spans="1:12" ht="24.75" customHeight="1">
      <c r="A28" s="125" t="s">
        <v>472</v>
      </c>
      <c r="B28" s="384" t="s">
        <v>477</v>
      </c>
      <c r="C28" s="384" t="s">
        <v>477</v>
      </c>
      <c r="D28" s="384" t="s">
        <v>477</v>
      </c>
      <c r="E28" s="384" t="s">
        <v>477</v>
      </c>
      <c r="F28" s="384" t="s">
        <v>477</v>
      </c>
      <c r="G28" s="384" t="s">
        <v>477</v>
      </c>
      <c r="H28" s="384" t="s">
        <v>477</v>
      </c>
      <c r="I28" s="384">
        <v>152</v>
      </c>
      <c r="J28" s="384">
        <f t="shared" si="1"/>
        <v>344</v>
      </c>
      <c r="K28" s="518"/>
      <c r="L28" s="104"/>
    </row>
    <row r="29" spans="1:12" ht="24.75" customHeight="1">
      <c r="A29" s="123" t="s">
        <v>153</v>
      </c>
      <c r="B29" s="328" t="s">
        <v>477</v>
      </c>
      <c r="C29" s="328" t="s">
        <v>477</v>
      </c>
      <c r="D29" s="328" t="s">
        <v>477</v>
      </c>
      <c r="E29" s="328">
        <v>598</v>
      </c>
      <c r="F29" s="328">
        <v>73</v>
      </c>
      <c r="G29" s="328" t="s">
        <v>477</v>
      </c>
      <c r="H29" s="328" t="s">
        <v>477</v>
      </c>
      <c r="I29" s="328">
        <v>298</v>
      </c>
      <c r="J29" s="328">
        <f t="shared" si="1"/>
        <v>969</v>
      </c>
      <c r="K29" s="518"/>
      <c r="L29" s="104"/>
    </row>
    <row r="30" spans="1:12" ht="24.75" customHeight="1">
      <c r="A30" s="125" t="s">
        <v>154</v>
      </c>
      <c r="B30" s="384" t="s">
        <v>477</v>
      </c>
      <c r="C30" s="384" t="s">
        <v>477</v>
      </c>
      <c r="D30" s="384" t="s">
        <v>477</v>
      </c>
      <c r="E30" s="384" t="s">
        <v>477</v>
      </c>
      <c r="F30" s="384" t="s">
        <v>477</v>
      </c>
      <c r="G30" s="384" t="s">
        <v>477</v>
      </c>
      <c r="H30" s="384" t="s">
        <v>477</v>
      </c>
      <c r="I30" s="384" t="s">
        <v>477</v>
      </c>
      <c r="J30" s="384">
        <f t="shared" si="1"/>
        <v>0</v>
      </c>
      <c r="K30" s="518"/>
      <c r="L30" s="104"/>
    </row>
    <row r="31" spans="1:12" ht="24.75" customHeight="1">
      <c r="A31" s="123" t="s">
        <v>155</v>
      </c>
      <c r="B31" s="328" t="s">
        <v>477</v>
      </c>
      <c r="C31" s="328" t="s">
        <v>477</v>
      </c>
      <c r="D31" s="328" t="s">
        <v>477</v>
      </c>
      <c r="E31" s="328" t="s">
        <v>477</v>
      </c>
      <c r="F31" s="328" t="s">
        <v>477</v>
      </c>
      <c r="G31" s="328" t="s">
        <v>477</v>
      </c>
      <c r="H31" s="328" t="s">
        <v>477</v>
      </c>
      <c r="I31" s="328">
        <v>153</v>
      </c>
      <c r="J31" s="328">
        <f t="shared" si="1"/>
        <v>153</v>
      </c>
      <c r="K31" s="518"/>
      <c r="L31" s="104"/>
    </row>
    <row r="32" spans="1:12" ht="24.75" customHeight="1">
      <c r="A32" s="125" t="s">
        <v>159</v>
      </c>
      <c r="B32" s="384" t="s">
        <v>477</v>
      </c>
      <c r="C32" s="384" t="s">
        <v>477</v>
      </c>
      <c r="D32" s="384" t="s">
        <v>477</v>
      </c>
      <c r="E32" s="384" t="s">
        <v>477</v>
      </c>
      <c r="F32" s="384" t="s">
        <v>477</v>
      </c>
      <c r="G32" s="384" t="s">
        <v>477</v>
      </c>
      <c r="H32" s="384" t="s">
        <v>477</v>
      </c>
      <c r="I32" s="384" t="s">
        <v>477</v>
      </c>
      <c r="J32" s="384">
        <f t="shared" si="1"/>
        <v>0</v>
      </c>
      <c r="K32" s="518"/>
      <c r="L32" s="104"/>
    </row>
    <row r="33" spans="1:12" ht="24.75" customHeight="1">
      <c r="A33" s="123" t="s">
        <v>89</v>
      </c>
      <c r="B33" s="328" t="s">
        <v>477</v>
      </c>
      <c r="C33" s="328" t="s">
        <v>477</v>
      </c>
      <c r="D33" s="328" t="s">
        <v>477</v>
      </c>
      <c r="E33" s="328" t="s">
        <v>477</v>
      </c>
      <c r="F33" s="328" t="s">
        <v>477</v>
      </c>
      <c r="G33" s="328" t="s">
        <v>477</v>
      </c>
      <c r="H33" s="328" t="s">
        <v>477</v>
      </c>
      <c r="I33" s="328" t="s">
        <v>477</v>
      </c>
      <c r="J33" s="328">
        <f t="shared" si="1"/>
        <v>0</v>
      </c>
      <c r="K33" s="518"/>
      <c r="L33" s="104"/>
    </row>
    <row r="34" spans="1:12" ht="36">
      <c r="A34" s="778" t="s">
        <v>463</v>
      </c>
      <c r="B34" s="384">
        <v>54</v>
      </c>
      <c r="C34" s="384" t="s">
        <v>477</v>
      </c>
      <c r="D34" s="384" t="s">
        <v>477</v>
      </c>
      <c r="E34" s="384" t="s">
        <v>477</v>
      </c>
      <c r="F34" s="384">
        <v>3</v>
      </c>
      <c r="G34" s="384" t="s">
        <v>477</v>
      </c>
      <c r="H34" s="384" t="s">
        <v>477</v>
      </c>
      <c r="I34" s="384">
        <v>175</v>
      </c>
      <c r="J34" s="384">
        <f t="shared" si="1"/>
        <v>232</v>
      </c>
      <c r="K34" s="518"/>
      <c r="L34" s="104"/>
    </row>
    <row r="35" spans="1:12" ht="24.75" customHeight="1">
      <c r="A35" s="123" t="s">
        <v>241</v>
      </c>
      <c r="B35" s="328">
        <v>0</v>
      </c>
      <c r="C35" s="328">
        <v>0</v>
      </c>
      <c r="D35" s="328">
        <v>0</v>
      </c>
      <c r="E35" s="328">
        <v>0</v>
      </c>
      <c r="F35" s="328">
        <v>0</v>
      </c>
      <c r="G35" s="328">
        <v>0</v>
      </c>
      <c r="H35" s="328">
        <v>0</v>
      </c>
      <c r="I35" s="328">
        <v>0</v>
      </c>
      <c r="J35" s="328">
        <f t="shared" si="1"/>
        <v>0</v>
      </c>
      <c r="K35" s="518"/>
      <c r="L35" s="104"/>
    </row>
    <row r="36" spans="1:12" ht="24.75" customHeight="1">
      <c r="A36" s="125" t="s">
        <v>242</v>
      </c>
      <c r="B36" s="384" t="s">
        <v>477</v>
      </c>
      <c r="C36" s="384" t="s">
        <v>477</v>
      </c>
      <c r="D36" s="384" t="s">
        <v>477</v>
      </c>
      <c r="E36" s="384" t="s">
        <v>477</v>
      </c>
      <c r="F36" s="384" t="s">
        <v>477</v>
      </c>
      <c r="G36" s="384" t="s">
        <v>477</v>
      </c>
      <c r="H36" s="384" t="s">
        <v>477</v>
      </c>
      <c r="I36" s="384">
        <v>502</v>
      </c>
      <c r="J36" s="384">
        <f t="shared" si="1"/>
        <v>506</v>
      </c>
      <c r="K36" s="518"/>
      <c r="L36" s="104"/>
    </row>
    <row r="37" spans="1:12" ht="24.75" customHeight="1">
      <c r="A37" s="123" t="s">
        <v>227</v>
      </c>
      <c r="B37" s="328" t="s">
        <v>477</v>
      </c>
      <c r="C37" s="328" t="s">
        <v>477</v>
      </c>
      <c r="D37" s="328" t="s">
        <v>477</v>
      </c>
      <c r="E37" s="328" t="s">
        <v>477</v>
      </c>
      <c r="F37" s="328" t="s">
        <v>477</v>
      </c>
      <c r="G37" s="328" t="s">
        <v>477</v>
      </c>
      <c r="H37" s="328" t="s">
        <v>477</v>
      </c>
      <c r="I37" s="328" t="s">
        <v>477</v>
      </c>
      <c r="J37" s="328">
        <f t="shared" si="1"/>
        <v>0</v>
      </c>
      <c r="K37" s="518"/>
      <c r="L37" s="104"/>
    </row>
    <row r="38" spans="1:12" ht="24.75" customHeight="1">
      <c r="A38" s="125" t="s">
        <v>228</v>
      </c>
      <c r="B38" s="384" t="s">
        <v>477</v>
      </c>
      <c r="C38" s="384" t="s">
        <v>477</v>
      </c>
      <c r="D38" s="384" t="s">
        <v>477</v>
      </c>
      <c r="E38" s="384" t="s">
        <v>477</v>
      </c>
      <c r="F38" s="384" t="s">
        <v>477</v>
      </c>
      <c r="G38" s="384" t="s">
        <v>477</v>
      </c>
      <c r="H38" s="384" t="s">
        <v>477</v>
      </c>
      <c r="I38" s="384" t="s">
        <v>477</v>
      </c>
      <c r="J38" s="384">
        <f t="shared" si="1"/>
        <v>0</v>
      </c>
      <c r="K38" s="518"/>
      <c r="L38" s="104"/>
    </row>
    <row r="39" spans="1:12" s="14" customFormat="1" ht="30" customHeight="1">
      <c r="A39" s="123" t="s">
        <v>230</v>
      </c>
      <c r="B39" s="328">
        <v>128</v>
      </c>
      <c r="C39" s="328" t="s">
        <v>477</v>
      </c>
      <c r="D39" s="328">
        <v>72</v>
      </c>
      <c r="E39" s="328" t="s">
        <v>477</v>
      </c>
      <c r="F39" s="328" t="s">
        <v>477</v>
      </c>
      <c r="G39" s="328" t="s">
        <v>477</v>
      </c>
      <c r="H39" s="328" t="s">
        <v>477</v>
      </c>
      <c r="I39" s="328">
        <v>17055</v>
      </c>
      <c r="J39" s="328">
        <f t="shared" si="1"/>
        <v>17280</v>
      </c>
      <c r="K39" s="518"/>
      <c r="L39" s="104"/>
    </row>
    <row r="40" spans="1:13" ht="30" customHeight="1">
      <c r="A40" s="136" t="s">
        <v>29</v>
      </c>
      <c r="B40" s="479">
        <f>SUM(B26:B39)</f>
        <v>486</v>
      </c>
      <c r="C40" s="479">
        <f>SUM(C26:C39)</f>
        <v>90</v>
      </c>
      <c r="D40" s="479">
        <f aca="true" t="shared" si="2" ref="D40:L40">SUM(D26:D39)</f>
        <v>134</v>
      </c>
      <c r="E40" s="479">
        <f t="shared" si="2"/>
        <v>598</v>
      </c>
      <c r="F40" s="479">
        <f t="shared" si="2"/>
        <v>332</v>
      </c>
      <c r="G40" s="479">
        <f t="shared" si="2"/>
        <v>42</v>
      </c>
      <c r="H40" s="479">
        <f t="shared" si="2"/>
        <v>779</v>
      </c>
      <c r="I40" s="479">
        <f t="shared" si="2"/>
        <v>26006</v>
      </c>
      <c r="J40" s="479">
        <f t="shared" si="2"/>
        <v>32260</v>
      </c>
      <c r="K40" s="519">
        <f t="shared" si="2"/>
        <v>0</v>
      </c>
      <c r="L40" s="520">
        <f t="shared" si="2"/>
        <v>0</v>
      </c>
      <c r="M40" s="14"/>
    </row>
    <row r="41" ht="15.75" customHeight="1"/>
    <row r="42" ht="16.5" customHeight="1">
      <c r="A42" s="6"/>
    </row>
  </sheetData>
  <mergeCells count="1">
    <mergeCell ref="B24:I24"/>
  </mergeCells>
  <printOptions/>
  <pageMargins left="0.75" right="0.47" top="0.52" bottom="0.56" header="0.4" footer="0.43"/>
  <pageSetup fitToHeight="1" fitToWidth="1" horizontalDpi="600" verticalDpi="600" orientation="landscape" paperSize="9" scale="4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421875" style="560" customWidth="1"/>
    <col min="2" max="9" width="10.7109375" style="560" customWidth="1"/>
    <col min="10" max="10" width="13.421875" style="560" customWidth="1"/>
    <col min="11" max="11" width="15.00390625" style="560" customWidth="1"/>
    <col min="12" max="12" width="15.140625" style="560" customWidth="1"/>
    <col min="13" max="13" width="15.28125" style="561" customWidth="1"/>
    <col min="14" max="14" width="15.7109375" style="560" customWidth="1"/>
    <col min="15" max="15" width="15.421875" style="562" customWidth="1"/>
    <col min="16" max="16" width="0.13671875" style="562" customWidth="1"/>
    <col min="17" max="17" width="1.7109375" style="562" customWidth="1"/>
    <col min="18" max="18" width="18.7109375" style="562" customWidth="1"/>
    <col min="19" max="19" width="14.8515625" style="562" customWidth="1"/>
    <col min="20" max="20" width="17.140625" style="562" customWidth="1"/>
    <col min="21" max="22" width="9.140625" style="562" customWidth="1"/>
    <col min="23" max="23" width="4.00390625" style="562" customWidth="1"/>
    <col min="24" max="24" width="9.140625" style="562" customWidth="1"/>
    <col min="25" max="25" width="5.140625" style="562" customWidth="1"/>
    <col min="26" max="26" width="11.421875" style="562" customWidth="1"/>
    <col min="27" max="16384" width="9.140625" style="560" customWidth="1"/>
  </cols>
  <sheetData>
    <row r="1" ht="5.25" customHeight="1">
      <c r="A1" s="559"/>
    </row>
    <row r="2" spans="1:14" ht="31.5" customHeight="1">
      <c r="A2" s="563" t="s">
        <v>405</v>
      </c>
      <c r="N2" s="561"/>
    </row>
    <row r="3" spans="1:15" ht="25.5" customHeight="1">
      <c r="A3" s="564" t="s">
        <v>381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5"/>
      <c r="N3" s="566"/>
      <c r="O3" s="564"/>
    </row>
    <row r="4" spans="1:27" ht="40.5" customHeight="1">
      <c r="A4" s="567" t="s">
        <v>406</v>
      </c>
      <c r="B4" s="568" t="s">
        <v>441</v>
      </c>
      <c r="C4" s="569"/>
      <c r="D4" s="569"/>
      <c r="E4" s="569"/>
      <c r="F4" s="569"/>
      <c r="G4" s="569"/>
      <c r="H4" s="569"/>
      <c r="I4" s="569"/>
      <c r="J4" s="569"/>
      <c r="K4" s="570" t="s">
        <v>407</v>
      </c>
      <c r="L4" s="571" t="s">
        <v>408</v>
      </c>
      <c r="M4" s="571"/>
      <c r="N4" s="572" t="s">
        <v>409</v>
      </c>
      <c r="O4" s="573"/>
      <c r="S4" s="623"/>
      <c r="AA4" s="562"/>
    </row>
    <row r="5" spans="1:27" ht="41.25" customHeight="1">
      <c r="A5" s="574"/>
      <c r="B5" s="575" t="s">
        <v>410</v>
      </c>
      <c r="C5" s="576"/>
      <c r="D5" s="576"/>
      <c r="E5" s="576"/>
      <c r="F5" s="576"/>
      <c r="G5" s="576"/>
      <c r="H5" s="576"/>
      <c r="I5" s="576"/>
      <c r="J5" s="577" t="s">
        <v>138</v>
      </c>
      <c r="K5" s="578" t="s">
        <v>442</v>
      </c>
      <c r="L5" s="579" t="s">
        <v>429</v>
      </c>
      <c r="M5" s="580" t="s">
        <v>138</v>
      </c>
      <c r="N5" s="581" t="s">
        <v>138</v>
      </c>
      <c r="O5" s="582" t="s">
        <v>411</v>
      </c>
      <c r="T5" s="624"/>
      <c r="W5" s="583"/>
      <c r="AA5" s="562"/>
    </row>
    <row r="6" spans="1:65" ht="58.5" customHeight="1">
      <c r="A6" s="584"/>
      <c r="B6" s="585" t="s">
        <v>412</v>
      </c>
      <c r="C6" s="585" t="s">
        <v>413</v>
      </c>
      <c r="D6" s="585" t="s">
        <v>414</v>
      </c>
      <c r="E6" s="585" t="s">
        <v>415</v>
      </c>
      <c r="F6" s="585" t="s">
        <v>416</v>
      </c>
      <c r="G6" s="585" t="s">
        <v>417</v>
      </c>
      <c r="H6" s="585" t="s">
        <v>418</v>
      </c>
      <c r="I6" s="585" t="s">
        <v>419</v>
      </c>
      <c r="J6" s="586"/>
      <c r="K6" s="586" t="s">
        <v>430</v>
      </c>
      <c r="L6" s="587" t="s">
        <v>420</v>
      </c>
      <c r="M6" s="588" t="s">
        <v>421</v>
      </c>
      <c r="N6" s="589"/>
      <c r="O6" s="590"/>
      <c r="P6" s="591"/>
      <c r="Q6" s="591"/>
      <c r="R6" s="625"/>
      <c r="T6" s="626"/>
      <c r="U6" s="591"/>
      <c r="V6" s="592"/>
      <c r="W6" s="583"/>
      <c r="X6" s="591"/>
      <c r="Y6" s="583"/>
      <c r="Z6" s="591"/>
      <c r="AA6" s="583"/>
      <c r="AB6" s="593"/>
      <c r="AC6" s="593"/>
      <c r="AD6" s="593"/>
      <c r="AE6" s="593"/>
      <c r="AF6" s="593"/>
      <c r="AG6" s="593"/>
      <c r="AH6" s="593"/>
      <c r="AI6" s="593"/>
      <c r="AJ6" s="593"/>
      <c r="AK6" s="593"/>
      <c r="AL6" s="593"/>
      <c r="AM6" s="593"/>
      <c r="AN6" s="593"/>
      <c r="AO6" s="593"/>
      <c r="AP6" s="593"/>
      <c r="AQ6" s="593"/>
      <c r="AR6" s="593"/>
      <c r="AS6" s="593"/>
      <c r="AT6" s="593"/>
      <c r="AU6" s="593"/>
      <c r="AV6" s="593"/>
      <c r="AW6" s="593"/>
      <c r="AX6" s="593"/>
      <c r="AY6" s="593"/>
      <c r="AZ6" s="593"/>
      <c r="BA6" s="593"/>
      <c r="BB6" s="593"/>
      <c r="BC6" s="593"/>
      <c r="BD6" s="593"/>
      <c r="BE6" s="593"/>
      <c r="BF6" s="593"/>
      <c r="BG6" s="593"/>
      <c r="BH6" s="593"/>
      <c r="BI6" s="593"/>
      <c r="BJ6" s="593"/>
      <c r="BK6" s="593"/>
      <c r="BL6" s="593"/>
      <c r="BM6" s="593"/>
    </row>
    <row r="7" spans="1:27" ht="12" customHeight="1">
      <c r="A7" s="574"/>
      <c r="B7" s="594"/>
      <c r="C7" s="594"/>
      <c r="D7" s="594"/>
      <c r="E7" s="594"/>
      <c r="F7" s="594"/>
      <c r="G7" s="594"/>
      <c r="H7" s="594"/>
      <c r="I7" s="594"/>
      <c r="J7" s="595"/>
      <c r="K7" s="594"/>
      <c r="L7" s="594"/>
      <c r="M7" s="595"/>
      <c r="N7" s="595"/>
      <c r="O7" s="596"/>
      <c r="S7" s="627"/>
      <c r="T7" s="628"/>
      <c r="AA7" s="562"/>
    </row>
    <row r="8" spans="1:116" ht="24.75" customHeight="1">
      <c r="A8" s="574" t="s">
        <v>422</v>
      </c>
      <c r="B8" s="597">
        <v>9</v>
      </c>
      <c r="C8" s="597">
        <v>2</v>
      </c>
      <c r="D8" s="597">
        <v>1</v>
      </c>
      <c r="E8" s="597">
        <v>3</v>
      </c>
      <c r="F8" s="597">
        <v>1</v>
      </c>
      <c r="G8" s="597">
        <v>0</v>
      </c>
      <c r="H8" s="597">
        <v>0</v>
      </c>
      <c r="I8" s="597">
        <v>3</v>
      </c>
      <c r="J8" s="598">
        <v>19</v>
      </c>
      <c r="K8" s="828">
        <v>1</v>
      </c>
      <c r="L8" s="599">
        <v>4</v>
      </c>
      <c r="M8" s="599">
        <v>24</v>
      </c>
      <c r="N8" s="599">
        <v>11686</v>
      </c>
      <c r="O8" s="600">
        <v>0.003228587058023948</v>
      </c>
      <c r="P8" s="601"/>
      <c r="Q8" s="601"/>
      <c r="R8" s="601"/>
      <c r="S8" s="630"/>
      <c r="U8" s="601"/>
      <c r="V8" s="601"/>
      <c r="W8" s="601"/>
      <c r="X8" s="601"/>
      <c r="Y8" s="602"/>
      <c r="Z8" s="601"/>
      <c r="AA8" s="603"/>
      <c r="AB8" s="561"/>
      <c r="AC8" s="561"/>
      <c r="AD8" s="561"/>
      <c r="AE8" s="561"/>
      <c r="AF8" s="561"/>
      <c r="AG8" s="561"/>
      <c r="AH8" s="561"/>
      <c r="AI8" s="561"/>
      <c r="AJ8" s="561"/>
      <c r="AK8" s="561"/>
      <c r="AL8" s="561"/>
      <c r="AM8" s="561"/>
      <c r="AN8" s="561"/>
      <c r="AO8" s="561"/>
      <c r="AP8" s="561"/>
      <c r="AQ8" s="561"/>
      <c r="AR8" s="561"/>
      <c r="AS8" s="561"/>
      <c r="AT8" s="561"/>
      <c r="AU8" s="561"/>
      <c r="AV8" s="561"/>
      <c r="AW8" s="561"/>
      <c r="AX8" s="561"/>
      <c r="AY8" s="561"/>
      <c r="AZ8" s="561"/>
      <c r="BA8" s="561"/>
      <c r="BB8" s="561"/>
      <c r="BC8" s="561"/>
      <c r="BD8" s="561"/>
      <c r="BE8" s="561"/>
      <c r="BF8" s="561"/>
      <c r="BG8" s="561"/>
      <c r="BH8" s="561"/>
      <c r="BI8" s="561"/>
      <c r="BJ8" s="561"/>
      <c r="BK8" s="561"/>
      <c r="BL8" s="561"/>
      <c r="BM8" s="561"/>
      <c r="BN8" s="561"/>
      <c r="BO8" s="561"/>
      <c r="BP8" s="561"/>
      <c r="BQ8" s="561"/>
      <c r="BR8" s="561"/>
      <c r="BS8" s="561"/>
      <c r="BT8" s="561"/>
      <c r="BU8" s="561"/>
      <c r="BV8" s="561"/>
      <c r="BW8" s="561"/>
      <c r="BX8" s="561"/>
      <c r="BY8" s="561"/>
      <c r="BZ8" s="561"/>
      <c r="CA8" s="561"/>
      <c r="CB8" s="561"/>
      <c r="CC8" s="561"/>
      <c r="CD8" s="561"/>
      <c r="CE8" s="561"/>
      <c r="CF8" s="561"/>
      <c r="CG8" s="561"/>
      <c r="CH8" s="561"/>
      <c r="CI8" s="561"/>
      <c r="CJ8" s="561"/>
      <c r="CK8" s="561"/>
      <c r="CL8" s="561"/>
      <c r="CM8" s="561"/>
      <c r="CN8" s="561"/>
      <c r="CO8" s="561"/>
      <c r="CP8" s="561"/>
      <c r="CQ8" s="561"/>
      <c r="CR8" s="561"/>
      <c r="CS8" s="561"/>
      <c r="CT8" s="561"/>
      <c r="CU8" s="561"/>
      <c r="CV8" s="561"/>
      <c r="CW8" s="561"/>
      <c r="CX8" s="561"/>
      <c r="CY8" s="561"/>
      <c r="CZ8" s="561"/>
      <c r="DA8" s="561"/>
      <c r="DB8" s="561"/>
      <c r="DC8" s="561"/>
      <c r="DD8" s="561"/>
      <c r="DE8" s="561"/>
      <c r="DF8" s="561"/>
      <c r="DG8" s="561"/>
      <c r="DH8" s="561"/>
      <c r="DI8" s="561"/>
      <c r="DJ8" s="561"/>
      <c r="DK8" s="561"/>
      <c r="DL8" s="561"/>
    </row>
    <row r="9" spans="1:116" ht="24.75" customHeight="1">
      <c r="A9" s="574" t="s">
        <v>134</v>
      </c>
      <c r="B9" s="597">
        <v>352</v>
      </c>
      <c r="C9" s="597">
        <v>212</v>
      </c>
      <c r="D9" s="597">
        <v>260</v>
      </c>
      <c r="E9" s="597">
        <v>270</v>
      </c>
      <c r="F9" s="597">
        <v>135</v>
      </c>
      <c r="G9" s="597">
        <v>103</v>
      </c>
      <c r="H9" s="597">
        <v>77</v>
      </c>
      <c r="I9" s="597">
        <v>399</v>
      </c>
      <c r="J9" s="598">
        <v>1808</v>
      </c>
      <c r="K9" s="828">
        <v>4</v>
      </c>
      <c r="L9" s="599">
        <v>495</v>
      </c>
      <c r="M9" s="599">
        <v>2307</v>
      </c>
      <c r="N9" s="599">
        <v>1615842</v>
      </c>
      <c r="O9" s="600">
        <v>0.4464219210175879</v>
      </c>
      <c r="P9" s="601"/>
      <c r="Q9" s="601"/>
      <c r="R9" s="601"/>
      <c r="S9" s="630"/>
      <c r="T9" s="629"/>
      <c r="U9" s="601"/>
      <c r="V9" s="601"/>
      <c r="W9" s="601"/>
      <c r="X9" s="601"/>
      <c r="Y9" s="602"/>
      <c r="Z9" s="601"/>
      <c r="AA9" s="603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O9" s="561"/>
      <c r="AP9" s="561"/>
      <c r="AQ9" s="561"/>
      <c r="AR9" s="561"/>
      <c r="AS9" s="561"/>
      <c r="AT9" s="561"/>
      <c r="AU9" s="561"/>
      <c r="AV9" s="561"/>
      <c r="AW9" s="561"/>
      <c r="AX9" s="561"/>
      <c r="AY9" s="561"/>
      <c r="AZ9" s="561"/>
      <c r="BA9" s="561"/>
      <c r="BB9" s="561"/>
      <c r="BC9" s="561"/>
      <c r="BD9" s="561"/>
      <c r="BE9" s="561"/>
      <c r="BF9" s="561"/>
      <c r="BG9" s="561"/>
      <c r="BH9" s="561"/>
      <c r="BI9" s="561"/>
      <c r="BJ9" s="561"/>
      <c r="BK9" s="561"/>
      <c r="BL9" s="561"/>
      <c r="BM9" s="561"/>
      <c r="BN9" s="561"/>
      <c r="BO9" s="561"/>
      <c r="BP9" s="561"/>
      <c r="BQ9" s="561"/>
      <c r="BR9" s="561"/>
      <c r="BS9" s="561"/>
      <c r="BT9" s="561"/>
      <c r="BU9" s="561"/>
      <c r="BV9" s="561"/>
      <c r="BW9" s="561"/>
      <c r="BX9" s="561"/>
      <c r="BY9" s="561"/>
      <c r="BZ9" s="561"/>
      <c r="CA9" s="561"/>
      <c r="CB9" s="561"/>
      <c r="CC9" s="561"/>
      <c r="CD9" s="561"/>
      <c r="CE9" s="561"/>
      <c r="CF9" s="561"/>
      <c r="CG9" s="561"/>
      <c r="CH9" s="561"/>
      <c r="CI9" s="561"/>
      <c r="CJ9" s="561"/>
      <c r="CK9" s="561"/>
      <c r="CL9" s="561"/>
      <c r="CM9" s="561"/>
      <c r="CN9" s="561"/>
      <c r="CO9" s="561"/>
      <c r="CP9" s="561"/>
      <c r="CQ9" s="561"/>
      <c r="CR9" s="561"/>
      <c r="CS9" s="561"/>
      <c r="CT9" s="561"/>
      <c r="CU9" s="561"/>
      <c r="CV9" s="561"/>
      <c r="CW9" s="561"/>
      <c r="CX9" s="561"/>
      <c r="CY9" s="561"/>
      <c r="CZ9" s="561"/>
      <c r="DA9" s="561"/>
      <c r="DB9" s="561"/>
      <c r="DC9" s="561"/>
      <c r="DD9" s="561"/>
      <c r="DE9" s="561"/>
      <c r="DF9" s="561"/>
      <c r="DG9" s="561"/>
      <c r="DH9" s="561"/>
      <c r="DI9" s="561"/>
      <c r="DJ9" s="561"/>
      <c r="DK9" s="561"/>
      <c r="DL9" s="561"/>
    </row>
    <row r="10" spans="1:116" ht="24.75" customHeight="1">
      <c r="A10" s="574" t="s">
        <v>271</v>
      </c>
      <c r="B10" s="597">
        <v>3</v>
      </c>
      <c r="C10" s="597">
        <v>1</v>
      </c>
      <c r="D10" s="597">
        <v>3</v>
      </c>
      <c r="E10" s="597">
        <v>4</v>
      </c>
      <c r="F10" s="597">
        <v>3</v>
      </c>
      <c r="G10" s="597">
        <v>4</v>
      </c>
      <c r="H10" s="597">
        <v>0</v>
      </c>
      <c r="I10" s="597">
        <v>4</v>
      </c>
      <c r="J10" s="598">
        <v>22</v>
      </c>
      <c r="K10" s="828">
        <v>0</v>
      </c>
      <c r="L10" s="599">
        <v>3</v>
      </c>
      <c r="M10" s="599">
        <v>25</v>
      </c>
      <c r="N10" s="599">
        <v>21870</v>
      </c>
      <c r="O10" s="600">
        <v>0.006042204257999635</v>
      </c>
      <c r="P10" s="601"/>
      <c r="Q10" s="601"/>
      <c r="R10" s="601"/>
      <c r="S10" s="630"/>
      <c r="T10" s="629"/>
      <c r="U10" s="601"/>
      <c r="V10" s="601"/>
      <c r="W10" s="601"/>
      <c r="X10" s="601"/>
      <c r="Y10" s="602"/>
      <c r="Z10" s="601"/>
      <c r="AA10" s="603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1"/>
      <c r="AN10" s="561"/>
      <c r="AO10" s="561"/>
      <c r="AP10" s="561"/>
      <c r="AQ10" s="561"/>
      <c r="AR10" s="561"/>
      <c r="AS10" s="561"/>
      <c r="AT10" s="561"/>
      <c r="AU10" s="561"/>
      <c r="AV10" s="561"/>
      <c r="AW10" s="561"/>
      <c r="AX10" s="561"/>
      <c r="AY10" s="561"/>
      <c r="AZ10" s="561"/>
      <c r="BA10" s="561"/>
      <c r="BB10" s="561"/>
      <c r="BC10" s="561"/>
      <c r="BD10" s="561"/>
      <c r="BE10" s="561"/>
      <c r="BF10" s="561"/>
      <c r="BG10" s="561"/>
      <c r="BH10" s="561"/>
      <c r="BI10" s="561"/>
      <c r="BJ10" s="561"/>
      <c r="BK10" s="561"/>
      <c r="BL10" s="561"/>
      <c r="BM10" s="561"/>
      <c r="BN10" s="561"/>
      <c r="BO10" s="561"/>
      <c r="BP10" s="561"/>
      <c r="BQ10" s="561"/>
      <c r="BR10" s="561"/>
      <c r="BS10" s="561"/>
      <c r="BT10" s="561"/>
      <c r="BU10" s="561"/>
      <c r="BV10" s="561"/>
      <c r="BW10" s="561"/>
      <c r="BX10" s="561"/>
      <c r="BY10" s="561"/>
      <c r="BZ10" s="561"/>
      <c r="CA10" s="561"/>
      <c r="CB10" s="561"/>
      <c r="CC10" s="561"/>
      <c r="CD10" s="561"/>
      <c r="CE10" s="561"/>
      <c r="CF10" s="561"/>
      <c r="CG10" s="561"/>
      <c r="CH10" s="561"/>
      <c r="CI10" s="561"/>
      <c r="CJ10" s="561"/>
      <c r="CK10" s="561"/>
      <c r="CL10" s="561"/>
      <c r="CM10" s="561"/>
      <c r="CN10" s="561"/>
      <c r="CO10" s="561"/>
      <c r="CP10" s="561"/>
      <c r="CQ10" s="561"/>
      <c r="CR10" s="561"/>
      <c r="CS10" s="561"/>
      <c r="CT10" s="561"/>
      <c r="CU10" s="561"/>
      <c r="CV10" s="561"/>
      <c r="CW10" s="561"/>
      <c r="CX10" s="561"/>
      <c r="CY10" s="561"/>
      <c r="CZ10" s="561"/>
      <c r="DA10" s="561"/>
      <c r="DB10" s="561"/>
      <c r="DC10" s="561"/>
      <c r="DD10" s="561"/>
      <c r="DE10" s="561"/>
      <c r="DF10" s="561"/>
      <c r="DG10" s="561"/>
      <c r="DH10" s="561"/>
      <c r="DI10" s="561"/>
      <c r="DJ10" s="561"/>
      <c r="DK10" s="561"/>
      <c r="DL10" s="561"/>
    </row>
    <row r="11" spans="1:116" ht="24.75" customHeight="1">
      <c r="A11" s="574" t="s">
        <v>423</v>
      </c>
      <c r="B11" s="597">
        <v>31</v>
      </c>
      <c r="C11" s="597">
        <v>10</v>
      </c>
      <c r="D11" s="597">
        <v>7</v>
      </c>
      <c r="E11" s="597">
        <v>13</v>
      </c>
      <c r="F11" s="597">
        <v>1</v>
      </c>
      <c r="G11" s="597">
        <v>5</v>
      </c>
      <c r="H11" s="597">
        <v>1</v>
      </c>
      <c r="I11" s="597">
        <v>13</v>
      </c>
      <c r="J11" s="598">
        <v>81</v>
      </c>
      <c r="K11" s="828">
        <v>0</v>
      </c>
      <c r="L11" s="599">
        <v>34</v>
      </c>
      <c r="M11" s="599">
        <v>115</v>
      </c>
      <c r="N11" s="599">
        <v>92666</v>
      </c>
      <c r="O11" s="600">
        <v>0.02560159578288954</v>
      </c>
      <c r="P11" s="601"/>
      <c r="Q11" s="601"/>
      <c r="R11" s="601"/>
      <c r="S11" s="630"/>
      <c r="T11" s="629"/>
      <c r="U11" s="601"/>
      <c r="V11" s="601"/>
      <c r="W11" s="601"/>
      <c r="X11" s="601"/>
      <c r="Y11" s="602"/>
      <c r="Z11" s="601"/>
      <c r="AA11" s="603"/>
      <c r="AB11" s="561"/>
      <c r="AC11" s="561"/>
      <c r="AD11" s="561"/>
      <c r="AE11" s="561"/>
      <c r="AF11" s="561"/>
      <c r="AG11" s="561"/>
      <c r="AH11" s="561"/>
      <c r="AI11" s="561"/>
      <c r="AJ11" s="561"/>
      <c r="AK11" s="561"/>
      <c r="AL11" s="561"/>
      <c r="AM11" s="561"/>
      <c r="AN11" s="561"/>
      <c r="AO11" s="561"/>
      <c r="AP11" s="561"/>
      <c r="AQ11" s="561"/>
      <c r="AR11" s="561"/>
      <c r="AS11" s="561"/>
      <c r="AT11" s="561"/>
      <c r="AU11" s="561"/>
      <c r="AV11" s="561"/>
      <c r="AW11" s="561"/>
      <c r="AX11" s="561"/>
      <c r="AY11" s="561"/>
      <c r="AZ11" s="561"/>
      <c r="BA11" s="561"/>
      <c r="BB11" s="561"/>
      <c r="BC11" s="561"/>
      <c r="BD11" s="561"/>
      <c r="BE11" s="561"/>
      <c r="BF11" s="561"/>
      <c r="BG11" s="561"/>
      <c r="BH11" s="561"/>
      <c r="BI11" s="561"/>
      <c r="BJ11" s="561"/>
      <c r="BK11" s="561"/>
      <c r="BL11" s="561"/>
      <c r="BM11" s="561"/>
      <c r="BN11" s="561"/>
      <c r="BO11" s="561"/>
      <c r="BP11" s="561"/>
      <c r="BQ11" s="561"/>
      <c r="BR11" s="561"/>
      <c r="BS11" s="561"/>
      <c r="BT11" s="561"/>
      <c r="BU11" s="561"/>
      <c r="BV11" s="561"/>
      <c r="BW11" s="561"/>
      <c r="BX11" s="561"/>
      <c r="BY11" s="561"/>
      <c r="BZ11" s="561"/>
      <c r="CA11" s="561"/>
      <c r="CB11" s="561"/>
      <c r="CC11" s="561"/>
      <c r="CD11" s="561"/>
      <c r="CE11" s="561"/>
      <c r="CF11" s="561"/>
      <c r="CG11" s="561"/>
      <c r="CH11" s="561"/>
      <c r="CI11" s="561"/>
      <c r="CJ11" s="561"/>
      <c r="CK11" s="561"/>
      <c r="CL11" s="561"/>
      <c r="CM11" s="561"/>
      <c r="CN11" s="561"/>
      <c r="CO11" s="561"/>
      <c r="CP11" s="561"/>
      <c r="CQ11" s="561"/>
      <c r="CR11" s="561"/>
      <c r="CS11" s="561"/>
      <c r="CT11" s="561"/>
      <c r="CU11" s="561"/>
      <c r="CV11" s="561"/>
      <c r="CW11" s="561"/>
      <c r="CX11" s="561"/>
      <c r="CY11" s="561"/>
      <c r="CZ11" s="561"/>
      <c r="DA11" s="561"/>
      <c r="DB11" s="561"/>
      <c r="DC11" s="561"/>
      <c r="DD11" s="561"/>
      <c r="DE11" s="561"/>
      <c r="DF11" s="561"/>
      <c r="DG11" s="561"/>
      <c r="DH11" s="561"/>
      <c r="DI11" s="561"/>
      <c r="DJ11" s="561"/>
      <c r="DK11" s="561"/>
      <c r="DL11" s="561"/>
    </row>
    <row r="12" spans="1:116" ht="24.75" customHeight="1">
      <c r="A12" s="574" t="s">
        <v>272</v>
      </c>
      <c r="B12" s="597">
        <v>36</v>
      </c>
      <c r="C12" s="597">
        <v>20</v>
      </c>
      <c r="D12" s="597">
        <v>15</v>
      </c>
      <c r="E12" s="597">
        <v>19</v>
      </c>
      <c r="F12" s="597">
        <v>15</v>
      </c>
      <c r="G12" s="597">
        <v>11</v>
      </c>
      <c r="H12" s="597">
        <v>6</v>
      </c>
      <c r="I12" s="597">
        <v>75</v>
      </c>
      <c r="J12" s="598">
        <v>197</v>
      </c>
      <c r="K12" s="828">
        <v>3</v>
      </c>
      <c r="L12" s="599">
        <v>57</v>
      </c>
      <c r="M12" s="599">
        <v>257</v>
      </c>
      <c r="N12" s="599">
        <v>529818</v>
      </c>
      <c r="O12" s="600">
        <v>0.1463771639490101</v>
      </c>
      <c r="P12" s="601"/>
      <c r="Q12" s="601"/>
      <c r="R12" s="601"/>
      <c r="S12" s="630"/>
      <c r="T12" s="629"/>
      <c r="U12" s="601"/>
      <c r="V12" s="601"/>
      <c r="W12" s="601"/>
      <c r="X12" s="601"/>
      <c r="Y12" s="602"/>
      <c r="Z12" s="601"/>
      <c r="AA12" s="603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561"/>
      <c r="AN12" s="561"/>
      <c r="AO12" s="561"/>
      <c r="AP12" s="561"/>
      <c r="AQ12" s="561"/>
      <c r="AR12" s="561"/>
      <c r="AS12" s="561"/>
      <c r="AT12" s="561"/>
      <c r="AU12" s="561"/>
      <c r="AV12" s="561"/>
      <c r="AW12" s="561"/>
      <c r="AX12" s="561"/>
      <c r="AY12" s="561"/>
      <c r="AZ12" s="561"/>
      <c r="BA12" s="561"/>
      <c r="BB12" s="561"/>
      <c r="BC12" s="561"/>
      <c r="BD12" s="561"/>
      <c r="BE12" s="561"/>
      <c r="BF12" s="561"/>
      <c r="BG12" s="561"/>
      <c r="BH12" s="561"/>
      <c r="BI12" s="561"/>
      <c r="BJ12" s="561"/>
      <c r="BK12" s="561"/>
      <c r="BL12" s="561"/>
      <c r="BM12" s="561"/>
      <c r="BN12" s="561"/>
      <c r="BO12" s="561"/>
      <c r="BP12" s="561"/>
      <c r="BQ12" s="561"/>
      <c r="BR12" s="561"/>
      <c r="BS12" s="561"/>
      <c r="BT12" s="561"/>
      <c r="BU12" s="561"/>
      <c r="BV12" s="561"/>
      <c r="BW12" s="561"/>
      <c r="BX12" s="561"/>
      <c r="BY12" s="561"/>
      <c r="BZ12" s="561"/>
      <c r="CA12" s="561"/>
      <c r="CB12" s="561"/>
      <c r="CC12" s="561"/>
      <c r="CD12" s="561"/>
      <c r="CE12" s="561"/>
      <c r="CF12" s="561"/>
      <c r="CG12" s="561"/>
      <c r="CH12" s="561"/>
      <c r="CI12" s="561"/>
      <c r="CJ12" s="561"/>
      <c r="CK12" s="561"/>
      <c r="CL12" s="561"/>
      <c r="CM12" s="561"/>
      <c r="CN12" s="561"/>
      <c r="CO12" s="561"/>
      <c r="CP12" s="561"/>
      <c r="CQ12" s="561"/>
      <c r="CR12" s="561"/>
      <c r="CS12" s="561"/>
      <c r="CT12" s="561"/>
      <c r="CU12" s="561"/>
      <c r="CV12" s="561"/>
      <c r="CW12" s="561"/>
      <c r="CX12" s="561"/>
      <c r="CY12" s="561"/>
      <c r="CZ12" s="561"/>
      <c r="DA12" s="561"/>
      <c r="DB12" s="561"/>
      <c r="DC12" s="561"/>
      <c r="DD12" s="561"/>
      <c r="DE12" s="561"/>
      <c r="DF12" s="561"/>
      <c r="DG12" s="561"/>
      <c r="DH12" s="561"/>
      <c r="DI12" s="561"/>
      <c r="DJ12" s="561"/>
      <c r="DK12" s="561"/>
      <c r="DL12" s="561"/>
    </row>
    <row r="13" spans="1:116" ht="24.75" customHeight="1">
      <c r="A13" s="574" t="s">
        <v>424</v>
      </c>
      <c r="B13" s="597">
        <v>16</v>
      </c>
      <c r="C13" s="597">
        <v>9</v>
      </c>
      <c r="D13" s="597">
        <v>8</v>
      </c>
      <c r="E13" s="597">
        <v>6</v>
      </c>
      <c r="F13" s="597">
        <v>13</v>
      </c>
      <c r="G13" s="597">
        <v>5</v>
      </c>
      <c r="H13" s="597">
        <v>7</v>
      </c>
      <c r="I13" s="597">
        <v>39</v>
      </c>
      <c r="J13" s="598">
        <v>103</v>
      </c>
      <c r="K13" s="828">
        <v>1</v>
      </c>
      <c r="L13" s="599">
        <v>27</v>
      </c>
      <c r="M13" s="599">
        <v>131</v>
      </c>
      <c r="N13" s="599">
        <v>315490</v>
      </c>
      <c r="O13" s="600">
        <v>0.08716300966421148</v>
      </c>
      <c r="P13" s="601"/>
      <c r="Q13" s="601"/>
      <c r="R13" s="601"/>
      <c r="S13" s="630"/>
      <c r="T13" s="629"/>
      <c r="U13" s="601"/>
      <c r="V13" s="601"/>
      <c r="W13" s="601"/>
      <c r="X13" s="601"/>
      <c r="Y13" s="602"/>
      <c r="Z13" s="601"/>
      <c r="AA13" s="603"/>
      <c r="AB13" s="561"/>
      <c r="AC13" s="561"/>
      <c r="AD13" s="561"/>
      <c r="AE13" s="561"/>
      <c r="AF13" s="561"/>
      <c r="AG13" s="561"/>
      <c r="AH13" s="561"/>
      <c r="AI13" s="561"/>
      <c r="AJ13" s="561"/>
      <c r="AK13" s="561"/>
      <c r="AL13" s="561"/>
      <c r="AM13" s="561"/>
      <c r="AN13" s="561"/>
      <c r="AO13" s="561"/>
      <c r="AP13" s="561"/>
      <c r="AQ13" s="561"/>
      <c r="AR13" s="561"/>
      <c r="AS13" s="561"/>
      <c r="AT13" s="561"/>
      <c r="AU13" s="561"/>
      <c r="AV13" s="561"/>
      <c r="AW13" s="561"/>
      <c r="AX13" s="561"/>
      <c r="AY13" s="561"/>
      <c r="AZ13" s="561"/>
      <c r="BA13" s="561"/>
      <c r="BB13" s="561"/>
      <c r="BC13" s="561"/>
      <c r="BD13" s="561"/>
      <c r="BE13" s="561"/>
      <c r="BF13" s="561"/>
      <c r="BG13" s="561"/>
      <c r="BH13" s="561"/>
      <c r="BI13" s="561"/>
      <c r="BJ13" s="561"/>
      <c r="BK13" s="561"/>
      <c r="BL13" s="561"/>
      <c r="BM13" s="561"/>
      <c r="BN13" s="561"/>
      <c r="BO13" s="561"/>
      <c r="BP13" s="561"/>
      <c r="BQ13" s="561"/>
      <c r="BR13" s="561"/>
      <c r="BS13" s="561"/>
      <c r="BT13" s="561"/>
      <c r="BU13" s="561"/>
      <c r="BV13" s="561"/>
      <c r="BW13" s="561"/>
      <c r="BX13" s="561"/>
      <c r="BY13" s="561"/>
      <c r="BZ13" s="561"/>
      <c r="CA13" s="561"/>
      <c r="CB13" s="561"/>
      <c r="CC13" s="561"/>
      <c r="CD13" s="561"/>
      <c r="CE13" s="561"/>
      <c r="CF13" s="561"/>
      <c r="CG13" s="561"/>
      <c r="CH13" s="561"/>
      <c r="CI13" s="561"/>
      <c r="CJ13" s="561"/>
      <c r="CK13" s="561"/>
      <c r="CL13" s="561"/>
      <c r="CM13" s="561"/>
      <c r="CN13" s="561"/>
      <c r="CO13" s="561"/>
      <c r="CP13" s="561"/>
      <c r="CQ13" s="561"/>
      <c r="CR13" s="561"/>
      <c r="CS13" s="561"/>
      <c r="CT13" s="561"/>
      <c r="CU13" s="561"/>
      <c r="CV13" s="561"/>
      <c r="CW13" s="561"/>
      <c r="CX13" s="561"/>
      <c r="CY13" s="561"/>
      <c r="CZ13" s="561"/>
      <c r="DA13" s="561"/>
      <c r="DB13" s="561"/>
      <c r="DC13" s="561"/>
      <c r="DD13" s="561"/>
      <c r="DE13" s="561"/>
      <c r="DF13" s="561"/>
      <c r="DG13" s="561"/>
      <c r="DH13" s="561"/>
      <c r="DI13" s="561"/>
      <c r="DJ13" s="561"/>
      <c r="DK13" s="561"/>
      <c r="DL13" s="561"/>
    </row>
    <row r="14" spans="1:116" ht="24.75" customHeight="1">
      <c r="A14" s="574" t="s">
        <v>425</v>
      </c>
      <c r="B14" s="597">
        <v>32</v>
      </c>
      <c r="C14" s="597">
        <v>13</v>
      </c>
      <c r="D14" s="597">
        <v>23</v>
      </c>
      <c r="E14" s="597">
        <v>31</v>
      </c>
      <c r="F14" s="597">
        <v>18</v>
      </c>
      <c r="G14" s="597">
        <v>17</v>
      </c>
      <c r="H14" s="597">
        <v>11</v>
      </c>
      <c r="I14" s="597">
        <v>111</v>
      </c>
      <c r="J14" s="598">
        <v>256</v>
      </c>
      <c r="K14" s="828">
        <v>2</v>
      </c>
      <c r="L14" s="604">
        <v>60</v>
      </c>
      <c r="M14" s="599">
        <v>318</v>
      </c>
      <c r="N14" s="604">
        <v>1032168</v>
      </c>
      <c r="O14" s="600">
        <v>0.2851655182702774</v>
      </c>
      <c r="P14" s="601"/>
      <c r="Q14" s="601"/>
      <c r="R14" s="601"/>
      <c r="S14" s="630"/>
      <c r="T14" s="629"/>
      <c r="U14" s="601"/>
      <c r="V14" s="601"/>
      <c r="W14" s="601"/>
      <c r="X14" s="601"/>
      <c r="Y14" s="602"/>
      <c r="Z14" s="601"/>
      <c r="AA14" s="603"/>
      <c r="AB14" s="561"/>
      <c r="AC14" s="561"/>
      <c r="AD14" s="561"/>
      <c r="AE14" s="561"/>
      <c r="AF14" s="561"/>
      <c r="AG14" s="561"/>
      <c r="AH14" s="561"/>
      <c r="AI14" s="561"/>
      <c r="AJ14" s="561"/>
      <c r="AK14" s="561"/>
      <c r="AL14" s="561"/>
      <c r="AM14" s="561"/>
      <c r="AN14" s="561"/>
      <c r="AO14" s="561"/>
      <c r="AP14" s="561"/>
      <c r="AQ14" s="561"/>
      <c r="AR14" s="561"/>
      <c r="AS14" s="561"/>
      <c r="AT14" s="561"/>
      <c r="AU14" s="561"/>
      <c r="AV14" s="561"/>
      <c r="AW14" s="561"/>
      <c r="AX14" s="561"/>
      <c r="AY14" s="561"/>
      <c r="AZ14" s="561"/>
      <c r="BA14" s="561"/>
      <c r="BB14" s="561"/>
      <c r="BC14" s="561"/>
      <c r="BD14" s="561"/>
      <c r="BE14" s="561"/>
      <c r="BF14" s="561"/>
      <c r="BG14" s="561"/>
      <c r="BH14" s="561"/>
      <c r="BI14" s="561"/>
      <c r="BJ14" s="561"/>
      <c r="BK14" s="561"/>
      <c r="BL14" s="561"/>
      <c r="BM14" s="561"/>
      <c r="BN14" s="561"/>
      <c r="BO14" s="561"/>
      <c r="BP14" s="561"/>
      <c r="BQ14" s="561"/>
      <c r="BR14" s="561"/>
      <c r="BS14" s="561"/>
      <c r="BT14" s="561"/>
      <c r="BU14" s="561"/>
      <c r="BV14" s="561"/>
      <c r="BW14" s="561"/>
      <c r="BX14" s="561"/>
      <c r="BY14" s="561"/>
      <c r="BZ14" s="561"/>
      <c r="CA14" s="561"/>
      <c r="CB14" s="561"/>
      <c r="CC14" s="561"/>
      <c r="CD14" s="561"/>
      <c r="CE14" s="561"/>
      <c r="CF14" s="561"/>
      <c r="CG14" s="561"/>
      <c r="CH14" s="561"/>
      <c r="CI14" s="561"/>
      <c r="CJ14" s="561"/>
      <c r="CK14" s="561"/>
      <c r="CL14" s="561"/>
      <c r="CM14" s="561"/>
      <c r="CN14" s="561"/>
      <c r="CO14" s="561"/>
      <c r="CP14" s="561"/>
      <c r="CQ14" s="561"/>
      <c r="CR14" s="561"/>
      <c r="CS14" s="561"/>
      <c r="CT14" s="561"/>
      <c r="CU14" s="561"/>
      <c r="CV14" s="561"/>
      <c r="CW14" s="561"/>
      <c r="CX14" s="561"/>
      <c r="CY14" s="561"/>
      <c r="CZ14" s="561"/>
      <c r="DA14" s="561"/>
      <c r="DB14" s="561"/>
      <c r="DC14" s="561"/>
      <c r="DD14" s="561"/>
      <c r="DE14" s="561"/>
      <c r="DF14" s="561"/>
      <c r="DG14" s="561"/>
      <c r="DH14" s="561"/>
      <c r="DI14" s="561"/>
      <c r="DJ14" s="561"/>
      <c r="DK14" s="561"/>
      <c r="DL14" s="561"/>
    </row>
    <row r="15" spans="1:116" ht="12" customHeight="1">
      <c r="A15" s="605"/>
      <c r="B15" s="606"/>
      <c r="C15" s="606"/>
      <c r="D15" s="606"/>
      <c r="E15" s="606"/>
      <c r="F15" s="606"/>
      <c r="G15" s="606"/>
      <c r="H15" s="606"/>
      <c r="I15" s="606"/>
      <c r="J15" s="607"/>
      <c r="K15" s="828"/>
      <c r="L15" s="608"/>
      <c r="M15" s="595"/>
      <c r="N15" s="609"/>
      <c r="O15" s="610"/>
      <c r="P15" s="601"/>
      <c r="Q15" s="601"/>
      <c r="R15" s="601"/>
      <c r="S15" s="630"/>
      <c r="T15" s="629"/>
      <c r="U15" s="601"/>
      <c r="V15" s="601"/>
      <c r="W15" s="601"/>
      <c r="X15" s="601"/>
      <c r="Y15" s="602"/>
      <c r="Z15" s="601"/>
      <c r="AA15" s="603"/>
      <c r="AB15" s="561"/>
      <c r="AC15" s="561"/>
      <c r="AD15" s="561"/>
      <c r="AE15" s="561"/>
      <c r="AF15" s="561"/>
      <c r="AG15" s="561"/>
      <c r="AH15" s="561"/>
      <c r="AI15" s="561"/>
      <c r="AJ15" s="561"/>
      <c r="AK15" s="561"/>
      <c r="AL15" s="561"/>
      <c r="AM15" s="561"/>
      <c r="AN15" s="561"/>
      <c r="AO15" s="561"/>
      <c r="AP15" s="561"/>
      <c r="AQ15" s="561"/>
      <c r="AR15" s="561"/>
      <c r="AS15" s="561"/>
      <c r="AT15" s="561"/>
      <c r="AU15" s="561"/>
      <c r="AV15" s="561"/>
      <c r="AW15" s="561"/>
      <c r="AX15" s="561"/>
      <c r="AY15" s="561"/>
      <c r="AZ15" s="561"/>
      <c r="BA15" s="561"/>
      <c r="BB15" s="561"/>
      <c r="BC15" s="561"/>
      <c r="BD15" s="561"/>
      <c r="BE15" s="561"/>
      <c r="BF15" s="561"/>
      <c r="BG15" s="561"/>
      <c r="BH15" s="561"/>
      <c r="BI15" s="561"/>
      <c r="BJ15" s="561"/>
      <c r="BK15" s="561"/>
      <c r="BL15" s="561"/>
      <c r="BM15" s="561"/>
      <c r="BN15" s="561"/>
      <c r="BO15" s="561"/>
      <c r="BP15" s="561"/>
      <c r="BQ15" s="561"/>
      <c r="BR15" s="561"/>
      <c r="BS15" s="561"/>
      <c r="BT15" s="561"/>
      <c r="BU15" s="561"/>
      <c r="BV15" s="561"/>
      <c r="BW15" s="561"/>
      <c r="BX15" s="561"/>
      <c r="BY15" s="561"/>
      <c r="BZ15" s="561"/>
      <c r="CA15" s="561"/>
      <c r="CB15" s="561"/>
      <c r="CC15" s="561"/>
      <c r="CD15" s="561"/>
      <c r="CE15" s="561"/>
      <c r="CF15" s="561"/>
      <c r="CG15" s="561"/>
      <c r="CH15" s="561"/>
      <c r="CI15" s="561"/>
      <c r="CJ15" s="561"/>
      <c r="CK15" s="561"/>
      <c r="CL15" s="561"/>
      <c r="CM15" s="561"/>
      <c r="CN15" s="561"/>
      <c r="CO15" s="561"/>
      <c r="CP15" s="561"/>
      <c r="CQ15" s="561"/>
      <c r="CR15" s="561"/>
      <c r="CS15" s="561"/>
      <c r="CT15" s="561"/>
      <c r="CU15" s="561"/>
      <c r="CV15" s="561"/>
      <c r="CW15" s="561"/>
      <c r="CX15" s="561"/>
      <c r="CY15" s="561"/>
      <c r="CZ15" s="561"/>
      <c r="DA15" s="561"/>
      <c r="DB15" s="561"/>
      <c r="DC15" s="561"/>
      <c r="DD15" s="561"/>
      <c r="DE15" s="561"/>
      <c r="DF15" s="561"/>
      <c r="DG15" s="561"/>
      <c r="DH15" s="561"/>
      <c r="DI15" s="561"/>
      <c r="DJ15" s="561"/>
      <c r="DK15" s="561"/>
      <c r="DL15" s="561"/>
    </row>
    <row r="16" spans="1:116" ht="39.75" customHeight="1">
      <c r="A16" s="611" t="s">
        <v>138</v>
      </c>
      <c r="B16" s="612">
        <v>479</v>
      </c>
      <c r="C16" s="612">
        <v>267</v>
      </c>
      <c r="D16" s="612">
        <v>317</v>
      </c>
      <c r="E16" s="612">
        <v>346</v>
      </c>
      <c r="F16" s="612">
        <v>186</v>
      </c>
      <c r="G16" s="612">
        <v>145</v>
      </c>
      <c r="H16" s="612">
        <v>102</v>
      </c>
      <c r="I16" s="612">
        <v>644</v>
      </c>
      <c r="J16" s="613">
        <v>2486</v>
      </c>
      <c r="K16" s="829">
        <v>11</v>
      </c>
      <c r="L16" s="613">
        <v>680</v>
      </c>
      <c r="M16" s="613">
        <v>3177</v>
      </c>
      <c r="N16" s="614">
        <v>3619540</v>
      </c>
      <c r="O16" s="615">
        <v>1</v>
      </c>
      <c r="P16" s="616"/>
      <c r="Q16" s="616"/>
      <c r="R16" s="616"/>
      <c r="S16" s="631"/>
      <c r="T16" s="629"/>
      <c r="U16" s="601"/>
      <c r="V16" s="601"/>
      <c r="W16" s="601"/>
      <c r="X16" s="601"/>
      <c r="Y16" s="602"/>
      <c r="Z16" s="601"/>
      <c r="AA16" s="603"/>
      <c r="AB16" s="561"/>
      <c r="AC16" s="561"/>
      <c r="AD16" s="561"/>
      <c r="AE16" s="561"/>
      <c r="AF16" s="561"/>
      <c r="AG16" s="561"/>
      <c r="AH16" s="561"/>
      <c r="AI16" s="561"/>
      <c r="AJ16" s="561"/>
      <c r="AK16" s="561"/>
      <c r="AL16" s="561"/>
      <c r="AM16" s="561"/>
      <c r="AN16" s="561"/>
      <c r="AO16" s="561"/>
      <c r="AP16" s="561"/>
      <c r="AQ16" s="561"/>
      <c r="AR16" s="561"/>
      <c r="AS16" s="561"/>
      <c r="AT16" s="561"/>
      <c r="AU16" s="561"/>
      <c r="AV16" s="561"/>
      <c r="AW16" s="561"/>
      <c r="AX16" s="561"/>
      <c r="AY16" s="561"/>
      <c r="AZ16" s="561"/>
      <c r="BA16" s="561"/>
      <c r="BB16" s="561"/>
      <c r="BC16" s="561"/>
      <c r="BD16" s="561"/>
      <c r="BE16" s="561"/>
      <c r="BF16" s="561"/>
      <c r="BG16" s="561"/>
      <c r="BH16" s="561"/>
      <c r="BI16" s="561"/>
      <c r="BJ16" s="561"/>
      <c r="BK16" s="561"/>
      <c r="BL16" s="561"/>
      <c r="BM16" s="561"/>
      <c r="BN16" s="561"/>
      <c r="BO16" s="561"/>
      <c r="BP16" s="561"/>
      <c r="BQ16" s="561"/>
      <c r="BR16" s="561"/>
      <c r="BS16" s="561"/>
      <c r="BT16" s="561"/>
      <c r="BU16" s="561"/>
      <c r="BV16" s="561"/>
      <c r="BW16" s="561"/>
      <c r="BX16" s="561"/>
      <c r="BY16" s="561"/>
      <c r="BZ16" s="561"/>
      <c r="CA16" s="561"/>
      <c r="CB16" s="561"/>
      <c r="CC16" s="561"/>
      <c r="CD16" s="561"/>
      <c r="CE16" s="561"/>
      <c r="CF16" s="561"/>
      <c r="CG16" s="561"/>
      <c r="CH16" s="561"/>
      <c r="CI16" s="561"/>
      <c r="CJ16" s="561"/>
      <c r="CK16" s="561"/>
      <c r="CL16" s="561"/>
      <c r="CM16" s="561"/>
      <c r="CN16" s="561"/>
      <c r="CO16" s="561"/>
      <c r="CP16" s="561"/>
      <c r="CQ16" s="561"/>
      <c r="CR16" s="561"/>
      <c r="CS16" s="561"/>
      <c r="CT16" s="561"/>
      <c r="CU16" s="561"/>
      <c r="CV16" s="561"/>
      <c r="CW16" s="561"/>
      <c r="CX16" s="561"/>
      <c r="CY16" s="561"/>
      <c r="CZ16" s="561"/>
      <c r="DA16" s="561"/>
      <c r="DB16" s="561"/>
      <c r="DC16" s="561"/>
      <c r="DD16" s="561"/>
      <c r="DE16" s="561"/>
      <c r="DF16" s="561"/>
      <c r="DG16" s="561"/>
      <c r="DH16" s="561"/>
      <c r="DI16" s="561"/>
      <c r="DJ16" s="561"/>
      <c r="DK16" s="561"/>
      <c r="DL16" s="561"/>
    </row>
    <row r="17" spans="1:115" ht="15.75" customHeight="1">
      <c r="A17" s="617"/>
      <c r="B17" s="618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9"/>
      <c r="N17" s="618"/>
      <c r="O17" s="620"/>
      <c r="P17" s="601"/>
      <c r="Q17" s="601"/>
      <c r="R17" s="601"/>
      <c r="S17" s="629"/>
      <c r="T17" s="632"/>
      <c r="U17" s="601"/>
      <c r="V17" s="601"/>
      <c r="W17" s="601"/>
      <c r="X17" s="602"/>
      <c r="Y17" s="601"/>
      <c r="Z17" s="601"/>
      <c r="AA17" s="561"/>
      <c r="AB17" s="561"/>
      <c r="AC17" s="561"/>
      <c r="AD17" s="561"/>
      <c r="AE17" s="561"/>
      <c r="AF17" s="561"/>
      <c r="AG17" s="561"/>
      <c r="AH17" s="561"/>
      <c r="AI17" s="561"/>
      <c r="AJ17" s="561"/>
      <c r="AK17" s="561"/>
      <c r="AL17" s="561"/>
      <c r="AM17" s="561"/>
      <c r="AN17" s="561"/>
      <c r="AO17" s="561"/>
      <c r="AP17" s="561"/>
      <c r="AQ17" s="561"/>
      <c r="AR17" s="561"/>
      <c r="AS17" s="561"/>
      <c r="AT17" s="561"/>
      <c r="AU17" s="561"/>
      <c r="AV17" s="561"/>
      <c r="AW17" s="561"/>
      <c r="AX17" s="561"/>
      <c r="AY17" s="561"/>
      <c r="AZ17" s="561"/>
      <c r="BA17" s="561"/>
      <c r="BB17" s="561"/>
      <c r="BC17" s="561"/>
      <c r="BD17" s="561"/>
      <c r="BE17" s="561"/>
      <c r="BF17" s="561"/>
      <c r="BG17" s="561"/>
      <c r="BH17" s="561"/>
      <c r="BI17" s="561"/>
      <c r="BJ17" s="561"/>
      <c r="BK17" s="561"/>
      <c r="BL17" s="561"/>
      <c r="BM17" s="561"/>
      <c r="BN17" s="561"/>
      <c r="BO17" s="561"/>
      <c r="BP17" s="561"/>
      <c r="BQ17" s="561"/>
      <c r="BR17" s="561"/>
      <c r="BS17" s="561"/>
      <c r="BT17" s="561"/>
      <c r="BU17" s="561"/>
      <c r="BV17" s="561"/>
      <c r="BW17" s="561"/>
      <c r="BX17" s="561"/>
      <c r="BY17" s="561"/>
      <c r="BZ17" s="561"/>
      <c r="CA17" s="561"/>
      <c r="CB17" s="561"/>
      <c r="CC17" s="561"/>
      <c r="CD17" s="561"/>
      <c r="CE17" s="561"/>
      <c r="CF17" s="561"/>
      <c r="CG17" s="561"/>
      <c r="CH17" s="561"/>
      <c r="CI17" s="561"/>
      <c r="CJ17" s="561"/>
      <c r="CK17" s="561"/>
      <c r="CL17" s="561"/>
      <c r="CM17" s="561"/>
      <c r="CN17" s="561"/>
      <c r="CO17" s="561"/>
      <c r="CP17" s="561"/>
      <c r="CQ17" s="561"/>
      <c r="CR17" s="561"/>
      <c r="CS17" s="561"/>
      <c r="CT17" s="561"/>
      <c r="CU17" s="561"/>
      <c r="CV17" s="561"/>
      <c r="CW17" s="561"/>
      <c r="CX17" s="561"/>
      <c r="CY17" s="561"/>
      <c r="CZ17" s="561"/>
      <c r="DA17" s="561"/>
      <c r="DB17" s="561"/>
      <c r="DC17" s="561"/>
      <c r="DD17" s="561"/>
      <c r="DE17" s="561"/>
      <c r="DF17" s="561"/>
      <c r="DG17" s="561"/>
      <c r="DH17" s="561"/>
      <c r="DI17" s="561"/>
      <c r="DJ17" s="561"/>
      <c r="DK17" s="561"/>
    </row>
    <row r="18" spans="1:115" ht="15.75" customHeight="1">
      <c r="A18" s="621" t="s">
        <v>431</v>
      </c>
      <c r="B18" s="622"/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0"/>
      <c r="N18" s="622"/>
      <c r="O18" s="620"/>
      <c r="P18" s="601"/>
      <c r="Q18" s="601"/>
      <c r="R18" s="601"/>
      <c r="S18" s="632"/>
      <c r="T18" s="632"/>
      <c r="U18" s="601"/>
      <c r="V18" s="601"/>
      <c r="W18" s="601"/>
      <c r="X18" s="601"/>
      <c r="Y18" s="601"/>
      <c r="Z18" s="60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L18" s="561"/>
      <c r="AM18" s="561"/>
      <c r="AN18" s="561"/>
      <c r="AO18" s="561"/>
      <c r="AP18" s="561"/>
      <c r="AQ18" s="561"/>
      <c r="AR18" s="561"/>
      <c r="AS18" s="561"/>
      <c r="AT18" s="561"/>
      <c r="AU18" s="561"/>
      <c r="AV18" s="561"/>
      <c r="AW18" s="561"/>
      <c r="AX18" s="561"/>
      <c r="AY18" s="561"/>
      <c r="AZ18" s="561"/>
      <c r="BA18" s="561"/>
      <c r="BB18" s="561"/>
      <c r="BC18" s="561"/>
      <c r="BD18" s="561"/>
      <c r="BE18" s="561"/>
      <c r="BF18" s="561"/>
      <c r="BG18" s="561"/>
      <c r="BH18" s="561"/>
      <c r="BI18" s="561"/>
      <c r="BJ18" s="561"/>
      <c r="BK18" s="561"/>
      <c r="BL18" s="561"/>
      <c r="BM18" s="561"/>
      <c r="BN18" s="561"/>
      <c r="BO18" s="561"/>
      <c r="BP18" s="561"/>
      <c r="BQ18" s="561"/>
      <c r="BR18" s="561"/>
      <c r="BS18" s="561"/>
      <c r="BT18" s="561"/>
      <c r="BU18" s="561"/>
      <c r="BV18" s="561"/>
      <c r="BW18" s="561"/>
      <c r="BX18" s="561"/>
      <c r="BY18" s="561"/>
      <c r="BZ18" s="561"/>
      <c r="CA18" s="561"/>
      <c r="CB18" s="561"/>
      <c r="CC18" s="561"/>
      <c r="CD18" s="561"/>
      <c r="CE18" s="561"/>
      <c r="CF18" s="561"/>
      <c r="CG18" s="561"/>
      <c r="CH18" s="561"/>
      <c r="CI18" s="561"/>
      <c r="CJ18" s="561"/>
      <c r="CK18" s="561"/>
      <c r="CL18" s="561"/>
      <c r="CM18" s="561"/>
      <c r="CN18" s="561"/>
      <c r="CO18" s="561"/>
      <c r="CP18" s="561"/>
      <c r="CQ18" s="561"/>
      <c r="CR18" s="561"/>
      <c r="CS18" s="561"/>
      <c r="CT18" s="561"/>
      <c r="CU18" s="561"/>
      <c r="CV18" s="561"/>
      <c r="CW18" s="561"/>
      <c r="CX18" s="561"/>
      <c r="CY18" s="561"/>
      <c r="CZ18" s="561"/>
      <c r="DA18" s="561"/>
      <c r="DB18" s="561"/>
      <c r="DC18" s="561"/>
      <c r="DD18" s="561"/>
      <c r="DE18" s="561"/>
      <c r="DF18" s="561"/>
      <c r="DG18" s="561"/>
      <c r="DH18" s="561"/>
      <c r="DI18" s="561"/>
      <c r="DJ18" s="561"/>
      <c r="DK18" s="561"/>
    </row>
    <row r="19" spans="1:115" ht="6.75" customHeight="1">
      <c r="A19" s="621"/>
      <c r="B19" s="622"/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0"/>
      <c r="N19" s="622"/>
      <c r="O19" s="620"/>
      <c r="P19" s="601"/>
      <c r="Q19" s="601"/>
      <c r="R19" s="601"/>
      <c r="S19" s="632"/>
      <c r="T19" s="632"/>
      <c r="U19" s="601"/>
      <c r="V19" s="601"/>
      <c r="W19" s="601"/>
      <c r="X19" s="601"/>
      <c r="Y19" s="601"/>
      <c r="Z19" s="601"/>
      <c r="AA19" s="561"/>
      <c r="AB19" s="561"/>
      <c r="AC19" s="561"/>
      <c r="AD19" s="561"/>
      <c r="AE19" s="561"/>
      <c r="AF19" s="561"/>
      <c r="AG19" s="561"/>
      <c r="AH19" s="561"/>
      <c r="AI19" s="561"/>
      <c r="AJ19" s="561"/>
      <c r="AK19" s="561"/>
      <c r="AL19" s="561"/>
      <c r="AM19" s="561"/>
      <c r="AN19" s="561"/>
      <c r="AO19" s="561"/>
      <c r="AP19" s="561"/>
      <c r="AQ19" s="561"/>
      <c r="AR19" s="561"/>
      <c r="AS19" s="561"/>
      <c r="AT19" s="561"/>
      <c r="AU19" s="561"/>
      <c r="AV19" s="561"/>
      <c r="AW19" s="561"/>
      <c r="AX19" s="561"/>
      <c r="AY19" s="561"/>
      <c r="AZ19" s="561"/>
      <c r="BA19" s="561"/>
      <c r="BB19" s="561"/>
      <c r="BC19" s="561"/>
      <c r="BD19" s="561"/>
      <c r="BE19" s="561"/>
      <c r="BF19" s="561"/>
      <c r="BG19" s="561"/>
      <c r="BH19" s="561"/>
      <c r="BI19" s="561"/>
      <c r="BJ19" s="561"/>
      <c r="BK19" s="561"/>
      <c r="BL19" s="561"/>
      <c r="BM19" s="561"/>
      <c r="BN19" s="561"/>
      <c r="BO19" s="561"/>
      <c r="BP19" s="561"/>
      <c r="BQ19" s="561"/>
      <c r="BR19" s="561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561"/>
      <c r="CM19" s="561"/>
      <c r="CN19" s="561"/>
      <c r="CO19" s="561"/>
      <c r="CP19" s="561"/>
      <c r="CQ19" s="561"/>
      <c r="CR19" s="561"/>
      <c r="CS19" s="561"/>
      <c r="CT19" s="561"/>
      <c r="CU19" s="561"/>
      <c r="CV19" s="561"/>
      <c r="CW19" s="561"/>
      <c r="CX19" s="561"/>
      <c r="CY19" s="561"/>
      <c r="CZ19" s="561"/>
      <c r="DA19" s="561"/>
      <c r="DB19" s="561"/>
      <c r="DC19" s="561"/>
      <c r="DD19" s="561"/>
      <c r="DE19" s="561"/>
      <c r="DF19" s="561"/>
      <c r="DG19" s="561"/>
      <c r="DH19" s="561"/>
      <c r="DI19" s="561"/>
      <c r="DJ19" s="561"/>
      <c r="DK19" s="561"/>
    </row>
    <row r="20" spans="1:115" ht="15.75" customHeight="1">
      <c r="A20" s="621" t="s">
        <v>426</v>
      </c>
      <c r="B20" s="622"/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  <c r="O20" s="622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  <c r="AA20" s="561"/>
      <c r="AB20" s="561"/>
      <c r="AC20" s="561"/>
      <c r="AD20" s="561"/>
      <c r="AE20" s="561"/>
      <c r="AF20" s="561"/>
      <c r="AG20" s="561"/>
      <c r="AH20" s="561"/>
      <c r="AI20" s="561"/>
      <c r="AJ20" s="561"/>
      <c r="AK20" s="561"/>
      <c r="AL20" s="561"/>
      <c r="AM20" s="561"/>
      <c r="AN20" s="561"/>
      <c r="AO20" s="561"/>
      <c r="AP20" s="561"/>
      <c r="AQ20" s="561"/>
      <c r="AR20" s="561"/>
      <c r="AS20" s="561"/>
      <c r="AT20" s="561"/>
      <c r="AU20" s="561"/>
      <c r="AV20" s="561"/>
      <c r="AW20" s="561"/>
      <c r="AX20" s="561"/>
      <c r="AY20" s="561"/>
      <c r="AZ20" s="561"/>
      <c r="BA20" s="561"/>
      <c r="BB20" s="561"/>
      <c r="BC20" s="561"/>
      <c r="BD20" s="561"/>
      <c r="BE20" s="561"/>
      <c r="BF20" s="561"/>
      <c r="BG20" s="561"/>
      <c r="BH20" s="561"/>
      <c r="BI20" s="561"/>
      <c r="BJ20" s="561"/>
      <c r="BK20" s="561"/>
      <c r="BL20" s="561"/>
      <c r="BM20" s="561"/>
      <c r="BN20" s="561"/>
      <c r="BO20" s="561"/>
      <c r="BP20" s="561"/>
      <c r="BQ20" s="561"/>
      <c r="BR20" s="561"/>
      <c r="BS20" s="561"/>
      <c r="BT20" s="561"/>
      <c r="BU20" s="561"/>
      <c r="BV20" s="561"/>
      <c r="BW20" s="561"/>
      <c r="BX20" s="561"/>
      <c r="BY20" s="561"/>
      <c r="BZ20" s="561"/>
      <c r="CA20" s="561"/>
      <c r="CB20" s="561"/>
      <c r="CC20" s="561"/>
      <c r="CD20" s="561"/>
      <c r="CE20" s="561"/>
      <c r="CF20" s="561"/>
      <c r="CG20" s="561"/>
      <c r="CH20" s="561"/>
      <c r="CI20" s="561"/>
      <c r="CJ20" s="561"/>
      <c r="CK20" s="561"/>
      <c r="CL20" s="561"/>
      <c r="CM20" s="561"/>
      <c r="CN20" s="561"/>
      <c r="CO20" s="561"/>
      <c r="CP20" s="561"/>
      <c r="CQ20" s="561"/>
      <c r="CR20" s="561"/>
      <c r="CS20" s="561"/>
      <c r="CT20" s="561"/>
      <c r="CU20" s="561"/>
      <c r="CV20" s="561"/>
      <c r="CW20" s="561"/>
      <c r="CX20" s="561"/>
      <c r="CY20" s="561"/>
      <c r="CZ20" s="561"/>
      <c r="DA20" s="561"/>
      <c r="DB20" s="561"/>
      <c r="DC20" s="561"/>
      <c r="DD20" s="561"/>
      <c r="DE20" s="561"/>
      <c r="DF20" s="561"/>
      <c r="DG20" s="561"/>
      <c r="DH20" s="561"/>
      <c r="DI20" s="561"/>
      <c r="DJ20" s="561"/>
      <c r="DK20" s="561"/>
    </row>
    <row r="21" spans="1:115" ht="15.75" customHeight="1">
      <c r="A21" s="621" t="s">
        <v>427</v>
      </c>
      <c r="B21" s="622"/>
      <c r="C21" s="622"/>
      <c r="D21" s="622"/>
      <c r="E21" s="622"/>
      <c r="F21" s="622"/>
      <c r="G21" s="622"/>
      <c r="H21" s="622"/>
      <c r="I21" s="622"/>
      <c r="J21" s="622"/>
      <c r="K21" s="622"/>
      <c r="L21" s="622"/>
      <c r="M21" s="622"/>
      <c r="N21" s="622"/>
      <c r="O21" s="622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  <c r="AA21" s="561"/>
      <c r="AB21" s="561"/>
      <c r="AC21" s="561"/>
      <c r="AD21" s="561"/>
      <c r="AE21" s="561"/>
      <c r="AF21" s="561"/>
      <c r="AG21" s="561"/>
      <c r="AH21" s="561"/>
      <c r="AI21" s="561"/>
      <c r="AJ21" s="561"/>
      <c r="AK21" s="561"/>
      <c r="AL21" s="561"/>
      <c r="AM21" s="561"/>
      <c r="AN21" s="561"/>
      <c r="AO21" s="561"/>
      <c r="AP21" s="561"/>
      <c r="AQ21" s="561"/>
      <c r="AR21" s="561"/>
      <c r="AS21" s="561"/>
      <c r="AT21" s="561"/>
      <c r="AU21" s="561"/>
      <c r="AV21" s="561"/>
      <c r="AW21" s="561"/>
      <c r="AX21" s="561"/>
      <c r="AY21" s="561"/>
      <c r="AZ21" s="561"/>
      <c r="BA21" s="561"/>
      <c r="BB21" s="561"/>
      <c r="BC21" s="561"/>
      <c r="BD21" s="561"/>
      <c r="BE21" s="561"/>
      <c r="BF21" s="561"/>
      <c r="BG21" s="561"/>
      <c r="BH21" s="561"/>
      <c r="BI21" s="561"/>
      <c r="BJ21" s="561"/>
      <c r="BK21" s="561"/>
      <c r="BL21" s="561"/>
      <c r="BM21" s="561"/>
      <c r="BN21" s="561"/>
      <c r="BO21" s="561"/>
      <c r="BP21" s="561"/>
      <c r="BQ21" s="561"/>
      <c r="BR21" s="561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1"/>
      <c r="CK21" s="561"/>
      <c r="CL21" s="561"/>
      <c r="CM21" s="561"/>
      <c r="CN21" s="561"/>
      <c r="CO21" s="561"/>
      <c r="CP21" s="561"/>
      <c r="CQ21" s="561"/>
      <c r="CR21" s="561"/>
      <c r="CS21" s="561"/>
      <c r="CT21" s="561"/>
      <c r="CU21" s="561"/>
      <c r="CV21" s="561"/>
      <c r="CW21" s="561"/>
      <c r="CX21" s="561"/>
      <c r="CY21" s="561"/>
      <c r="CZ21" s="561"/>
      <c r="DA21" s="561"/>
      <c r="DB21" s="561"/>
      <c r="DC21" s="561"/>
      <c r="DD21" s="561"/>
      <c r="DE21" s="561"/>
      <c r="DF21" s="561"/>
      <c r="DG21" s="561"/>
      <c r="DH21" s="561"/>
      <c r="DI21" s="561"/>
      <c r="DJ21" s="561"/>
      <c r="DK21" s="561"/>
    </row>
    <row r="22" spans="1:115" ht="15.75" customHeight="1">
      <c r="A22" s="621" t="s">
        <v>428</v>
      </c>
      <c r="B22" s="622"/>
      <c r="C22" s="622"/>
      <c r="D22" s="622"/>
      <c r="E22" s="622"/>
      <c r="F22" s="622"/>
      <c r="G22" s="622"/>
      <c r="H22" s="622"/>
      <c r="I22" s="622"/>
      <c r="J22" s="622"/>
      <c r="K22" s="622"/>
      <c r="L22" s="622"/>
      <c r="M22" s="622"/>
      <c r="N22" s="622"/>
      <c r="O22" s="622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601"/>
      <c r="AA22" s="561"/>
      <c r="AB22" s="561"/>
      <c r="AC22" s="561"/>
      <c r="AD22" s="561"/>
      <c r="AE22" s="561"/>
      <c r="AF22" s="561"/>
      <c r="AG22" s="561"/>
      <c r="AH22" s="561"/>
      <c r="AI22" s="561"/>
      <c r="AJ22" s="561"/>
      <c r="AK22" s="561"/>
      <c r="AL22" s="561"/>
      <c r="AM22" s="561"/>
      <c r="AN22" s="561"/>
      <c r="AO22" s="561"/>
      <c r="AP22" s="561"/>
      <c r="AQ22" s="561"/>
      <c r="AR22" s="561"/>
      <c r="AS22" s="561"/>
      <c r="AT22" s="561"/>
      <c r="AU22" s="561"/>
      <c r="AV22" s="561"/>
      <c r="AW22" s="561"/>
      <c r="AX22" s="561"/>
      <c r="AY22" s="561"/>
      <c r="AZ22" s="561"/>
      <c r="BA22" s="561"/>
      <c r="BB22" s="561"/>
      <c r="BC22" s="561"/>
      <c r="BD22" s="561"/>
      <c r="BE22" s="561"/>
      <c r="BF22" s="561"/>
      <c r="BG22" s="561"/>
      <c r="BH22" s="561"/>
      <c r="BI22" s="561"/>
      <c r="BJ22" s="561"/>
      <c r="BK22" s="561"/>
      <c r="BL22" s="561"/>
      <c r="BM22" s="561"/>
      <c r="BN22" s="561"/>
      <c r="BO22" s="561"/>
      <c r="BP22" s="561"/>
      <c r="BQ22" s="561"/>
      <c r="BR22" s="561"/>
      <c r="BS22" s="561"/>
      <c r="BT22" s="561"/>
      <c r="BU22" s="561"/>
      <c r="BV22" s="561"/>
      <c r="BW22" s="561"/>
      <c r="BX22" s="561"/>
      <c r="BY22" s="561"/>
      <c r="BZ22" s="561"/>
      <c r="CA22" s="561"/>
      <c r="CB22" s="561"/>
      <c r="CC22" s="561"/>
      <c r="CD22" s="561"/>
      <c r="CE22" s="561"/>
      <c r="CF22" s="561"/>
      <c r="CG22" s="561"/>
      <c r="CH22" s="561"/>
      <c r="CI22" s="561"/>
      <c r="CJ22" s="561"/>
      <c r="CK22" s="561"/>
      <c r="CL22" s="561"/>
      <c r="CM22" s="561"/>
      <c r="CN22" s="561"/>
      <c r="CO22" s="561"/>
      <c r="CP22" s="561"/>
      <c r="CQ22" s="561"/>
      <c r="CR22" s="561"/>
      <c r="CS22" s="561"/>
      <c r="CT22" s="561"/>
      <c r="CU22" s="561"/>
      <c r="CV22" s="561"/>
      <c r="CW22" s="561"/>
      <c r="CX22" s="561"/>
      <c r="CY22" s="561"/>
      <c r="CZ22" s="561"/>
      <c r="DA22" s="561"/>
      <c r="DB22" s="561"/>
      <c r="DC22" s="561"/>
      <c r="DD22" s="561"/>
      <c r="DE22" s="561"/>
      <c r="DF22" s="561"/>
      <c r="DG22" s="561"/>
      <c r="DH22" s="561"/>
      <c r="DI22" s="561"/>
      <c r="DJ22" s="561"/>
      <c r="DK22" s="561"/>
    </row>
  </sheetData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E71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58.28125" style="0" customWidth="1"/>
    <col min="2" max="3" width="18.140625" style="0" customWidth="1"/>
    <col min="4" max="4" width="16.7109375" style="0" customWidth="1"/>
    <col min="5" max="5" width="15.8515625" style="0" customWidth="1"/>
    <col min="6" max="6" width="14.140625" style="0" customWidth="1"/>
    <col min="7" max="9" width="14.7109375" style="0" customWidth="1"/>
    <col min="10" max="10" width="16.7109375" style="0" customWidth="1"/>
    <col min="11" max="11" width="18.00390625" style="19" customWidth="1"/>
    <col min="12" max="16384" width="8.8515625" style="0" customWidth="1"/>
  </cols>
  <sheetData>
    <row r="1" spans="1:11" ht="20.25">
      <c r="A1" s="51" t="s">
        <v>313</v>
      </c>
      <c r="K1" s="20"/>
    </row>
    <row r="2" spans="1:11" ht="12.75">
      <c r="A2" s="1"/>
      <c r="K2" s="20"/>
    </row>
    <row r="3" spans="1:11" ht="11.25" customHeight="1">
      <c r="A3" s="1"/>
      <c r="K3" s="20"/>
    </row>
    <row r="4" spans="1:11" s="183" customFormat="1" ht="18">
      <c r="A4" s="96" t="s">
        <v>381</v>
      </c>
      <c r="K4" s="213" t="s">
        <v>135</v>
      </c>
    </row>
    <row r="5" spans="1:11" ht="19.5" customHeight="1">
      <c r="A5" s="214" t="s">
        <v>136</v>
      </c>
      <c r="B5" s="184" t="s">
        <v>137</v>
      </c>
      <c r="C5" s="78"/>
      <c r="D5" s="78"/>
      <c r="E5" s="78"/>
      <c r="F5" s="78"/>
      <c r="G5" s="78"/>
      <c r="H5" s="78"/>
      <c r="I5" s="78"/>
      <c r="J5" s="78"/>
      <c r="K5" s="215" t="s">
        <v>138</v>
      </c>
    </row>
    <row r="6" spans="1:31" ht="87" customHeight="1">
      <c r="A6" s="79"/>
      <c r="B6" s="216" t="s">
        <v>139</v>
      </c>
      <c r="C6" s="216" t="s">
        <v>140</v>
      </c>
      <c r="D6" s="216" t="s">
        <v>141</v>
      </c>
      <c r="E6" s="216" t="s">
        <v>142</v>
      </c>
      <c r="F6" s="216" t="s">
        <v>143</v>
      </c>
      <c r="G6" s="216" t="s">
        <v>144</v>
      </c>
      <c r="H6" s="216" t="s">
        <v>145</v>
      </c>
      <c r="I6" s="216" t="s">
        <v>146</v>
      </c>
      <c r="J6" s="216" t="s">
        <v>453</v>
      </c>
      <c r="K6" s="8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11" ht="19.5" customHeight="1">
      <c r="A7" s="122" t="s">
        <v>147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</row>
    <row r="8" spans="1:11" ht="19.5" customHeight="1">
      <c r="A8" s="123" t="s">
        <v>148</v>
      </c>
      <c r="B8" s="498">
        <v>830642</v>
      </c>
      <c r="C8" s="498">
        <v>357954</v>
      </c>
      <c r="D8" s="498">
        <v>12308</v>
      </c>
      <c r="E8" s="498">
        <v>20700</v>
      </c>
      <c r="F8" s="498">
        <v>891</v>
      </c>
      <c r="G8" s="498" t="s">
        <v>477</v>
      </c>
      <c r="H8" s="498" t="s">
        <v>477</v>
      </c>
      <c r="I8" s="498">
        <v>6721</v>
      </c>
      <c r="J8" s="498">
        <v>1399340</v>
      </c>
      <c r="K8" s="333">
        <f>SUM(B8:J8)</f>
        <v>2628556</v>
      </c>
    </row>
    <row r="9" spans="1:11" ht="19.5" customHeight="1">
      <c r="A9" s="125" t="s">
        <v>149</v>
      </c>
      <c r="B9" s="468">
        <v>96478</v>
      </c>
      <c r="C9" s="468">
        <v>191396</v>
      </c>
      <c r="D9" s="468">
        <v>15</v>
      </c>
      <c r="E9" s="468">
        <v>29021</v>
      </c>
      <c r="F9" s="468">
        <v>451</v>
      </c>
      <c r="G9" s="468">
        <v>688</v>
      </c>
      <c r="H9" s="468" t="s">
        <v>477</v>
      </c>
      <c r="I9" s="468">
        <v>533</v>
      </c>
      <c r="J9" s="468">
        <v>15283</v>
      </c>
      <c r="K9" s="334">
        <f aca="true" t="shared" si="0" ref="K9:K41">SUM(B9:J9)</f>
        <v>333865</v>
      </c>
    </row>
    <row r="10" spans="1:12" ht="19.5" customHeight="1">
      <c r="A10" s="123" t="s">
        <v>248</v>
      </c>
      <c r="B10" s="498">
        <v>1407</v>
      </c>
      <c r="C10" s="498">
        <v>15864</v>
      </c>
      <c r="D10" s="498">
        <v>1553</v>
      </c>
      <c r="E10" s="498" t="s">
        <v>477</v>
      </c>
      <c r="F10" s="498">
        <v>181</v>
      </c>
      <c r="G10" s="498" t="s">
        <v>477</v>
      </c>
      <c r="H10" s="498" t="s">
        <v>477</v>
      </c>
      <c r="I10" s="498">
        <v>154</v>
      </c>
      <c r="J10" s="498" t="s">
        <v>477</v>
      </c>
      <c r="K10" s="333">
        <f t="shared" si="0"/>
        <v>19159</v>
      </c>
      <c r="L10" s="19"/>
    </row>
    <row r="11" spans="1:11" ht="19.5" customHeight="1">
      <c r="A11" s="125" t="s">
        <v>150</v>
      </c>
      <c r="B11" s="468">
        <v>882</v>
      </c>
      <c r="C11" s="468">
        <v>1478</v>
      </c>
      <c r="D11" s="468">
        <v>735</v>
      </c>
      <c r="E11" s="468">
        <v>62</v>
      </c>
      <c r="F11" s="468" t="s">
        <v>477</v>
      </c>
      <c r="G11" s="468" t="s">
        <v>477</v>
      </c>
      <c r="H11" s="468" t="s">
        <v>477</v>
      </c>
      <c r="I11" s="468" t="s">
        <v>477</v>
      </c>
      <c r="J11" s="468" t="s">
        <v>477</v>
      </c>
      <c r="K11" s="421">
        <f t="shared" si="0"/>
        <v>3157</v>
      </c>
    </row>
    <row r="12" spans="1:11" ht="19.5" customHeight="1">
      <c r="A12" s="123" t="s">
        <v>151</v>
      </c>
      <c r="B12" s="498">
        <v>688</v>
      </c>
      <c r="C12" s="498">
        <v>240</v>
      </c>
      <c r="D12" s="498" t="s">
        <v>477</v>
      </c>
      <c r="E12" s="498" t="s">
        <v>477</v>
      </c>
      <c r="F12" s="498" t="s">
        <v>477</v>
      </c>
      <c r="G12" s="498" t="s">
        <v>477</v>
      </c>
      <c r="H12" s="498" t="s">
        <v>477</v>
      </c>
      <c r="I12" s="498" t="s">
        <v>477</v>
      </c>
      <c r="J12" s="498" t="s">
        <v>477</v>
      </c>
      <c r="K12" s="333">
        <f t="shared" si="0"/>
        <v>928</v>
      </c>
    </row>
    <row r="13" spans="1:11" ht="19.5" customHeight="1">
      <c r="A13" s="125" t="s">
        <v>152</v>
      </c>
      <c r="B13" s="468">
        <v>2121</v>
      </c>
      <c r="C13" s="468" t="s">
        <v>477</v>
      </c>
      <c r="D13" s="468" t="s">
        <v>477</v>
      </c>
      <c r="E13" s="468">
        <v>383</v>
      </c>
      <c r="F13" s="468" t="s">
        <v>477</v>
      </c>
      <c r="G13" s="468" t="s">
        <v>477</v>
      </c>
      <c r="H13" s="468" t="s">
        <v>477</v>
      </c>
      <c r="I13" s="468" t="s">
        <v>477</v>
      </c>
      <c r="J13" s="468" t="s">
        <v>477</v>
      </c>
      <c r="K13" s="334">
        <f t="shared" si="0"/>
        <v>2504</v>
      </c>
    </row>
    <row r="14" spans="1:11" ht="19.5" customHeight="1">
      <c r="A14" s="123" t="s">
        <v>153</v>
      </c>
      <c r="B14" s="498">
        <v>1340</v>
      </c>
      <c r="C14" s="498">
        <v>10926</v>
      </c>
      <c r="D14" s="498">
        <v>2274</v>
      </c>
      <c r="E14" s="498">
        <v>954</v>
      </c>
      <c r="F14" s="498">
        <v>18</v>
      </c>
      <c r="G14" s="498" t="s">
        <v>477</v>
      </c>
      <c r="H14" s="498" t="s">
        <v>477</v>
      </c>
      <c r="I14" s="498">
        <v>1050</v>
      </c>
      <c r="J14" s="498" t="s">
        <v>477</v>
      </c>
      <c r="K14" s="333">
        <f t="shared" si="0"/>
        <v>16562</v>
      </c>
    </row>
    <row r="15" spans="1:11" ht="19.5" customHeight="1">
      <c r="A15" s="125" t="s">
        <v>154</v>
      </c>
      <c r="B15" s="468">
        <v>55</v>
      </c>
      <c r="C15" s="468" t="s">
        <v>477</v>
      </c>
      <c r="D15" s="468">
        <v>220</v>
      </c>
      <c r="E15" s="468" t="s">
        <v>477</v>
      </c>
      <c r="F15" s="468" t="s">
        <v>477</v>
      </c>
      <c r="G15" s="468" t="s">
        <v>477</v>
      </c>
      <c r="H15" s="468" t="s">
        <v>477</v>
      </c>
      <c r="I15" s="468" t="s">
        <v>477</v>
      </c>
      <c r="J15" s="468" t="s">
        <v>477</v>
      </c>
      <c r="K15" s="334">
        <f t="shared" si="0"/>
        <v>275</v>
      </c>
    </row>
    <row r="16" spans="1:11" ht="19.5" customHeight="1">
      <c r="A16" s="123" t="s">
        <v>155</v>
      </c>
      <c r="B16" s="498"/>
      <c r="C16" s="498"/>
      <c r="D16" s="498"/>
      <c r="E16" s="498"/>
      <c r="F16" s="498"/>
      <c r="G16" s="498"/>
      <c r="H16" s="498"/>
      <c r="I16" s="498"/>
      <c r="J16" s="498"/>
      <c r="K16" s="333"/>
    </row>
    <row r="17" spans="1:11" ht="19.5" customHeight="1">
      <c r="A17" s="127" t="s">
        <v>156</v>
      </c>
      <c r="B17" s="468">
        <v>96</v>
      </c>
      <c r="C17" s="468">
        <v>5297</v>
      </c>
      <c r="D17" s="468">
        <v>271</v>
      </c>
      <c r="E17" s="468">
        <v>200</v>
      </c>
      <c r="F17" s="468" t="s">
        <v>477</v>
      </c>
      <c r="G17" s="468" t="s">
        <v>477</v>
      </c>
      <c r="H17" s="468" t="s">
        <v>477</v>
      </c>
      <c r="I17" s="468" t="s">
        <v>477</v>
      </c>
      <c r="J17" s="468" t="s">
        <v>477</v>
      </c>
      <c r="K17" s="334">
        <f t="shared" si="0"/>
        <v>5864</v>
      </c>
    </row>
    <row r="18" spans="1:11" ht="19.5" customHeight="1">
      <c r="A18" s="128" t="s">
        <v>213</v>
      </c>
      <c r="B18" s="498" t="s">
        <v>477</v>
      </c>
      <c r="C18" s="498" t="s">
        <v>477</v>
      </c>
      <c r="D18" s="498" t="s">
        <v>477</v>
      </c>
      <c r="E18" s="498" t="s">
        <v>477</v>
      </c>
      <c r="F18" s="498" t="s">
        <v>477</v>
      </c>
      <c r="G18" s="498" t="s">
        <v>477</v>
      </c>
      <c r="H18" s="498" t="s">
        <v>477</v>
      </c>
      <c r="I18" s="498" t="s">
        <v>477</v>
      </c>
      <c r="J18" s="498" t="s">
        <v>477</v>
      </c>
      <c r="K18" s="333">
        <f t="shared" si="0"/>
        <v>0</v>
      </c>
    </row>
    <row r="19" spans="1:11" ht="19.5" customHeight="1">
      <c r="A19" s="127" t="s">
        <v>157</v>
      </c>
      <c r="B19" s="468" t="s">
        <v>477</v>
      </c>
      <c r="C19" s="468" t="s">
        <v>477</v>
      </c>
      <c r="D19" s="468">
        <v>59</v>
      </c>
      <c r="E19" s="468" t="s">
        <v>477</v>
      </c>
      <c r="F19" s="468" t="s">
        <v>477</v>
      </c>
      <c r="G19" s="468" t="s">
        <v>477</v>
      </c>
      <c r="H19" s="468" t="s">
        <v>477</v>
      </c>
      <c r="I19" s="468" t="s">
        <v>477</v>
      </c>
      <c r="J19" s="468" t="s">
        <v>477</v>
      </c>
      <c r="K19" s="334">
        <f t="shared" si="0"/>
        <v>59</v>
      </c>
    </row>
    <row r="20" spans="1:11" s="30" customFormat="1" ht="19.5" customHeight="1">
      <c r="A20" s="123" t="s">
        <v>158</v>
      </c>
      <c r="B20" s="498">
        <v>387</v>
      </c>
      <c r="C20" s="498">
        <v>451</v>
      </c>
      <c r="D20" s="498" t="s">
        <v>477</v>
      </c>
      <c r="E20" s="498" t="s">
        <v>477</v>
      </c>
      <c r="F20" s="498">
        <v>12</v>
      </c>
      <c r="G20" s="498" t="s">
        <v>477</v>
      </c>
      <c r="H20" s="498" t="s">
        <v>477</v>
      </c>
      <c r="I20" s="498">
        <v>40</v>
      </c>
      <c r="J20" s="498" t="s">
        <v>477</v>
      </c>
      <c r="K20" s="333">
        <f t="shared" si="0"/>
        <v>890</v>
      </c>
    </row>
    <row r="21" spans="1:11" ht="19.5" customHeight="1">
      <c r="A21" s="125" t="s">
        <v>159</v>
      </c>
      <c r="B21" s="468">
        <v>456</v>
      </c>
      <c r="C21" s="468" t="s">
        <v>477</v>
      </c>
      <c r="D21" s="468">
        <v>425</v>
      </c>
      <c r="E21" s="468">
        <v>114</v>
      </c>
      <c r="F21" s="468" t="s">
        <v>477</v>
      </c>
      <c r="G21" s="468" t="s">
        <v>477</v>
      </c>
      <c r="H21" s="468" t="s">
        <v>477</v>
      </c>
      <c r="I21" s="468" t="s">
        <v>477</v>
      </c>
      <c r="J21" s="468" t="s">
        <v>477</v>
      </c>
      <c r="K21" s="334">
        <f t="shared" si="0"/>
        <v>995</v>
      </c>
    </row>
    <row r="22" spans="1:11" ht="19.5" customHeight="1">
      <c r="A22" s="293" t="s">
        <v>89</v>
      </c>
      <c r="B22" s="498">
        <v>181</v>
      </c>
      <c r="C22" s="498">
        <v>2</v>
      </c>
      <c r="D22" s="498">
        <v>124</v>
      </c>
      <c r="E22" s="498" t="s">
        <v>477</v>
      </c>
      <c r="F22" s="498" t="s">
        <v>477</v>
      </c>
      <c r="G22" s="498" t="s">
        <v>477</v>
      </c>
      <c r="H22" s="498" t="s">
        <v>477</v>
      </c>
      <c r="I22" s="498">
        <v>8440</v>
      </c>
      <c r="J22" s="498" t="s">
        <v>477</v>
      </c>
      <c r="K22" s="333">
        <f t="shared" si="0"/>
        <v>8747</v>
      </c>
    </row>
    <row r="23" spans="1:11" ht="19.5" customHeight="1">
      <c r="A23" s="125" t="s">
        <v>160</v>
      </c>
      <c r="B23" s="468">
        <v>1220</v>
      </c>
      <c r="C23" s="468">
        <v>1243</v>
      </c>
      <c r="D23" s="468">
        <v>1236</v>
      </c>
      <c r="E23" s="468">
        <v>30</v>
      </c>
      <c r="F23" s="468" t="s">
        <v>477</v>
      </c>
      <c r="G23" s="468" t="s">
        <v>477</v>
      </c>
      <c r="H23" s="468" t="s">
        <v>477</v>
      </c>
      <c r="I23" s="468">
        <v>4</v>
      </c>
      <c r="J23" s="468">
        <v>24</v>
      </c>
      <c r="K23" s="334">
        <f t="shared" si="0"/>
        <v>3757</v>
      </c>
    </row>
    <row r="24" spans="1:11" ht="19.5" customHeight="1">
      <c r="A24" s="123" t="s">
        <v>161</v>
      </c>
      <c r="B24" s="498">
        <v>3</v>
      </c>
      <c r="C24" s="498">
        <v>3</v>
      </c>
      <c r="D24" s="498">
        <v>15</v>
      </c>
      <c r="E24" s="498">
        <v>88</v>
      </c>
      <c r="F24" s="498" t="s">
        <v>477</v>
      </c>
      <c r="G24" s="498" t="s">
        <v>477</v>
      </c>
      <c r="H24" s="498" t="s">
        <v>477</v>
      </c>
      <c r="I24" s="498">
        <v>24</v>
      </c>
      <c r="J24" s="498" t="s">
        <v>477</v>
      </c>
      <c r="K24" s="333">
        <f t="shared" si="0"/>
        <v>133</v>
      </c>
    </row>
    <row r="25" spans="1:11" ht="19.5" customHeight="1">
      <c r="A25" s="125" t="s">
        <v>0</v>
      </c>
      <c r="B25" s="468">
        <v>4509</v>
      </c>
      <c r="C25" s="468">
        <v>915</v>
      </c>
      <c r="D25" s="468">
        <v>1454</v>
      </c>
      <c r="E25" s="468">
        <v>12</v>
      </c>
      <c r="F25" s="468" t="s">
        <v>477</v>
      </c>
      <c r="G25" s="468" t="s">
        <v>477</v>
      </c>
      <c r="H25" s="468" t="s">
        <v>477</v>
      </c>
      <c r="I25" s="468">
        <v>30996</v>
      </c>
      <c r="J25" s="468">
        <v>117</v>
      </c>
      <c r="K25" s="334">
        <f t="shared" si="0"/>
        <v>38003</v>
      </c>
    </row>
    <row r="26" spans="1:11" ht="19.5" customHeight="1">
      <c r="A26" s="123" t="s">
        <v>1</v>
      </c>
      <c r="B26" s="498">
        <v>2392</v>
      </c>
      <c r="C26" s="498" t="s">
        <v>477</v>
      </c>
      <c r="D26" s="498">
        <v>1687</v>
      </c>
      <c r="E26" s="498">
        <v>260</v>
      </c>
      <c r="F26" s="498" t="s">
        <v>477</v>
      </c>
      <c r="G26" s="498" t="s">
        <v>477</v>
      </c>
      <c r="H26" s="498" t="s">
        <v>477</v>
      </c>
      <c r="I26" s="498">
        <v>19</v>
      </c>
      <c r="J26" s="498" t="s">
        <v>477</v>
      </c>
      <c r="K26" s="333">
        <f t="shared" si="0"/>
        <v>4358</v>
      </c>
    </row>
    <row r="27" spans="1:11" ht="19.5" customHeight="1">
      <c r="A27" s="125" t="s">
        <v>2</v>
      </c>
      <c r="B27" s="468">
        <v>71</v>
      </c>
      <c r="C27" s="468" t="s">
        <v>477</v>
      </c>
      <c r="D27" s="468" t="s">
        <v>477</v>
      </c>
      <c r="E27" s="468" t="s">
        <v>477</v>
      </c>
      <c r="F27" s="468" t="s">
        <v>477</v>
      </c>
      <c r="G27" s="468" t="s">
        <v>477</v>
      </c>
      <c r="H27" s="468" t="s">
        <v>477</v>
      </c>
      <c r="I27" s="468" t="s">
        <v>477</v>
      </c>
      <c r="J27" s="468" t="s">
        <v>477</v>
      </c>
      <c r="K27" s="334">
        <f t="shared" si="0"/>
        <v>71</v>
      </c>
    </row>
    <row r="28" spans="1:11" ht="19.5" customHeight="1">
      <c r="A28" s="123" t="s">
        <v>3</v>
      </c>
      <c r="B28" s="498" t="s">
        <v>477</v>
      </c>
      <c r="C28" s="498" t="s">
        <v>477</v>
      </c>
      <c r="D28" s="498" t="s">
        <v>477</v>
      </c>
      <c r="E28" s="498" t="s">
        <v>477</v>
      </c>
      <c r="F28" s="498" t="s">
        <v>477</v>
      </c>
      <c r="G28" s="498" t="s">
        <v>477</v>
      </c>
      <c r="H28" s="498" t="s">
        <v>477</v>
      </c>
      <c r="I28" s="498" t="s">
        <v>477</v>
      </c>
      <c r="J28" s="498" t="s">
        <v>477</v>
      </c>
      <c r="K28" s="333">
        <f t="shared" si="0"/>
        <v>0</v>
      </c>
    </row>
    <row r="29" spans="1:11" ht="19.5" customHeight="1">
      <c r="A29" s="743" t="s">
        <v>4</v>
      </c>
      <c r="B29" s="547" t="s">
        <v>477</v>
      </c>
      <c r="C29" s="547" t="s">
        <v>477</v>
      </c>
      <c r="D29" s="547" t="s">
        <v>477</v>
      </c>
      <c r="E29" s="547" t="s">
        <v>477</v>
      </c>
      <c r="F29" s="547" t="s">
        <v>477</v>
      </c>
      <c r="G29" s="547" t="s">
        <v>477</v>
      </c>
      <c r="H29" s="547" t="s">
        <v>477</v>
      </c>
      <c r="I29" s="547">
        <v>22</v>
      </c>
      <c r="J29" s="547" t="s">
        <v>477</v>
      </c>
      <c r="K29" s="744">
        <f t="shared" si="0"/>
        <v>22</v>
      </c>
    </row>
    <row r="30" spans="1:11" ht="5.25" customHeight="1">
      <c r="A30" s="747"/>
      <c r="B30" s="746"/>
      <c r="C30" s="746"/>
      <c r="D30" s="746"/>
      <c r="E30" s="746"/>
      <c r="F30" s="746"/>
      <c r="G30" s="746"/>
      <c r="H30" s="746"/>
      <c r="I30" s="746"/>
      <c r="J30" s="746"/>
      <c r="K30" s="104"/>
    </row>
    <row r="31" spans="1:11" ht="19.5" customHeight="1">
      <c r="A31" s="745" t="s">
        <v>314</v>
      </c>
      <c r="B31" s="746"/>
      <c r="C31" s="746"/>
      <c r="D31" s="746"/>
      <c r="E31" s="746"/>
      <c r="F31" s="746"/>
      <c r="G31" s="746"/>
      <c r="H31" s="746"/>
      <c r="I31" s="746"/>
      <c r="J31" s="746"/>
      <c r="K31" s="104"/>
    </row>
    <row r="32" spans="1:11" ht="7.5" customHeight="1">
      <c r="A32" s="747"/>
      <c r="B32" s="746"/>
      <c r="C32" s="746"/>
      <c r="D32" s="746"/>
      <c r="E32" s="746"/>
      <c r="F32" s="746"/>
      <c r="G32" s="746"/>
      <c r="H32" s="746"/>
      <c r="I32" s="746"/>
      <c r="J32" s="746"/>
      <c r="K32" s="104"/>
    </row>
    <row r="33" spans="1:11" s="183" customFormat="1" ht="18">
      <c r="A33" s="748" t="s">
        <v>381</v>
      </c>
      <c r="B33" s="749"/>
      <c r="C33" s="749"/>
      <c r="D33" s="749"/>
      <c r="E33" s="749"/>
      <c r="F33" s="749"/>
      <c r="G33" s="749"/>
      <c r="H33" s="749"/>
      <c r="I33" s="749"/>
      <c r="J33" s="749"/>
      <c r="K33" s="750" t="s">
        <v>135</v>
      </c>
    </row>
    <row r="34" spans="1:11" ht="19.5" customHeight="1">
      <c r="A34" s="214" t="s">
        <v>136</v>
      </c>
      <c r="B34" s="184" t="s">
        <v>137</v>
      </c>
      <c r="C34" s="86"/>
      <c r="D34" s="86"/>
      <c r="E34" s="86"/>
      <c r="F34" s="86"/>
      <c r="G34" s="86"/>
      <c r="H34" s="86"/>
      <c r="I34" s="86"/>
      <c r="J34" s="86"/>
      <c r="K34" s="215" t="s">
        <v>138</v>
      </c>
    </row>
    <row r="35" spans="1:11" ht="85.5" customHeight="1">
      <c r="A35" s="79"/>
      <c r="B35" s="216" t="s">
        <v>139</v>
      </c>
      <c r="C35" s="216" t="s">
        <v>140</v>
      </c>
      <c r="D35" s="216" t="s">
        <v>141</v>
      </c>
      <c r="E35" s="216" t="s">
        <v>142</v>
      </c>
      <c r="F35" s="216" t="s">
        <v>143</v>
      </c>
      <c r="G35" s="216" t="s">
        <v>144</v>
      </c>
      <c r="H35" s="216" t="s">
        <v>145</v>
      </c>
      <c r="I35" s="216" t="s">
        <v>146</v>
      </c>
      <c r="J35" s="216" t="str">
        <f>J6</f>
        <v>Breeding of GM or HM animals</v>
      </c>
      <c r="K35" s="80"/>
    </row>
    <row r="36" spans="1:11" s="30" customFormat="1" ht="19.5" customHeight="1">
      <c r="A36" s="137" t="s">
        <v>5</v>
      </c>
      <c r="B36" s="753"/>
      <c r="C36" s="753"/>
      <c r="D36" s="753"/>
      <c r="E36" s="753"/>
      <c r="F36" s="753"/>
      <c r="G36" s="753"/>
      <c r="H36" s="753"/>
      <c r="I36" s="753"/>
      <c r="J36" s="753"/>
      <c r="K36" s="334"/>
    </row>
    <row r="37" spans="1:11" s="30" customFormat="1" ht="19.5" customHeight="1">
      <c r="A37" s="131" t="s">
        <v>6</v>
      </c>
      <c r="B37" s="498" t="s">
        <v>477</v>
      </c>
      <c r="C37" s="498" t="s">
        <v>477</v>
      </c>
      <c r="D37" s="498" t="s">
        <v>477</v>
      </c>
      <c r="E37" s="498" t="s">
        <v>477</v>
      </c>
      <c r="F37" s="498" t="s">
        <v>477</v>
      </c>
      <c r="G37" s="498" t="s">
        <v>477</v>
      </c>
      <c r="H37" s="498" t="s">
        <v>477</v>
      </c>
      <c r="I37" s="498" t="s">
        <v>477</v>
      </c>
      <c r="J37" s="498" t="s">
        <v>477</v>
      </c>
      <c r="K37" s="333">
        <f t="shared" si="0"/>
        <v>0</v>
      </c>
    </row>
    <row r="38" spans="1:11" s="30" customFormat="1" ht="19.5" customHeight="1">
      <c r="A38" s="192" t="s">
        <v>170</v>
      </c>
      <c r="B38" s="753"/>
      <c r="C38" s="753"/>
      <c r="D38" s="753"/>
      <c r="E38" s="753"/>
      <c r="F38" s="753"/>
      <c r="G38" s="753"/>
      <c r="H38" s="753"/>
      <c r="I38" s="753"/>
      <c r="J38" s="753"/>
      <c r="K38" s="334"/>
    </row>
    <row r="39" spans="1:11" s="30" customFormat="1" ht="19.5" customHeight="1">
      <c r="A39" s="131" t="s">
        <v>7</v>
      </c>
      <c r="B39" s="498">
        <v>218</v>
      </c>
      <c r="C39" s="498">
        <v>401</v>
      </c>
      <c r="D39" s="498" t="s">
        <v>477</v>
      </c>
      <c r="E39" s="498" t="s">
        <v>477</v>
      </c>
      <c r="F39" s="498" t="s">
        <v>477</v>
      </c>
      <c r="G39" s="498" t="s">
        <v>477</v>
      </c>
      <c r="H39" s="498" t="s">
        <v>477</v>
      </c>
      <c r="I39" s="498" t="s">
        <v>477</v>
      </c>
      <c r="J39" s="498" t="s">
        <v>477</v>
      </c>
      <c r="K39" s="333">
        <f t="shared" si="0"/>
        <v>619</v>
      </c>
    </row>
    <row r="40" spans="1:11" s="30" customFormat="1" ht="19.5" customHeight="1">
      <c r="A40" s="135" t="s">
        <v>8</v>
      </c>
      <c r="B40" s="753" t="s">
        <v>477</v>
      </c>
      <c r="C40" s="753" t="s">
        <v>477</v>
      </c>
      <c r="D40" s="753" t="s">
        <v>477</v>
      </c>
      <c r="E40" s="753" t="s">
        <v>477</v>
      </c>
      <c r="F40" s="753" t="s">
        <v>477</v>
      </c>
      <c r="G40" s="753" t="s">
        <v>477</v>
      </c>
      <c r="H40" s="753" t="s">
        <v>477</v>
      </c>
      <c r="I40" s="753" t="s">
        <v>477</v>
      </c>
      <c r="J40" s="753" t="s">
        <v>477</v>
      </c>
      <c r="K40" s="765">
        <f t="shared" si="0"/>
        <v>0</v>
      </c>
    </row>
    <row r="41" spans="1:11" s="489" customFormat="1" ht="19.5" customHeight="1">
      <c r="A41" s="764" t="s">
        <v>171</v>
      </c>
      <c r="B41" s="498" t="s">
        <v>477</v>
      </c>
      <c r="C41" s="498" t="s">
        <v>477</v>
      </c>
      <c r="D41" s="498" t="s">
        <v>477</v>
      </c>
      <c r="E41" s="498" t="s">
        <v>477</v>
      </c>
      <c r="F41" s="498" t="s">
        <v>477</v>
      </c>
      <c r="G41" s="498" t="s">
        <v>477</v>
      </c>
      <c r="H41" s="498" t="s">
        <v>477</v>
      </c>
      <c r="I41" s="498" t="s">
        <v>477</v>
      </c>
      <c r="J41" s="498" t="s">
        <v>477</v>
      </c>
      <c r="K41" s="333">
        <f t="shared" si="0"/>
        <v>0</v>
      </c>
    </row>
    <row r="42" spans="1:11" ht="19.5" customHeight="1">
      <c r="A42" s="132" t="s">
        <v>172</v>
      </c>
      <c r="B42" s="497"/>
      <c r="C42" s="497"/>
      <c r="D42" s="497"/>
      <c r="E42" s="497"/>
      <c r="F42" s="497"/>
      <c r="G42" s="497"/>
      <c r="H42" s="497"/>
      <c r="I42" s="497"/>
      <c r="J42" s="497"/>
      <c r="K42" s="497"/>
    </row>
    <row r="43" spans="1:11" ht="19.5" customHeight="1">
      <c r="A43" s="131" t="s">
        <v>9</v>
      </c>
      <c r="B43" s="498">
        <v>194</v>
      </c>
      <c r="C43" s="498">
        <v>2946</v>
      </c>
      <c r="D43" s="498" t="s">
        <v>477</v>
      </c>
      <c r="E43" s="498">
        <v>504</v>
      </c>
      <c r="F43" s="498" t="s">
        <v>477</v>
      </c>
      <c r="G43" s="498" t="s">
        <v>477</v>
      </c>
      <c r="H43" s="498" t="s">
        <v>477</v>
      </c>
      <c r="I43" s="498" t="s">
        <v>477</v>
      </c>
      <c r="J43" s="498" t="s">
        <v>477</v>
      </c>
      <c r="K43" s="318">
        <f>SUM(B43:J43)</f>
        <v>3644</v>
      </c>
    </row>
    <row r="44" spans="1:11" ht="19.5" customHeight="1">
      <c r="A44" s="129" t="s">
        <v>10</v>
      </c>
      <c r="B44" s="468" t="s">
        <v>477</v>
      </c>
      <c r="C44" s="468" t="s">
        <v>477</v>
      </c>
      <c r="D44" s="468" t="s">
        <v>477</v>
      </c>
      <c r="E44" s="468" t="s">
        <v>477</v>
      </c>
      <c r="F44" s="468" t="s">
        <v>477</v>
      </c>
      <c r="G44" s="468" t="s">
        <v>477</v>
      </c>
      <c r="H44" s="468" t="s">
        <v>477</v>
      </c>
      <c r="I44" s="468" t="s">
        <v>477</v>
      </c>
      <c r="J44" s="468" t="s">
        <v>477</v>
      </c>
      <c r="K44" s="334">
        <f aca="true" t="shared" si="1" ref="K44:K49">SUM(B44:J44)</f>
        <v>0</v>
      </c>
    </row>
    <row r="45" spans="1:11" ht="19.5" customHeight="1">
      <c r="A45" s="133" t="s">
        <v>173</v>
      </c>
      <c r="B45" s="498" t="s">
        <v>477</v>
      </c>
      <c r="C45" s="498" t="s">
        <v>477</v>
      </c>
      <c r="D45" s="498" t="s">
        <v>477</v>
      </c>
      <c r="E45" s="498" t="s">
        <v>477</v>
      </c>
      <c r="F45" s="498" t="s">
        <v>477</v>
      </c>
      <c r="G45" s="498" t="s">
        <v>477</v>
      </c>
      <c r="H45" s="498" t="s">
        <v>477</v>
      </c>
      <c r="I45" s="498" t="s">
        <v>477</v>
      </c>
      <c r="J45" s="498" t="s">
        <v>477</v>
      </c>
      <c r="K45" s="318">
        <f t="shared" si="1"/>
        <v>0</v>
      </c>
    </row>
    <row r="46" spans="1:11" ht="19.5" customHeight="1">
      <c r="A46" s="132" t="s">
        <v>337</v>
      </c>
      <c r="B46" s="468"/>
      <c r="C46" s="468"/>
      <c r="D46" s="468"/>
      <c r="E46" s="468"/>
      <c r="F46" s="468"/>
      <c r="G46" s="468"/>
      <c r="H46" s="468"/>
      <c r="I46" s="468"/>
      <c r="J46" s="468"/>
      <c r="K46" s="521"/>
    </row>
    <row r="47" spans="1:11" ht="19.5" customHeight="1">
      <c r="A47" s="131" t="s">
        <v>12</v>
      </c>
      <c r="B47" s="498" t="s">
        <v>477</v>
      </c>
      <c r="C47" s="498" t="s">
        <v>477</v>
      </c>
      <c r="D47" s="498" t="s">
        <v>477</v>
      </c>
      <c r="E47" s="498" t="s">
        <v>477</v>
      </c>
      <c r="F47" s="498" t="s">
        <v>477</v>
      </c>
      <c r="G47" s="498" t="s">
        <v>477</v>
      </c>
      <c r="H47" s="498" t="s">
        <v>477</v>
      </c>
      <c r="I47" s="498" t="s">
        <v>477</v>
      </c>
      <c r="J47" s="498" t="s">
        <v>477</v>
      </c>
      <c r="K47" s="318">
        <f t="shared" si="1"/>
        <v>0</v>
      </c>
    </row>
    <row r="48" spans="1:11" ht="19.5" customHeight="1">
      <c r="A48" s="129" t="s">
        <v>13</v>
      </c>
      <c r="B48" s="468" t="s">
        <v>477</v>
      </c>
      <c r="C48" s="468" t="s">
        <v>477</v>
      </c>
      <c r="D48" s="468" t="s">
        <v>477</v>
      </c>
      <c r="E48" s="468" t="s">
        <v>477</v>
      </c>
      <c r="F48" s="468" t="s">
        <v>477</v>
      </c>
      <c r="G48" s="468" t="s">
        <v>477</v>
      </c>
      <c r="H48" s="468" t="s">
        <v>477</v>
      </c>
      <c r="I48" s="468" t="s">
        <v>477</v>
      </c>
      <c r="J48" s="468" t="s">
        <v>477</v>
      </c>
      <c r="K48" s="334">
        <f>SUM(B48:J48)</f>
        <v>0</v>
      </c>
    </row>
    <row r="49" spans="1:11" ht="19.5" customHeight="1">
      <c r="A49" s="130" t="s">
        <v>24</v>
      </c>
      <c r="B49" s="498">
        <v>1217</v>
      </c>
      <c r="C49" s="498" t="s">
        <v>477</v>
      </c>
      <c r="D49" s="498" t="s">
        <v>477</v>
      </c>
      <c r="E49" s="498">
        <v>98</v>
      </c>
      <c r="F49" s="498" t="s">
        <v>477</v>
      </c>
      <c r="G49" s="498" t="s">
        <v>477</v>
      </c>
      <c r="H49" s="498" t="s">
        <v>477</v>
      </c>
      <c r="I49" s="498" t="s">
        <v>477</v>
      </c>
      <c r="J49" s="498" t="s">
        <v>477</v>
      </c>
      <c r="K49" s="318">
        <f t="shared" si="1"/>
        <v>1315</v>
      </c>
    </row>
    <row r="50" spans="1:11" ht="19.5" customHeight="1">
      <c r="A50" s="122" t="s">
        <v>14</v>
      </c>
      <c r="B50" s="468"/>
      <c r="C50" s="468"/>
      <c r="D50" s="468"/>
      <c r="E50" s="468"/>
      <c r="F50" s="468"/>
      <c r="G50" s="468"/>
      <c r="H50" s="468"/>
      <c r="I50" s="468"/>
      <c r="J50" s="468"/>
      <c r="K50" s="521"/>
    </row>
    <row r="51" spans="1:11" ht="19.5" customHeight="1">
      <c r="A51" s="131" t="s">
        <v>368</v>
      </c>
      <c r="B51" s="498">
        <v>9714</v>
      </c>
      <c r="C51" s="498">
        <v>19</v>
      </c>
      <c r="D51" s="498">
        <v>102300</v>
      </c>
      <c r="E51" s="498">
        <v>276</v>
      </c>
      <c r="F51" s="498">
        <v>150</v>
      </c>
      <c r="G51" s="498" t="s">
        <v>477</v>
      </c>
      <c r="H51" s="498" t="s">
        <v>477</v>
      </c>
      <c r="I51" s="498">
        <v>1571</v>
      </c>
      <c r="J51" s="498">
        <v>271</v>
      </c>
      <c r="K51" s="318">
        <f>SUM(B51:J51)</f>
        <v>114301</v>
      </c>
    </row>
    <row r="52" spans="1:11" ht="19.5" customHeight="1">
      <c r="A52" s="129" t="s">
        <v>15</v>
      </c>
      <c r="B52" s="468">
        <v>391</v>
      </c>
      <c r="C52" s="468">
        <v>138</v>
      </c>
      <c r="D52" s="468">
        <v>2221</v>
      </c>
      <c r="E52" s="468" t="s">
        <v>477</v>
      </c>
      <c r="F52" s="468" t="s">
        <v>477</v>
      </c>
      <c r="G52" s="468" t="s">
        <v>477</v>
      </c>
      <c r="H52" s="468" t="s">
        <v>477</v>
      </c>
      <c r="I52" s="468">
        <v>146</v>
      </c>
      <c r="J52" s="468" t="s">
        <v>477</v>
      </c>
      <c r="K52" s="521">
        <f aca="true" t="shared" si="2" ref="K52:K59">SUM(B52:J52)</f>
        <v>2896</v>
      </c>
    </row>
    <row r="53" spans="1:11" ht="19.5" customHeight="1">
      <c r="A53" s="131" t="s">
        <v>369</v>
      </c>
      <c r="B53" s="498">
        <v>20</v>
      </c>
      <c r="C53" s="498" t="s">
        <v>477</v>
      </c>
      <c r="D53" s="498" t="s">
        <v>477</v>
      </c>
      <c r="E53" s="498" t="s">
        <v>477</v>
      </c>
      <c r="F53" s="498" t="s">
        <v>477</v>
      </c>
      <c r="G53" s="498" t="s">
        <v>477</v>
      </c>
      <c r="H53" s="498" t="s">
        <v>477</v>
      </c>
      <c r="I53" s="498" t="s">
        <v>477</v>
      </c>
      <c r="J53" s="498" t="s">
        <v>477</v>
      </c>
      <c r="K53" s="318">
        <f t="shared" si="2"/>
        <v>20</v>
      </c>
    </row>
    <row r="54" spans="1:11" ht="19.5" customHeight="1">
      <c r="A54" s="129" t="s">
        <v>302</v>
      </c>
      <c r="B54" s="468" t="s">
        <v>477</v>
      </c>
      <c r="C54" s="468" t="s">
        <v>477</v>
      </c>
      <c r="D54" s="468" t="s">
        <v>477</v>
      </c>
      <c r="E54" s="468">
        <v>500</v>
      </c>
      <c r="F54" s="468" t="s">
        <v>477</v>
      </c>
      <c r="G54" s="468" t="s">
        <v>477</v>
      </c>
      <c r="H54" s="468" t="s">
        <v>477</v>
      </c>
      <c r="I54" s="468" t="s">
        <v>477</v>
      </c>
      <c r="J54" s="468" t="s">
        <v>477</v>
      </c>
      <c r="K54" s="521">
        <f t="shared" si="2"/>
        <v>500</v>
      </c>
    </row>
    <row r="55" spans="1:12" ht="19.5" customHeight="1">
      <c r="A55" s="131" t="s">
        <v>16</v>
      </c>
      <c r="B55" s="498">
        <v>8094</v>
      </c>
      <c r="C55" s="498" t="s">
        <v>477</v>
      </c>
      <c r="D55" s="498">
        <v>310</v>
      </c>
      <c r="E55" s="498">
        <v>442</v>
      </c>
      <c r="F55" s="498" t="s">
        <v>477</v>
      </c>
      <c r="G55" s="498" t="s">
        <v>477</v>
      </c>
      <c r="H55" s="498" t="s">
        <v>477</v>
      </c>
      <c r="I55" s="498">
        <v>218</v>
      </c>
      <c r="J55" s="498" t="s">
        <v>477</v>
      </c>
      <c r="K55" s="318">
        <f t="shared" si="2"/>
        <v>9064</v>
      </c>
      <c r="L55" s="19"/>
    </row>
    <row r="56" spans="1:11" ht="19.5" customHeight="1">
      <c r="A56" s="295" t="s">
        <v>454</v>
      </c>
      <c r="B56" s="753">
        <v>459</v>
      </c>
      <c r="C56" s="753" t="s">
        <v>477</v>
      </c>
      <c r="D56" s="753" t="s">
        <v>477</v>
      </c>
      <c r="E56" s="753">
        <v>1</v>
      </c>
      <c r="F56" s="753" t="s">
        <v>477</v>
      </c>
      <c r="G56" s="753" t="s">
        <v>477</v>
      </c>
      <c r="H56" s="753" t="s">
        <v>477</v>
      </c>
      <c r="I56" s="753" t="s">
        <v>477</v>
      </c>
      <c r="J56" s="753" t="s">
        <v>477</v>
      </c>
      <c r="K56" s="319">
        <f t="shared" si="2"/>
        <v>460</v>
      </c>
    </row>
    <row r="57" spans="1:11" ht="19.5" customHeight="1">
      <c r="A57" s="751" t="s">
        <v>455</v>
      </c>
      <c r="B57" s="498">
        <v>16065</v>
      </c>
      <c r="C57" s="498">
        <v>163</v>
      </c>
      <c r="D57" s="498" t="s">
        <v>477</v>
      </c>
      <c r="E57" s="498">
        <v>1184</v>
      </c>
      <c r="F57" s="498" t="s">
        <v>477</v>
      </c>
      <c r="G57" s="498" t="s">
        <v>477</v>
      </c>
      <c r="H57" s="498" t="s">
        <v>477</v>
      </c>
      <c r="I57" s="498" t="s">
        <v>477</v>
      </c>
      <c r="J57" s="498">
        <v>3303</v>
      </c>
      <c r="K57" s="318">
        <f t="shared" si="2"/>
        <v>20715</v>
      </c>
    </row>
    <row r="58" spans="1:11" ht="19.5" customHeight="1">
      <c r="A58" s="754" t="s">
        <v>457</v>
      </c>
      <c r="B58" s="753">
        <v>194992</v>
      </c>
      <c r="C58" s="753">
        <v>53426</v>
      </c>
      <c r="D58" s="753">
        <v>13663</v>
      </c>
      <c r="E58" s="753">
        <v>18046</v>
      </c>
      <c r="F58" s="753" t="s">
        <v>477</v>
      </c>
      <c r="G58" s="753" t="s">
        <v>477</v>
      </c>
      <c r="H58" s="753" t="s">
        <v>477</v>
      </c>
      <c r="I58" s="753">
        <v>2398</v>
      </c>
      <c r="J58" s="753">
        <v>115576</v>
      </c>
      <c r="K58" s="319">
        <f t="shared" si="2"/>
        <v>398101</v>
      </c>
    </row>
    <row r="59" spans="1:11" s="14" customFormat="1" ht="19.5" customHeight="1">
      <c r="A59" s="752" t="s">
        <v>456</v>
      </c>
      <c r="B59" s="498" t="s">
        <v>477</v>
      </c>
      <c r="C59" s="498" t="s">
        <v>477</v>
      </c>
      <c r="D59" s="498" t="s">
        <v>477</v>
      </c>
      <c r="E59" s="498" t="s">
        <v>477</v>
      </c>
      <c r="F59" s="498" t="s">
        <v>477</v>
      </c>
      <c r="G59" s="498" t="s">
        <v>477</v>
      </c>
      <c r="H59" s="498" t="s">
        <v>477</v>
      </c>
      <c r="I59" s="498" t="s">
        <v>477</v>
      </c>
      <c r="J59" s="498" t="s">
        <v>477</v>
      </c>
      <c r="K59" s="318">
        <f t="shared" si="2"/>
        <v>0</v>
      </c>
    </row>
    <row r="60" spans="1:11" s="14" customFormat="1" ht="36.75" customHeight="1">
      <c r="A60" s="118" t="s">
        <v>138</v>
      </c>
      <c r="B60" s="479">
        <f>SUM(B8:B41)+SUM(B42:B59)</f>
        <v>1174292</v>
      </c>
      <c r="C60" s="479">
        <f aca="true" t="shared" si="3" ref="C60:K60">SUM(C7:C41)+SUM(C42:C59)</f>
        <v>642862</v>
      </c>
      <c r="D60" s="479">
        <f t="shared" si="3"/>
        <v>140870</v>
      </c>
      <c r="E60" s="479">
        <f t="shared" si="3"/>
        <v>72875</v>
      </c>
      <c r="F60" s="479">
        <f t="shared" si="3"/>
        <v>1703</v>
      </c>
      <c r="G60" s="479">
        <f t="shared" si="3"/>
        <v>688</v>
      </c>
      <c r="H60" s="479">
        <f t="shared" si="3"/>
        <v>0</v>
      </c>
      <c r="I60" s="479">
        <f t="shared" si="3"/>
        <v>52336</v>
      </c>
      <c r="J60" s="479">
        <f t="shared" si="3"/>
        <v>1533914</v>
      </c>
      <c r="K60" s="479">
        <f t="shared" si="3"/>
        <v>3619540</v>
      </c>
    </row>
    <row r="61" spans="1:11" ht="29.25" customHeight="1">
      <c r="A61" s="120" t="s">
        <v>382</v>
      </c>
      <c r="B61" s="121">
        <f aca="true" t="shared" si="4" ref="B61:K61">SUM(B60-B64)</f>
        <v>3630</v>
      </c>
      <c r="C61" s="121">
        <f t="shared" si="4"/>
        <v>-175766</v>
      </c>
      <c r="D61" s="121">
        <f t="shared" si="4"/>
        <v>4303</v>
      </c>
      <c r="E61" s="121">
        <f t="shared" si="4"/>
        <v>-10709</v>
      </c>
      <c r="F61" s="121">
        <f t="shared" si="4"/>
        <v>-164</v>
      </c>
      <c r="G61" s="121">
        <f t="shared" si="4"/>
        <v>-89</v>
      </c>
      <c r="H61" s="121">
        <f t="shared" si="4"/>
        <v>0</v>
      </c>
      <c r="I61" s="121">
        <f t="shared" si="4"/>
        <v>-778</v>
      </c>
      <c r="J61" s="121">
        <f t="shared" si="4"/>
        <v>143033</v>
      </c>
      <c r="K61" s="121">
        <f t="shared" si="4"/>
        <v>-36540</v>
      </c>
    </row>
    <row r="62" spans="1:11" ht="29.25" customHeight="1">
      <c r="A62" s="120" t="s">
        <v>384</v>
      </c>
      <c r="B62" s="806">
        <f>(B60-B64)/ABS(B64)</f>
        <v>0.0031008096273732297</v>
      </c>
      <c r="C62" s="473">
        <f aca="true" t="shared" si="5" ref="C62:J62">(C60-C64)/ABS(C64)</f>
        <v>-0.21470802366887035</v>
      </c>
      <c r="D62" s="473">
        <f t="shared" si="5"/>
        <v>0.03150834388981233</v>
      </c>
      <c r="E62" s="473">
        <f t="shared" si="5"/>
        <v>-0.12812260719754978</v>
      </c>
      <c r="F62" s="473">
        <f t="shared" si="5"/>
        <v>-0.08784145688269952</v>
      </c>
      <c r="G62" s="473">
        <f t="shared" si="5"/>
        <v>-0.11454311454311454</v>
      </c>
      <c r="H62" s="473" t="s">
        <v>345</v>
      </c>
      <c r="I62" s="473">
        <f t="shared" si="5"/>
        <v>-0.014647738825921602</v>
      </c>
      <c r="J62" s="473">
        <f t="shared" si="5"/>
        <v>0.1028362598957064</v>
      </c>
      <c r="K62" s="473">
        <f>(K60-K64)/ABS(K64)</f>
        <v>-0.00999431084658979</v>
      </c>
    </row>
    <row r="63" spans="1:11" ht="29.25" customHeight="1">
      <c r="A63" s="120" t="s">
        <v>385</v>
      </c>
      <c r="B63" s="294">
        <f>B60/$K60</f>
        <v>0.32443128132304105</v>
      </c>
      <c r="C63" s="294">
        <f aca="true" t="shared" si="6" ref="C63:K63">C60/$K60</f>
        <v>0.177608756913862</v>
      </c>
      <c r="D63" s="294">
        <f t="shared" si="6"/>
        <v>0.0389193101885875</v>
      </c>
      <c r="E63" s="294">
        <f t="shared" si="6"/>
        <v>0.02013377390497135</v>
      </c>
      <c r="F63" s="808">
        <f t="shared" si="6"/>
        <v>0.00047050177646883304</v>
      </c>
      <c r="G63" s="808">
        <f t="shared" si="6"/>
        <v>0.00019007940235499538</v>
      </c>
      <c r="H63" s="294">
        <f t="shared" si="6"/>
        <v>0</v>
      </c>
      <c r="I63" s="294">
        <f t="shared" si="6"/>
        <v>0.014459295932632324</v>
      </c>
      <c r="J63" s="294">
        <f t="shared" si="6"/>
        <v>0.42378700055808194</v>
      </c>
      <c r="K63" s="294">
        <f t="shared" si="6"/>
        <v>1</v>
      </c>
    </row>
    <row r="64" spans="1:11" ht="24.75" customHeight="1">
      <c r="A64" s="472" t="s">
        <v>383</v>
      </c>
      <c r="B64" s="471">
        <v>1170662</v>
      </c>
      <c r="C64" s="471">
        <v>818628</v>
      </c>
      <c r="D64" s="471">
        <v>136567</v>
      </c>
      <c r="E64" s="471">
        <v>83584</v>
      </c>
      <c r="F64" s="471">
        <v>1867</v>
      </c>
      <c r="G64" s="471">
        <v>777</v>
      </c>
      <c r="H64" s="471">
        <v>0</v>
      </c>
      <c r="I64" s="471">
        <v>53114</v>
      </c>
      <c r="J64" s="471">
        <v>1390881</v>
      </c>
      <c r="K64" s="471">
        <v>3656080</v>
      </c>
    </row>
    <row r="65" spans="1:11" ht="15">
      <c r="A65" s="69"/>
      <c r="B65" s="27"/>
      <c r="C65" s="27"/>
      <c r="D65" s="27"/>
      <c r="E65" s="27"/>
      <c r="F65" s="27"/>
      <c r="G65" s="27"/>
      <c r="H65" s="27"/>
      <c r="I65" s="27"/>
      <c r="J65" s="27"/>
      <c r="K65" s="72"/>
    </row>
    <row r="66" spans="1:11" ht="18">
      <c r="A66" s="217" t="s">
        <v>373</v>
      </c>
      <c r="B66" s="72"/>
      <c r="C66" s="27"/>
      <c r="D66" s="27"/>
      <c r="E66" s="27"/>
      <c r="F66" s="27"/>
      <c r="G66" s="27"/>
      <c r="H66" s="27"/>
      <c r="I66" s="27"/>
      <c r="J66" s="27"/>
      <c r="K66" s="72"/>
    </row>
    <row r="67" spans="1:11" ht="15">
      <c r="A67" s="27"/>
      <c r="B67" s="27"/>
      <c r="C67" s="27"/>
      <c r="D67" s="27"/>
      <c r="E67" s="311"/>
      <c r="F67" s="27"/>
      <c r="G67" s="27"/>
      <c r="H67" s="27"/>
      <c r="I67" s="27"/>
      <c r="J67" s="27"/>
      <c r="K67" s="72"/>
    </row>
    <row r="68" spans="1:11" ht="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72"/>
    </row>
    <row r="69" spans="1:11" ht="1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72"/>
    </row>
    <row r="70" spans="1:11" ht="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72"/>
    </row>
    <row r="71" spans="1:11" ht="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72"/>
    </row>
  </sheetData>
  <printOptions horizontalCentered="1"/>
  <pageMargins left="0.65" right="0.52" top="0.75" bottom="1" header="0.5" footer="0.5"/>
  <pageSetup horizontalDpi="600" verticalDpi="600" orientation="landscape" paperSize="9" scale="53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BM77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58.28125" style="0" customWidth="1"/>
    <col min="2" max="2" width="17.421875" style="0" customWidth="1"/>
    <col min="3" max="3" width="17.28125" style="0" customWidth="1"/>
    <col min="4" max="4" width="17.00390625" style="0" customWidth="1"/>
    <col min="5" max="5" width="17.421875" style="0" customWidth="1"/>
    <col min="6" max="6" width="12.7109375" style="0" customWidth="1"/>
    <col min="7" max="7" width="11.8515625" style="0" customWidth="1"/>
    <col min="8" max="8" width="13.00390625" style="0" customWidth="1"/>
    <col min="9" max="9" width="14.28125" style="0" customWidth="1"/>
    <col min="10" max="10" width="18.140625" style="0" customWidth="1"/>
    <col min="11" max="11" width="18.7109375" style="19" customWidth="1"/>
    <col min="12" max="12" width="11.28125" style="0" bestFit="1" customWidth="1"/>
    <col min="13" max="13" width="8.8515625" style="0" customWidth="1"/>
    <col min="14" max="14" width="11.7109375" style="0" customWidth="1"/>
    <col min="15" max="16384" width="8.8515625" style="0" customWidth="1"/>
  </cols>
  <sheetData>
    <row r="1" spans="1:11" ht="20.25">
      <c r="A1" s="51" t="s">
        <v>356</v>
      </c>
      <c r="K1" s="20"/>
    </row>
    <row r="2" spans="1:11" ht="11.25" customHeight="1">
      <c r="A2" s="1"/>
      <c r="K2" s="20"/>
    </row>
    <row r="3" spans="1:11" ht="9.75" customHeight="1">
      <c r="A3" s="1"/>
      <c r="K3" s="20"/>
    </row>
    <row r="4" spans="1:11" s="183" customFormat="1" ht="18">
      <c r="A4" s="96" t="s">
        <v>381</v>
      </c>
      <c r="K4" s="213" t="s">
        <v>23</v>
      </c>
    </row>
    <row r="5" spans="1:11" ht="19.5" customHeight="1">
      <c r="A5" s="218" t="s">
        <v>136</v>
      </c>
      <c r="B5" s="219" t="s">
        <v>137</v>
      </c>
      <c r="C5" s="82"/>
      <c r="D5" s="82"/>
      <c r="E5" s="82"/>
      <c r="F5" s="82"/>
      <c r="G5" s="82"/>
      <c r="H5" s="82"/>
      <c r="I5" s="82"/>
      <c r="J5" s="82"/>
      <c r="K5" s="221" t="s">
        <v>138</v>
      </c>
    </row>
    <row r="6" spans="1:65" ht="85.5" customHeight="1">
      <c r="A6" s="83"/>
      <c r="B6" s="220" t="s">
        <v>139</v>
      </c>
      <c r="C6" s="220" t="s">
        <v>140</v>
      </c>
      <c r="D6" s="220" t="s">
        <v>141</v>
      </c>
      <c r="E6" s="220" t="s">
        <v>142</v>
      </c>
      <c r="F6" s="220" t="s">
        <v>143</v>
      </c>
      <c r="G6" s="220" t="s">
        <v>144</v>
      </c>
      <c r="H6" s="220" t="s">
        <v>145</v>
      </c>
      <c r="I6" s="220" t="s">
        <v>146</v>
      </c>
      <c r="J6" s="220" t="str">
        <f>'Table 1'!J6</f>
        <v>Breeding of GM or HM animals</v>
      </c>
      <c r="K6" s="8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11" ht="19.5" customHeight="1">
      <c r="A7" s="122" t="s">
        <v>147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</row>
    <row r="8" spans="1:14" ht="19.5" customHeight="1">
      <c r="A8" s="123" t="s">
        <v>148</v>
      </c>
      <c r="B8" s="498">
        <v>825365</v>
      </c>
      <c r="C8" s="498">
        <v>353704</v>
      </c>
      <c r="D8" s="498">
        <v>12308</v>
      </c>
      <c r="E8" s="498">
        <v>20700</v>
      </c>
      <c r="F8" s="498">
        <v>891</v>
      </c>
      <c r="G8" s="498" t="s">
        <v>477</v>
      </c>
      <c r="H8" s="498" t="s">
        <v>477</v>
      </c>
      <c r="I8" s="498">
        <v>6721</v>
      </c>
      <c r="J8" s="498">
        <v>1398985</v>
      </c>
      <c r="K8" s="333">
        <f>SUM(B8:J8)</f>
        <v>2618674</v>
      </c>
      <c r="L8" s="19"/>
      <c r="N8" s="19"/>
    </row>
    <row r="9" spans="1:14" ht="19.5" customHeight="1">
      <c r="A9" s="125" t="s">
        <v>149</v>
      </c>
      <c r="B9" s="468">
        <v>88783</v>
      </c>
      <c r="C9" s="468">
        <v>188290</v>
      </c>
      <c r="D9" s="468">
        <v>15</v>
      </c>
      <c r="E9" s="468">
        <v>29011</v>
      </c>
      <c r="F9" s="468">
        <v>451</v>
      </c>
      <c r="G9" s="468">
        <v>688</v>
      </c>
      <c r="H9" s="468" t="s">
        <v>477</v>
      </c>
      <c r="I9" s="468">
        <v>533</v>
      </c>
      <c r="J9" s="468">
        <v>15283</v>
      </c>
      <c r="K9" s="633">
        <f aca="true" t="shared" si="0" ref="K9:K41">SUM(B9:J9)</f>
        <v>323054</v>
      </c>
      <c r="L9" s="19"/>
      <c r="N9" s="19"/>
    </row>
    <row r="10" spans="1:14" ht="19.5" customHeight="1">
      <c r="A10" s="123" t="s">
        <v>248</v>
      </c>
      <c r="B10" s="498">
        <v>1407</v>
      </c>
      <c r="C10" s="498">
        <v>15806</v>
      </c>
      <c r="D10" s="498">
        <v>1553</v>
      </c>
      <c r="E10" s="498" t="s">
        <v>477</v>
      </c>
      <c r="F10" s="498">
        <v>181</v>
      </c>
      <c r="G10" s="498" t="s">
        <v>477</v>
      </c>
      <c r="H10" s="498" t="s">
        <v>477</v>
      </c>
      <c r="I10" s="498">
        <v>102</v>
      </c>
      <c r="J10" s="498" t="s">
        <v>477</v>
      </c>
      <c r="K10" s="333">
        <f t="shared" si="0"/>
        <v>19049</v>
      </c>
      <c r="L10" s="19"/>
      <c r="N10" s="19"/>
    </row>
    <row r="11" spans="1:14" ht="19.5" customHeight="1">
      <c r="A11" s="125" t="s">
        <v>150</v>
      </c>
      <c r="B11" s="468">
        <v>617</v>
      </c>
      <c r="C11" s="468">
        <v>1478</v>
      </c>
      <c r="D11" s="468">
        <v>735</v>
      </c>
      <c r="E11" s="468">
        <v>62</v>
      </c>
      <c r="F11" s="468" t="s">
        <v>477</v>
      </c>
      <c r="G11" s="468" t="s">
        <v>477</v>
      </c>
      <c r="H11" s="468" t="s">
        <v>477</v>
      </c>
      <c r="I11" s="468" t="s">
        <v>477</v>
      </c>
      <c r="J11" s="468" t="s">
        <v>477</v>
      </c>
      <c r="K11" s="633">
        <f t="shared" si="0"/>
        <v>2892</v>
      </c>
      <c r="L11" s="19"/>
      <c r="N11" s="19"/>
    </row>
    <row r="12" spans="1:14" ht="19.5" customHeight="1">
      <c r="A12" s="123" t="s">
        <v>151</v>
      </c>
      <c r="B12" s="498">
        <v>688</v>
      </c>
      <c r="C12" s="498">
        <v>240</v>
      </c>
      <c r="D12" s="498" t="s">
        <v>477</v>
      </c>
      <c r="E12" s="498" t="s">
        <v>477</v>
      </c>
      <c r="F12" s="498" t="s">
        <v>477</v>
      </c>
      <c r="G12" s="498" t="s">
        <v>477</v>
      </c>
      <c r="H12" s="498" t="s">
        <v>477</v>
      </c>
      <c r="I12" s="498" t="s">
        <v>477</v>
      </c>
      <c r="J12" s="498" t="s">
        <v>477</v>
      </c>
      <c r="K12" s="333">
        <f t="shared" si="0"/>
        <v>928</v>
      </c>
      <c r="L12" s="19"/>
      <c r="N12" s="19"/>
    </row>
    <row r="13" spans="1:14" ht="19.5" customHeight="1">
      <c r="A13" s="125" t="s">
        <v>152</v>
      </c>
      <c r="B13" s="468">
        <v>2121</v>
      </c>
      <c r="C13" s="468" t="s">
        <v>477</v>
      </c>
      <c r="D13" s="468" t="s">
        <v>477</v>
      </c>
      <c r="E13" s="468">
        <v>383</v>
      </c>
      <c r="F13" s="468" t="s">
        <v>477</v>
      </c>
      <c r="G13" s="468" t="s">
        <v>477</v>
      </c>
      <c r="H13" s="468" t="s">
        <v>477</v>
      </c>
      <c r="I13" s="468" t="s">
        <v>477</v>
      </c>
      <c r="J13" s="468" t="s">
        <v>477</v>
      </c>
      <c r="K13" s="633">
        <f t="shared" si="0"/>
        <v>2504</v>
      </c>
      <c r="L13" s="19"/>
      <c r="N13" s="19"/>
    </row>
    <row r="14" spans="1:14" ht="19.5" customHeight="1">
      <c r="A14" s="123" t="s">
        <v>153</v>
      </c>
      <c r="B14" s="498">
        <v>1147</v>
      </c>
      <c r="C14" s="498">
        <v>7030</v>
      </c>
      <c r="D14" s="498">
        <v>1498</v>
      </c>
      <c r="E14" s="498">
        <v>950</v>
      </c>
      <c r="F14" s="498">
        <v>18</v>
      </c>
      <c r="G14" s="498" t="s">
        <v>477</v>
      </c>
      <c r="H14" s="498" t="s">
        <v>477</v>
      </c>
      <c r="I14" s="498">
        <v>1000</v>
      </c>
      <c r="J14" s="498" t="s">
        <v>477</v>
      </c>
      <c r="K14" s="333">
        <f t="shared" si="0"/>
        <v>11643</v>
      </c>
      <c r="L14" s="19"/>
      <c r="N14" s="19"/>
    </row>
    <row r="15" spans="1:14" ht="19.5" customHeight="1">
      <c r="A15" s="125" t="s">
        <v>154</v>
      </c>
      <c r="B15" s="468">
        <v>55</v>
      </c>
      <c r="C15" s="468" t="s">
        <v>477</v>
      </c>
      <c r="D15" s="468">
        <v>117</v>
      </c>
      <c r="E15" s="468" t="s">
        <v>477</v>
      </c>
      <c r="F15" s="468" t="s">
        <v>477</v>
      </c>
      <c r="G15" s="468" t="s">
        <v>477</v>
      </c>
      <c r="H15" s="468" t="s">
        <v>477</v>
      </c>
      <c r="I15" s="468" t="s">
        <v>477</v>
      </c>
      <c r="J15" s="468" t="s">
        <v>477</v>
      </c>
      <c r="K15" s="633">
        <f t="shared" si="0"/>
        <v>172</v>
      </c>
      <c r="L15" s="19"/>
      <c r="N15" s="19"/>
    </row>
    <row r="16" spans="1:14" ht="19.5" customHeight="1">
      <c r="A16" s="123" t="s">
        <v>155</v>
      </c>
      <c r="B16" s="498"/>
      <c r="C16" s="498"/>
      <c r="D16" s="498"/>
      <c r="E16" s="498"/>
      <c r="F16" s="498"/>
      <c r="G16" s="498"/>
      <c r="H16" s="498"/>
      <c r="I16" s="498"/>
      <c r="J16" s="498"/>
      <c r="K16" s="333"/>
      <c r="L16" s="19"/>
      <c r="N16" s="19"/>
    </row>
    <row r="17" spans="1:14" ht="19.5" customHeight="1">
      <c r="A17" s="127" t="s">
        <v>156</v>
      </c>
      <c r="B17" s="468">
        <v>96</v>
      </c>
      <c r="C17" s="468">
        <v>3536</v>
      </c>
      <c r="D17" s="468">
        <v>266</v>
      </c>
      <c r="E17" s="468">
        <v>191</v>
      </c>
      <c r="F17" s="468" t="s">
        <v>477</v>
      </c>
      <c r="G17" s="468" t="s">
        <v>477</v>
      </c>
      <c r="H17" s="468" t="s">
        <v>477</v>
      </c>
      <c r="I17" s="468" t="s">
        <v>477</v>
      </c>
      <c r="J17" s="468" t="s">
        <v>477</v>
      </c>
      <c r="K17" s="633">
        <f t="shared" si="0"/>
        <v>4089</v>
      </c>
      <c r="L17" s="19"/>
      <c r="N17" s="19"/>
    </row>
    <row r="18" spans="1:14" ht="19.5" customHeight="1">
      <c r="A18" s="128" t="s">
        <v>213</v>
      </c>
      <c r="B18" s="498" t="s">
        <v>477</v>
      </c>
      <c r="C18" s="498" t="s">
        <v>477</v>
      </c>
      <c r="D18" s="498" t="s">
        <v>477</v>
      </c>
      <c r="E18" s="498" t="s">
        <v>477</v>
      </c>
      <c r="F18" s="498" t="s">
        <v>477</v>
      </c>
      <c r="G18" s="498" t="s">
        <v>477</v>
      </c>
      <c r="H18" s="498" t="s">
        <v>477</v>
      </c>
      <c r="I18" s="498" t="s">
        <v>477</v>
      </c>
      <c r="J18" s="498" t="s">
        <v>477</v>
      </c>
      <c r="K18" s="333">
        <f t="shared" si="0"/>
        <v>0</v>
      </c>
      <c r="L18" s="19"/>
      <c r="N18" s="19"/>
    </row>
    <row r="19" spans="1:14" ht="19.5" customHeight="1">
      <c r="A19" s="127" t="s">
        <v>157</v>
      </c>
      <c r="B19" s="468" t="s">
        <v>477</v>
      </c>
      <c r="C19" s="468" t="s">
        <v>477</v>
      </c>
      <c r="D19" s="468">
        <v>40</v>
      </c>
      <c r="E19" s="468" t="s">
        <v>477</v>
      </c>
      <c r="F19" s="468" t="s">
        <v>477</v>
      </c>
      <c r="G19" s="468" t="s">
        <v>477</v>
      </c>
      <c r="H19" s="468" t="s">
        <v>477</v>
      </c>
      <c r="I19" s="468" t="s">
        <v>477</v>
      </c>
      <c r="J19" s="468" t="s">
        <v>477</v>
      </c>
      <c r="K19" s="633">
        <f t="shared" si="0"/>
        <v>40</v>
      </c>
      <c r="L19" s="19"/>
      <c r="N19" s="19"/>
    </row>
    <row r="20" spans="1:14" s="30" customFormat="1" ht="19.5" customHeight="1">
      <c r="A20" s="123" t="s">
        <v>158</v>
      </c>
      <c r="B20" s="498">
        <v>387</v>
      </c>
      <c r="C20" s="498">
        <v>352</v>
      </c>
      <c r="D20" s="498" t="s">
        <v>477</v>
      </c>
      <c r="E20" s="498" t="s">
        <v>477</v>
      </c>
      <c r="F20" s="498">
        <v>12</v>
      </c>
      <c r="G20" s="498" t="s">
        <v>477</v>
      </c>
      <c r="H20" s="498" t="s">
        <v>477</v>
      </c>
      <c r="I20" s="498">
        <v>40</v>
      </c>
      <c r="J20" s="498" t="s">
        <v>477</v>
      </c>
      <c r="K20" s="333">
        <f t="shared" si="0"/>
        <v>791</v>
      </c>
      <c r="L20" s="33"/>
      <c r="N20" s="19"/>
    </row>
    <row r="21" spans="1:14" ht="19.5" customHeight="1">
      <c r="A21" s="125" t="s">
        <v>159</v>
      </c>
      <c r="B21" s="468">
        <v>456</v>
      </c>
      <c r="C21" s="468" t="s">
        <v>477</v>
      </c>
      <c r="D21" s="468">
        <v>222</v>
      </c>
      <c r="E21" s="468">
        <v>114</v>
      </c>
      <c r="F21" s="468" t="s">
        <v>477</v>
      </c>
      <c r="G21" s="468" t="s">
        <v>477</v>
      </c>
      <c r="H21" s="468" t="s">
        <v>477</v>
      </c>
      <c r="I21" s="468" t="s">
        <v>477</v>
      </c>
      <c r="J21" s="468" t="s">
        <v>477</v>
      </c>
      <c r="K21" s="633">
        <f t="shared" si="0"/>
        <v>792</v>
      </c>
      <c r="L21" s="19"/>
      <c r="N21" s="19"/>
    </row>
    <row r="22" spans="1:14" ht="19.5" customHeight="1">
      <c r="A22" s="293" t="s">
        <v>89</v>
      </c>
      <c r="B22" s="499">
        <v>38</v>
      </c>
      <c r="C22" s="499">
        <v>2</v>
      </c>
      <c r="D22" s="499">
        <v>111</v>
      </c>
      <c r="E22" s="499" t="s">
        <v>477</v>
      </c>
      <c r="F22" s="499" t="s">
        <v>477</v>
      </c>
      <c r="G22" s="499" t="s">
        <v>477</v>
      </c>
      <c r="H22" s="499" t="s">
        <v>477</v>
      </c>
      <c r="I22" s="499">
        <v>48</v>
      </c>
      <c r="J22" s="499" t="s">
        <v>477</v>
      </c>
      <c r="K22" s="333">
        <f t="shared" si="0"/>
        <v>199</v>
      </c>
      <c r="L22" s="19"/>
      <c r="N22" s="19"/>
    </row>
    <row r="23" spans="1:14" ht="19.5" customHeight="1">
      <c r="A23" s="125" t="s">
        <v>160</v>
      </c>
      <c r="B23" s="468">
        <v>1207</v>
      </c>
      <c r="C23" s="468">
        <v>1093</v>
      </c>
      <c r="D23" s="468">
        <v>1206</v>
      </c>
      <c r="E23" s="468">
        <v>30</v>
      </c>
      <c r="F23" s="468" t="s">
        <v>477</v>
      </c>
      <c r="G23" s="468" t="s">
        <v>477</v>
      </c>
      <c r="H23" s="468" t="s">
        <v>477</v>
      </c>
      <c r="I23" s="468">
        <v>4</v>
      </c>
      <c r="J23" s="468">
        <v>24</v>
      </c>
      <c r="K23" s="633">
        <f t="shared" si="0"/>
        <v>3564</v>
      </c>
      <c r="L23" s="19"/>
      <c r="N23" s="19"/>
    </row>
    <row r="24" spans="1:14" ht="19.5" customHeight="1">
      <c r="A24" s="123" t="s">
        <v>161</v>
      </c>
      <c r="B24" s="498">
        <v>3</v>
      </c>
      <c r="C24" s="498">
        <v>3</v>
      </c>
      <c r="D24" s="498">
        <v>15</v>
      </c>
      <c r="E24" s="498">
        <v>88</v>
      </c>
      <c r="F24" s="498" t="s">
        <v>477</v>
      </c>
      <c r="G24" s="498" t="s">
        <v>477</v>
      </c>
      <c r="H24" s="498" t="s">
        <v>477</v>
      </c>
      <c r="I24" s="498">
        <v>24</v>
      </c>
      <c r="J24" s="498" t="s">
        <v>477</v>
      </c>
      <c r="K24" s="333">
        <f t="shared" si="0"/>
        <v>133</v>
      </c>
      <c r="L24" s="19"/>
      <c r="N24" s="19"/>
    </row>
    <row r="25" spans="1:14" ht="19.5" customHeight="1">
      <c r="A25" s="125" t="s">
        <v>0</v>
      </c>
      <c r="B25" s="468">
        <v>4455</v>
      </c>
      <c r="C25" s="468">
        <v>847</v>
      </c>
      <c r="D25" s="468">
        <v>1277</v>
      </c>
      <c r="E25" s="468" t="s">
        <v>477</v>
      </c>
      <c r="F25" s="468" t="s">
        <v>477</v>
      </c>
      <c r="G25" s="468" t="s">
        <v>477</v>
      </c>
      <c r="H25" s="468" t="s">
        <v>477</v>
      </c>
      <c r="I25" s="468">
        <v>1319</v>
      </c>
      <c r="J25" s="468">
        <v>117</v>
      </c>
      <c r="K25" s="633">
        <f t="shared" si="0"/>
        <v>8015</v>
      </c>
      <c r="L25" s="19"/>
      <c r="N25" s="19"/>
    </row>
    <row r="26" spans="1:14" ht="19.5" customHeight="1">
      <c r="A26" s="123" t="s">
        <v>1</v>
      </c>
      <c r="B26" s="498">
        <v>1561</v>
      </c>
      <c r="C26" s="498" t="s">
        <v>477</v>
      </c>
      <c r="D26" s="498">
        <v>1564</v>
      </c>
      <c r="E26" s="498">
        <v>241</v>
      </c>
      <c r="F26" s="498" t="s">
        <v>477</v>
      </c>
      <c r="G26" s="498" t="s">
        <v>477</v>
      </c>
      <c r="H26" s="498" t="s">
        <v>477</v>
      </c>
      <c r="I26" s="498">
        <v>8</v>
      </c>
      <c r="J26" s="498" t="s">
        <v>477</v>
      </c>
      <c r="K26" s="333">
        <f t="shared" si="0"/>
        <v>3374</v>
      </c>
      <c r="L26" s="19"/>
      <c r="N26" s="19"/>
    </row>
    <row r="27" spans="1:14" ht="19.5" customHeight="1">
      <c r="A27" s="125" t="s">
        <v>2</v>
      </c>
      <c r="B27" s="468">
        <v>71</v>
      </c>
      <c r="C27" s="468" t="s">
        <v>477</v>
      </c>
      <c r="D27" s="468" t="s">
        <v>477</v>
      </c>
      <c r="E27" s="468" t="s">
        <v>477</v>
      </c>
      <c r="F27" s="468" t="s">
        <v>477</v>
      </c>
      <c r="G27" s="468" t="s">
        <v>477</v>
      </c>
      <c r="H27" s="468" t="s">
        <v>477</v>
      </c>
      <c r="I27" s="468" t="s">
        <v>477</v>
      </c>
      <c r="J27" s="468" t="s">
        <v>477</v>
      </c>
      <c r="K27" s="633">
        <f t="shared" si="0"/>
        <v>71</v>
      </c>
      <c r="L27" s="19"/>
      <c r="N27" s="19"/>
    </row>
    <row r="28" spans="1:14" ht="19.5" customHeight="1">
      <c r="A28" s="123" t="s">
        <v>3</v>
      </c>
      <c r="B28" s="498" t="s">
        <v>477</v>
      </c>
      <c r="C28" s="498" t="s">
        <v>477</v>
      </c>
      <c r="D28" s="498" t="s">
        <v>477</v>
      </c>
      <c r="E28" s="498" t="s">
        <v>477</v>
      </c>
      <c r="F28" s="498" t="s">
        <v>477</v>
      </c>
      <c r="G28" s="498" t="s">
        <v>477</v>
      </c>
      <c r="H28" s="498" t="s">
        <v>477</v>
      </c>
      <c r="I28" s="498" t="s">
        <v>477</v>
      </c>
      <c r="J28" s="498" t="s">
        <v>477</v>
      </c>
      <c r="K28" s="333">
        <f t="shared" si="0"/>
        <v>0</v>
      </c>
      <c r="L28" s="19"/>
      <c r="N28" s="19"/>
    </row>
    <row r="29" spans="1:14" ht="19.5" customHeight="1">
      <c r="A29" s="743" t="s">
        <v>4</v>
      </c>
      <c r="B29" s="547" t="s">
        <v>477</v>
      </c>
      <c r="C29" s="547" t="s">
        <v>477</v>
      </c>
      <c r="D29" s="547" t="s">
        <v>477</v>
      </c>
      <c r="E29" s="547" t="s">
        <v>477</v>
      </c>
      <c r="F29" s="547" t="s">
        <v>477</v>
      </c>
      <c r="G29" s="547" t="s">
        <v>477</v>
      </c>
      <c r="H29" s="547" t="s">
        <v>477</v>
      </c>
      <c r="I29" s="547">
        <v>22</v>
      </c>
      <c r="J29" s="547" t="s">
        <v>477</v>
      </c>
      <c r="K29" s="757">
        <f t="shared" si="0"/>
        <v>22</v>
      </c>
      <c r="L29" s="19"/>
      <c r="N29" s="19"/>
    </row>
    <row r="30" spans="1:14" ht="6.75" customHeight="1">
      <c r="A30" s="747"/>
      <c r="B30" s="746"/>
      <c r="C30" s="746"/>
      <c r="D30" s="746"/>
      <c r="E30" s="746"/>
      <c r="F30" s="746"/>
      <c r="G30" s="746"/>
      <c r="H30" s="746"/>
      <c r="I30" s="746"/>
      <c r="J30" s="746"/>
      <c r="K30" s="755"/>
      <c r="L30" s="19"/>
      <c r="N30" s="19"/>
    </row>
    <row r="31" spans="1:14" ht="19.5" customHeight="1">
      <c r="A31" s="756" t="s">
        <v>357</v>
      </c>
      <c r="B31" s="746"/>
      <c r="C31" s="746"/>
      <c r="D31" s="746"/>
      <c r="E31" s="746"/>
      <c r="F31" s="746"/>
      <c r="G31" s="746"/>
      <c r="H31" s="746"/>
      <c r="I31" s="746"/>
      <c r="J31" s="746"/>
      <c r="K31" s="755"/>
      <c r="L31" s="19"/>
      <c r="N31" s="19"/>
    </row>
    <row r="32" spans="1:14" ht="19.5" customHeight="1">
      <c r="A32" s="747"/>
      <c r="B32" s="746"/>
      <c r="C32" s="746"/>
      <c r="D32" s="746"/>
      <c r="E32" s="746"/>
      <c r="F32" s="746"/>
      <c r="G32" s="746"/>
      <c r="H32" s="746"/>
      <c r="I32" s="746"/>
      <c r="J32" s="746"/>
      <c r="K32" s="755"/>
      <c r="L32" s="19"/>
      <c r="N32" s="19"/>
    </row>
    <row r="33" spans="1:14" ht="19.5" customHeight="1">
      <c r="A33" s="96" t="s">
        <v>381</v>
      </c>
      <c r="B33" s="183"/>
      <c r="C33" s="183"/>
      <c r="D33" s="183"/>
      <c r="E33" s="183"/>
      <c r="F33" s="183"/>
      <c r="G33" s="183"/>
      <c r="H33" s="183"/>
      <c r="I33" s="183"/>
      <c r="J33" s="183"/>
      <c r="K33" s="213" t="s">
        <v>23</v>
      </c>
      <c r="L33" s="19"/>
      <c r="N33" s="19"/>
    </row>
    <row r="34" spans="1:14" ht="19.5" customHeight="1">
      <c r="A34" s="218" t="s">
        <v>136</v>
      </c>
      <c r="B34" s="219" t="s">
        <v>137</v>
      </c>
      <c r="C34" s="82"/>
      <c r="D34" s="82"/>
      <c r="E34" s="82"/>
      <c r="F34" s="82"/>
      <c r="G34" s="82"/>
      <c r="H34" s="82"/>
      <c r="I34" s="82"/>
      <c r="J34" s="82"/>
      <c r="K34" s="221" t="s">
        <v>138</v>
      </c>
      <c r="L34" s="19"/>
      <c r="N34" s="19"/>
    </row>
    <row r="35" spans="1:14" ht="76.5" customHeight="1">
      <c r="A35" s="83"/>
      <c r="B35" s="220" t="s">
        <v>139</v>
      </c>
      <c r="C35" s="220" t="s">
        <v>140</v>
      </c>
      <c r="D35" s="220" t="s">
        <v>141</v>
      </c>
      <c r="E35" s="220" t="s">
        <v>142</v>
      </c>
      <c r="F35" s="220" t="s">
        <v>143</v>
      </c>
      <c r="G35" s="220" t="s">
        <v>144</v>
      </c>
      <c r="H35" s="220" t="s">
        <v>145</v>
      </c>
      <c r="I35" s="220" t="s">
        <v>146</v>
      </c>
      <c r="J35" s="220" t="str">
        <f>J6</f>
        <v>Breeding of GM or HM animals</v>
      </c>
      <c r="K35" s="85"/>
      <c r="L35" s="19"/>
      <c r="N35" s="19"/>
    </row>
    <row r="36" spans="1:14" s="30" customFormat="1" ht="19.5" customHeight="1">
      <c r="A36" s="137" t="s">
        <v>5</v>
      </c>
      <c r="B36" s="753"/>
      <c r="C36" s="753"/>
      <c r="D36" s="753"/>
      <c r="E36" s="753"/>
      <c r="F36" s="753"/>
      <c r="G36" s="753"/>
      <c r="H36" s="753"/>
      <c r="I36" s="753"/>
      <c r="J36" s="753"/>
      <c r="K36" s="334"/>
      <c r="L36" s="33"/>
      <c r="N36" s="33"/>
    </row>
    <row r="37" spans="1:14" ht="19.5" customHeight="1">
      <c r="A37" s="131" t="s">
        <v>197</v>
      </c>
      <c r="B37" s="498" t="s">
        <v>477</v>
      </c>
      <c r="C37" s="498" t="s">
        <v>477</v>
      </c>
      <c r="D37" s="498" t="s">
        <v>477</v>
      </c>
      <c r="E37" s="498" t="s">
        <v>477</v>
      </c>
      <c r="F37" s="498" t="s">
        <v>477</v>
      </c>
      <c r="G37" s="498" t="s">
        <v>477</v>
      </c>
      <c r="H37" s="498" t="s">
        <v>477</v>
      </c>
      <c r="I37" s="498" t="s">
        <v>477</v>
      </c>
      <c r="J37" s="498" t="s">
        <v>477</v>
      </c>
      <c r="K37" s="333">
        <f t="shared" si="0"/>
        <v>0</v>
      </c>
      <c r="L37" s="19"/>
      <c r="N37" s="19"/>
    </row>
    <row r="38" spans="1:14" s="30" customFormat="1" ht="19.5" customHeight="1">
      <c r="A38" s="192" t="s">
        <v>198</v>
      </c>
      <c r="B38" s="753"/>
      <c r="C38" s="753"/>
      <c r="D38" s="753"/>
      <c r="E38" s="753"/>
      <c r="F38" s="753"/>
      <c r="G38" s="753"/>
      <c r="H38" s="753"/>
      <c r="I38" s="753"/>
      <c r="J38" s="753"/>
      <c r="K38" s="334"/>
      <c r="L38" s="33"/>
      <c r="N38" s="33"/>
    </row>
    <row r="39" spans="1:14" ht="19.5" customHeight="1">
      <c r="A39" s="131" t="s">
        <v>7</v>
      </c>
      <c r="B39" s="498">
        <v>178</v>
      </c>
      <c r="C39" s="498">
        <v>320</v>
      </c>
      <c r="D39" s="498" t="s">
        <v>477</v>
      </c>
      <c r="E39" s="498" t="s">
        <v>477</v>
      </c>
      <c r="F39" s="498" t="s">
        <v>477</v>
      </c>
      <c r="G39" s="498" t="s">
        <v>477</v>
      </c>
      <c r="H39" s="498" t="s">
        <v>477</v>
      </c>
      <c r="I39" s="498" t="s">
        <v>477</v>
      </c>
      <c r="J39" s="498" t="s">
        <v>477</v>
      </c>
      <c r="K39" s="333">
        <f t="shared" si="0"/>
        <v>498</v>
      </c>
      <c r="L39" s="19"/>
      <c r="N39" s="19"/>
    </row>
    <row r="40" spans="1:14" s="30" customFormat="1" ht="19.5" customHeight="1">
      <c r="A40" s="135" t="s">
        <v>8</v>
      </c>
      <c r="B40" s="753" t="s">
        <v>477</v>
      </c>
      <c r="C40" s="753" t="s">
        <v>477</v>
      </c>
      <c r="D40" s="753" t="s">
        <v>477</v>
      </c>
      <c r="E40" s="753" t="s">
        <v>477</v>
      </c>
      <c r="F40" s="753" t="s">
        <v>477</v>
      </c>
      <c r="G40" s="753" t="s">
        <v>477</v>
      </c>
      <c r="H40" s="753" t="s">
        <v>477</v>
      </c>
      <c r="I40" s="753" t="s">
        <v>477</v>
      </c>
      <c r="J40" s="753" t="s">
        <v>477</v>
      </c>
      <c r="K40" s="768">
        <f t="shared" si="0"/>
        <v>0</v>
      </c>
      <c r="L40" s="33"/>
      <c r="N40" s="33"/>
    </row>
    <row r="41" spans="1:14" s="14" customFormat="1" ht="19.5" customHeight="1">
      <c r="A41" s="764" t="s">
        <v>171</v>
      </c>
      <c r="B41" s="766" t="s">
        <v>477</v>
      </c>
      <c r="C41" s="766" t="s">
        <v>477</v>
      </c>
      <c r="D41" s="766" t="s">
        <v>477</v>
      </c>
      <c r="E41" s="766" t="s">
        <v>477</v>
      </c>
      <c r="F41" s="766" t="s">
        <v>477</v>
      </c>
      <c r="G41" s="766" t="s">
        <v>477</v>
      </c>
      <c r="H41" s="766" t="s">
        <v>477</v>
      </c>
      <c r="I41" s="766" t="s">
        <v>477</v>
      </c>
      <c r="J41" s="766" t="s">
        <v>477</v>
      </c>
      <c r="K41" s="767">
        <f t="shared" si="0"/>
        <v>0</v>
      </c>
      <c r="L41" s="19"/>
      <c r="N41" s="19"/>
    </row>
    <row r="42" spans="1:14" ht="19.5" customHeight="1">
      <c r="A42" s="132" t="s">
        <v>199</v>
      </c>
      <c r="B42" s="497"/>
      <c r="C42" s="497"/>
      <c r="D42" s="497"/>
      <c r="E42" s="497"/>
      <c r="F42" s="497"/>
      <c r="G42" s="497"/>
      <c r="H42" s="497"/>
      <c r="I42" s="497"/>
      <c r="J42" s="497"/>
      <c r="K42" s="497"/>
      <c r="L42" s="19"/>
      <c r="N42" s="19"/>
    </row>
    <row r="43" spans="1:14" ht="19.5" customHeight="1">
      <c r="A43" s="131" t="s">
        <v>9</v>
      </c>
      <c r="B43" s="498">
        <v>162</v>
      </c>
      <c r="C43" s="498">
        <v>1866</v>
      </c>
      <c r="D43" s="498" t="s">
        <v>477</v>
      </c>
      <c r="E43" s="498">
        <v>289</v>
      </c>
      <c r="F43" s="498" t="s">
        <v>477</v>
      </c>
      <c r="G43" s="498" t="s">
        <v>477</v>
      </c>
      <c r="H43" s="498" t="s">
        <v>477</v>
      </c>
      <c r="I43" s="498" t="s">
        <v>477</v>
      </c>
      <c r="J43" s="498" t="s">
        <v>477</v>
      </c>
      <c r="K43" s="333">
        <f>SUM(B43:J43)</f>
        <v>2317</v>
      </c>
      <c r="L43" s="19"/>
      <c r="N43" s="19"/>
    </row>
    <row r="44" spans="1:14" ht="19.5" customHeight="1">
      <c r="A44" s="129" t="s">
        <v>10</v>
      </c>
      <c r="B44" s="468" t="s">
        <v>477</v>
      </c>
      <c r="C44" s="468" t="s">
        <v>477</v>
      </c>
      <c r="D44" s="468" t="s">
        <v>477</v>
      </c>
      <c r="E44" s="468" t="s">
        <v>477</v>
      </c>
      <c r="F44" s="468" t="s">
        <v>477</v>
      </c>
      <c r="G44" s="468" t="s">
        <v>477</v>
      </c>
      <c r="H44" s="468" t="s">
        <v>477</v>
      </c>
      <c r="I44" s="468" t="s">
        <v>477</v>
      </c>
      <c r="J44" s="468" t="s">
        <v>477</v>
      </c>
      <c r="K44" s="633">
        <f aca="true" t="shared" si="1" ref="K44:K59">SUM(B44:J44)</f>
        <v>0</v>
      </c>
      <c r="L44" s="19"/>
      <c r="N44" s="19"/>
    </row>
    <row r="45" spans="1:14" ht="19.5" customHeight="1">
      <c r="A45" s="133" t="s">
        <v>173</v>
      </c>
      <c r="B45" s="498" t="s">
        <v>477</v>
      </c>
      <c r="C45" s="498" t="s">
        <v>477</v>
      </c>
      <c r="D45" s="498" t="s">
        <v>477</v>
      </c>
      <c r="E45" s="498" t="s">
        <v>477</v>
      </c>
      <c r="F45" s="498" t="s">
        <v>477</v>
      </c>
      <c r="G45" s="498" t="s">
        <v>477</v>
      </c>
      <c r="H45" s="498" t="s">
        <v>477</v>
      </c>
      <c r="I45" s="498" t="s">
        <v>477</v>
      </c>
      <c r="J45" s="498" t="s">
        <v>477</v>
      </c>
      <c r="K45" s="333">
        <f t="shared" si="1"/>
        <v>0</v>
      </c>
      <c r="L45" s="19"/>
      <c r="N45" s="19"/>
    </row>
    <row r="46" spans="1:14" ht="19.5" customHeight="1">
      <c r="A46" s="132" t="s">
        <v>337</v>
      </c>
      <c r="B46" s="468"/>
      <c r="C46" s="468"/>
      <c r="D46" s="468"/>
      <c r="E46" s="468"/>
      <c r="F46" s="468"/>
      <c r="G46" s="468"/>
      <c r="H46" s="468"/>
      <c r="I46" s="468"/>
      <c r="J46" s="468"/>
      <c r="K46" s="633"/>
      <c r="L46" s="19"/>
      <c r="N46" s="19"/>
    </row>
    <row r="47" spans="1:14" ht="19.5" customHeight="1">
      <c r="A47" s="131" t="s">
        <v>12</v>
      </c>
      <c r="B47" s="498" t="s">
        <v>477</v>
      </c>
      <c r="C47" s="498" t="s">
        <v>477</v>
      </c>
      <c r="D47" s="498" t="s">
        <v>477</v>
      </c>
      <c r="E47" s="498" t="s">
        <v>477</v>
      </c>
      <c r="F47" s="498" t="s">
        <v>477</v>
      </c>
      <c r="G47" s="498" t="s">
        <v>477</v>
      </c>
      <c r="H47" s="498" t="s">
        <v>477</v>
      </c>
      <c r="I47" s="498" t="s">
        <v>477</v>
      </c>
      <c r="J47" s="498" t="s">
        <v>477</v>
      </c>
      <c r="K47" s="333">
        <f t="shared" si="1"/>
        <v>0</v>
      </c>
      <c r="L47" s="19"/>
      <c r="N47" s="19"/>
    </row>
    <row r="48" spans="1:14" ht="19.5" customHeight="1">
      <c r="A48" s="129" t="s">
        <v>13</v>
      </c>
      <c r="B48" s="468" t="s">
        <v>477</v>
      </c>
      <c r="C48" s="468" t="s">
        <v>477</v>
      </c>
      <c r="D48" s="468" t="s">
        <v>477</v>
      </c>
      <c r="E48" s="468" t="s">
        <v>477</v>
      </c>
      <c r="F48" s="468" t="s">
        <v>477</v>
      </c>
      <c r="G48" s="468" t="s">
        <v>477</v>
      </c>
      <c r="H48" s="468" t="s">
        <v>477</v>
      </c>
      <c r="I48" s="468" t="s">
        <v>477</v>
      </c>
      <c r="J48" s="468" t="s">
        <v>477</v>
      </c>
      <c r="K48" s="633">
        <f t="shared" si="1"/>
        <v>0</v>
      </c>
      <c r="L48" s="19"/>
      <c r="N48" s="19"/>
    </row>
    <row r="49" spans="1:14" ht="19.5" customHeight="1">
      <c r="A49" s="130" t="s">
        <v>24</v>
      </c>
      <c r="B49" s="498">
        <v>1132</v>
      </c>
      <c r="C49" s="498" t="s">
        <v>477</v>
      </c>
      <c r="D49" s="498" t="s">
        <v>477</v>
      </c>
      <c r="E49" s="498">
        <v>98</v>
      </c>
      <c r="F49" s="498" t="s">
        <v>477</v>
      </c>
      <c r="G49" s="498" t="s">
        <v>477</v>
      </c>
      <c r="H49" s="498" t="s">
        <v>477</v>
      </c>
      <c r="I49" s="498" t="s">
        <v>477</v>
      </c>
      <c r="J49" s="498" t="s">
        <v>477</v>
      </c>
      <c r="K49" s="333">
        <f t="shared" si="1"/>
        <v>1230</v>
      </c>
      <c r="L49" s="19"/>
      <c r="N49" s="19"/>
    </row>
    <row r="50" spans="1:14" ht="19.5" customHeight="1">
      <c r="A50" s="122" t="s">
        <v>14</v>
      </c>
      <c r="B50" s="468"/>
      <c r="C50" s="468"/>
      <c r="D50" s="468"/>
      <c r="E50" s="468"/>
      <c r="F50" s="468"/>
      <c r="G50" s="468"/>
      <c r="H50" s="468"/>
      <c r="I50" s="468"/>
      <c r="J50" s="468"/>
      <c r="K50" s="633"/>
      <c r="L50" s="19"/>
      <c r="N50" s="19"/>
    </row>
    <row r="51" spans="1:14" ht="19.5" customHeight="1">
      <c r="A51" s="303" t="s">
        <v>346</v>
      </c>
      <c r="B51" s="498">
        <v>9714</v>
      </c>
      <c r="C51" s="498">
        <v>19</v>
      </c>
      <c r="D51" s="498">
        <v>102300</v>
      </c>
      <c r="E51" s="498">
        <v>276</v>
      </c>
      <c r="F51" s="498">
        <v>150</v>
      </c>
      <c r="G51" s="498" t="s">
        <v>477</v>
      </c>
      <c r="H51" s="498" t="s">
        <v>477</v>
      </c>
      <c r="I51" s="498">
        <v>1571</v>
      </c>
      <c r="J51" s="498">
        <v>271</v>
      </c>
      <c r="K51" s="333">
        <f t="shared" si="1"/>
        <v>114301</v>
      </c>
      <c r="L51" s="19"/>
      <c r="N51" s="19"/>
    </row>
    <row r="52" spans="1:14" ht="19.5" customHeight="1">
      <c r="A52" s="129" t="s">
        <v>15</v>
      </c>
      <c r="B52" s="468">
        <v>391</v>
      </c>
      <c r="C52" s="468">
        <v>84</v>
      </c>
      <c r="D52" s="468">
        <v>2221</v>
      </c>
      <c r="E52" s="468" t="s">
        <v>477</v>
      </c>
      <c r="F52" s="468" t="s">
        <v>477</v>
      </c>
      <c r="G52" s="468" t="s">
        <v>477</v>
      </c>
      <c r="H52" s="468" t="s">
        <v>477</v>
      </c>
      <c r="I52" s="468">
        <v>22</v>
      </c>
      <c r="J52" s="468" t="s">
        <v>477</v>
      </c>
      <c r="K52" s="633">
        <f t="shared" si="1"/>
        <v>2718</v>
      </c>
      <c r="L52" s="19"/>
      <c r="N52" s="19"/>
    </row>
    <row r="53" spans="1:14" ht="19.5" customHeight="1">
      <c r="A53" s="131" t="s">
        <v>369</v>
      </c>
      <c r="B53" s="498">
        <v>20</v>
      </c>
      <c r="C53" s="498" t="s">
        <v>477</v>
      </c>
      <c r="D53" s="498" t="s">
        <v>477</v>
      </c>
      <c r="E53" s="498" t="s">
        <v>477</v>
      </c>
      <c r="F53" s="498" t="s">
        <v>477</v>
      </c>
      <c r="G53" s="498" t="s">
        <v>477</v>
      </c>
      <c r="H53" s="498" t="s">
        <v>477</v>
      </c>
      <c r="I53" s="498" t="s">
        <v>477</v>
      </c>
      <c r="J53" s="498" t="s">
        <v>477</v>
      </c>
      <c r="K53" s="333">
        <f t="shared" si="1"/>
        <v>20</v>
      </c>
      <c r="L53" s="19"/>
      <c r="N53" s="19"/>
    </row>
    <row r="54" spans="1:14" ht="19.5" customHeight="1">
      <c r="A54" s="129" t="s">
        <v>347</v>
      </c>
      <c r="B54" s="468" t="s">
        <v>477</v>
      </c>
      <c r="C54" s="468" t="s">
        <v>477</v>
      </c>
      <c r="D54" s="468" t="s">
        <v>477</v>
      </c>
      <c r="E54" s="468">
        <v>500</v>
      </c>
      <c r="F54" s="468" t="s">
        <v>477</v>
      </c>
      <c r="G54" s="468" t="s">
        <v>477</v>
      </c>
      <c r="H54" s="468" t="s">
        <v>477</v>
      </c>
      <c r="I54" s="468" t="s">
        <v>477</v>
      </c>
      <c r="J54" s="468" t="s">
        <v>477</v>
      </c>
      <c r="K54" s="633">
        <f t="shared" si="1"/>
        <v>500</v>
      </c>
      <c r="L54" s="19"/>
      <c r="N54" s="19"/>
    </row>
    <row r="55" spans="1:14" ht="19.5" customHeight="1">
      <c r="A55" s="131" t="s">
        <v>16</v>
      </c>
      <c r="B55" s="498">
        <v>7909</v>
      </c>
      <c r="C55" s="498" t="s">
        <v>477</v>
      </c>
      <c r="D55" s="498">
        <v>310</v>
      </c>
      <c r="E55" s="498">
        <v>442</v>
      </c>
      <c r="F55" s="498" t="s">
        <v>477</v>
      </c>
      <c r="G55" s="498" t="s">
        <v>477</v>
      </c>
      <c r="H55" s="498" t="s">
        <v>477</v>
      </c>
      <c r="I55" s="498">
        <v>218</v>
      </c>
      <c r="J55" s="498" t="s">
        <v>477</v>
      </c>
      <c r="K55" s="333">
        <f t="shared" si="1"/>
        <v>8879</v>
      </c>
      <c r="L55" s="19"/>
      <c r="N55" s="19"/>
    </row>
    <row r="56" spans="1:14" s="30" customFormat="1" ht="19.5" customHeight="1">
      <c r="A56" s="295" t="s">
        <v>454</v>
      </c>
      <c r="B56" s="753">
        <v>459</v>
      </c>
      <c r="C56" s="753" t="s">
        <v>477</v>
      </c>
      <c r="D56" s="753" t="s">
        <v>477</v>
      </c>
      <c r="E56" s="753">
        <v>1</v>
      </c>
      <c r="F56" s="753" t="s">
        <v>477</v>
      </c>
      <c r="G56" s="753" t="s">
        <v>477</v>
      </c>
      <c r="H56" s="753" t="s">
        <v>477</v>
      </c>
      <c r="I56" s="753" t="s">
        <v>477</v>
      </c>
      <c r="J56" s="753" t="s">
        <v>477</v>
      </c>
      <c r="K56" s="334">
        <f t="shared" si="1"/>
        <v>460</v>
      </c>
      <c r="L56" s="33"/>
      <c r="N56" s="33"/>
    </row>
    <row r="57" spans="1:14" s="759" customFormat="1" ht="19.5" customHeight="1">
      <c r="A57" s="751" t="s">
        <v>455</v>
      </c>
      <c r="B57" s="498">
        <v>8473</v>
      </c>
      <c r="C57" s="498">
        <v>60</v>
      </c>
      <c r="D57" s="498" t="s">
        <v>477</v>
      </c>
      <c r="E57" s="498">
        <v>1184</v>
      </c>
      <c r="F57" s="498" t="s">
        <v>477</v>
      </c>
      <c r="G57" s="498" t="s">
        <v>477</v>
      </c>
      <c r="H57" s="498" t="s">
        <v>477</v>
      </c>
      <c r="I57" s="498" t="s">
        <v>477</v>
      </c>
      <c r="J57" s="498">
        <v>3142</v>
      </c>
      <c r="K57" s="333">
        <f t="shared" si="1"/>
        <v>12859</v>
      </c>
      <c r="L57" s="758"/>
      <c r="N57" s="758"/>
    </row>
    <row r="58" spans="1:14" s="30" customFormat="1" ht="19.5" customHeight="1">
      <c r="A58" s="754" t="s">
        <v>457</v>
      </c>
      <c r="B58" s="753">
        <v>194668</v>
      </c>
      <c r="C58" s="753">
        <v>53426</v>
      </c>
      <c r="D58" s="753">
        <v>13663</v>
      </c>
      <c r="E58" s="753">
        <v>18046</v>
      </c>
      <c r="F58" s="753" t="s">
        <v>477</v>
      </c>
      <c r="G58" s="753" t="s">
        <v>477</v>
      </c>
      <c r="H58" s="753" t="s">
        <v>477</v>
      </c>
      <c r="I58" s="753">
        <v>2398</v>
      </c>
      <c r="J58" s="753">
        <v>115263</v>
      </c>
      <c r="K58" s="334">
        <f>SUM(B58:J58)</f>
        <v>397464</v>
      </c>
      <c r="L58" s="33"/>
      <c r="N58" s="33"/>
    </row>
    <row r="59" spans="1:14" s="14" customFormat="1" ht="19.5" customHeight="1">
      <c r="A59" s="752" t="s">
        <v>456</v>
      </c>
      <c r="B59" s="498" t="s">
        <v>477</v>
      </c>
      <c r="C59" s="498" t="s">
        <v>477</v>
      </c>
      <c r="D59" s="498" t="s">
        <v>477</v>
      </c>
      <c r="E59" s="498" t="s">
        <v>477</v>
      </c>
      <c r="F59" s="498" t="s">
        <v>477</v>
      </c>
      <c r="G59" s="498" t="s">
        <v>477</v>
      </c>
      <c r="H59" s="498" t="s">
        <v>477</v>
      </c>
      <c r="I59" s="498" t="s">
        <v>477</v>
      </c>
      <c r="J59" s="498" t="s">
        <v>477</v>
      </c>
      <c r="K59" s="333">
        <f t="shared" si="1"/>
        <v>0</v>
      </c>
      <c r="L59" s="19"/>
      <c r="N59" s="19"/>
    </row>
    <row r="60" spans="1:14" s="14" customFormat="1" ht="39.75" customHeight="1">
      <c r="A60" s="134" t="s">
        <v>138</v>
      </c>
      <c r="B60" s="480">
        <f aca="true" t="shared" si="2" ref="B60:J60">SUM(B7:B41)+SUM(B42:B59)</f>
        <v>1151563</v>
      </c>
      <c r="C60" s="480">
        <f t="shared" si="2"/>
        <v>628156</v>
      </c>
      <c r="D60" s="480">
        <f t="shared" si="2"/>
        <v>139421</v>
      </c>
      <c r="E60" s="480">
        <f t="shared" si="2"/>
        <v>72606</v>
      </c>
      <c r="F60" s="480">
        <f t="shared" si="2"/>
        <v>1703</v>
      </c>
      <c r="G60" s="480">
        <f t="shared" si="2"/>
        <v>688</v>
      </c>
      <c r="H60" s="480">
        <f t="shared" si="2"/>
        <v>0</v>
      </c>
      <c r="I60" s="480">
        <f t="shared" si="2"/>
        <v>14030</v>
      </c>
      <c r="J60" s="480">
        <f t="shared" si="2"/>
        <v>1533085</v>
      </c>
      <c r="K60" s="480">
        <f>SUM(B60:J60)</f>
        <v>3541252</v>
      </c>
      <c r="L60" s="19"/>
      <c r="N60" s="19"/>
    </row>
    <row r="61" spans="1:11" ht="18">
      <c r="A61" s="307" t="s">
        <v>382</v>
      </c>
      <c r="B61" s="308">
        <f aca="true" t="shared" si="3" ref="B61:K61">SUM(B60-B64)</f>
        <v>-1517</v>
      </c>
      <c r="C61" s="308">
        <f t="shared" si="3"/>
        <v>-173762</v>
      </c>
      <c r="D61" s="308">
        <f t="shared" si="3"/>
        <v>4294</v>
      </c>
      <c r="E61" s="308">
        <f t="shared" si="3"/>
        <v>-10816</v>
      </c>
      <c r="F61" s="308">
        <f t="shared" si="3"/>
        <v>-157</v>
      </c>
      <c r="G61" s="308">
        <f t="shared" si="3"/>
        <v>-89</v>
      </c>
      <c r="H61" s="308">
        <f t="shared" si="3"/>
        <v>0</v>
      </c>
      <c r="I61" s="308">
        <f t="shared" si="3"/>
        <v>-3479</v>
      </c>
      <c r="J61" s="308">
        <f t="shared" si="3"/>
        <v>143555</v>
      </c>
      <c r="K61" s="308">
        <f t="shared" si="3"/>
        <v>-41971</v>
      </c>
    </row>
    <row r="62" spans="1:11" ht="18">
      <c r="A62" s="307" t="s">
        <v>384</v>
      </c>
      <c r="B62" s="807">
        <f>(B60-B64)/ABS(B64)</f>
        <v>-0.0013156068963124847</v>
      </c>
      <c r="C62" s="477">
        <f aca="true" t="shared" si="4" ref="C62:J62">(C60-C64)/ABS(C64)</f>
        <v>-0.21668300250150266</v>
      </c>
      <c r="D62" s="477">
        <f t="shared" si="4"/>
        <v>0.03177751300628298</v>
      </c>
      <c r="E62" s="477">
        <f t="shared" si="4"/>
        <v>-0.12965404809282924</v>
      </c>
      <c r="F62" s="477">
        <f t="shared" si="4"/>
        <v>-0.08440860215053764</v>
      </c>
      <c r="G62" s="477">
        <f t="shared" si="4"/>
        <v>-0.11454311454311454</v>
      </c>
      <c r="H62" s="473" t="s">
        <v>345</v>
      </c>
      <c r="I62" s="477">
        <f>(I60-I64)/ABS(I64)</f>
        <v>-0.19869781255354388</v>
      </c>
      <c r="J62" s="477">
        <f t="shared" si="4"/>
        <v>0.10331191122178003</v>
      </c>
      <c r="K62" s="477">
        <f>(K60-K64)/ABS(K64)</f>
        <v>-0.011713197866836644</v>
      </c>
    </row>
    <row r="63" spans="1:11" ht="18">
      <c r="A63" s="307" t="s">
        <v>385</v>
      </c>
      <c r="B63" s="294">
        <f>B60/$K60</f>
        <v>0.32518527345695813</v>
      </c>
      <c r="C63" s="294">
        <f aca="true" t="shared" si="5" ref="C63:K63">C60/$K60</f>
        <v>0.177382462473724</v>
      </c>
      <c r="D63" s="294">
        <f t="shared" si="5"/>
        <v>0.03937053900710822</v>
      </c>
      <c r="E63" s="294">
        <f t="shared" si="5"/>
        <v>0.020502918176961142</v>
      </c>
      <c r="F63" s="808">
        <f t="shared" si="5"/>
        <v>0.000480903364120938</v>
      </c>
      <c r="G63" s="808">
        <f t="shared" si="5"/>
        <v>0.00019428157047281583</v>
      </c>
      <c r="H63" s="294">
        <f t="shared" si="5"/>
        <v>0</v>
      </c>
      <c r="I63" s="808">
        <f t="shared" si="5"/>
        <v>0.0039618756304267535</v>
      </c>
      <c r="J63" s="294">
        <f t="shared" si="5"/>
        <v>0.432921746320228</v>
      </c>
      <c r="K63" s="294">
        <f t="shared" si="5"/>
        <v>1</v>
      </c>
    </row>
    <row r="64" spans="1:11" ht="18">
      <c r="A64" s="474" t="s">
        <v>383</v>
      </c>
      <c r="B64" s="450">
        <v>1153080</v>
      </c>
      <c r="C64" s="450">
        <v>801918</v>
      </c>
      <c r="D64" s="450">
        <v>135127</v>
      </c>
      <c r="E64" s="450">
        <v>83422</v>
      </c>
      <c r="F64" s="450">
        <v>1860</v>
      </c>
      <c r="G64" s="450">
        <v>777</v>
      </c>
      <c r="H64" s="450">
        <v>0</v>
      </c>
      <c r="I64" s="450">
        <v>17509</v>
      </c>
      <c r="J64" s="450">
        <v>1389530</v>
      </c>
      <c r="K64" s="450">
        <v>3583223</v>
      </c>
    </row>
    <row r="65" spans="1:11" ht="15">
      <c r="A65" s="304"/>
      <c r="B65" s="305"/>
      <c r="C65" s="305"/>
      <c r="D65" s="305"/>
      <c r="E65" s="305"/>
      <c r="F65" s="305"/>
      <c r="G65" s="305"/>
      <c r="H65" s="305"/>
      <c r="I65" s="305"/>
      <c r="J65" s="305"/>
      <c r="K65" s="306"/>
    </row>
    <row r="66" spans="1:11" ht="18">
      <c r="A66" s="217" t="s">
        <v>373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6"/>
    </row>
    <row r="67" spans="1:11" ht="12.75">
      <c r="A67" s="305"/>
      <c r="B67" s="305"/>
      <c r="C67" s="305"/>
      <c r="D67" s="305"/>
      <c r="E67" s="305"/>
      <c r="F67" s="305"/>
      <c r="G67" s="305"/>
      <c r="H67" s="305"/>
      <c r="I67" s="305"/>
      <c r="J67" s="305"/>
      <c r="K67" s="306"/>
    </row>
    <row r="68" spans="1:11" ht="12.75">
      <c r="A68" s="305"/>
      <c r="B68" s="305"/>
      <c r="C68" s="305"/>
      <c r="D68" s="305"/>
      <c r="E68" s="305"/>
      <c r="F68" s="305"/>
      <c r="G68" s="305"/>
      <c r="H68" s="305"/>
      <c r="I68" s="305"/>
      <c r="J68" s="305"/>
      <c r="K68" s="306"/>
    </row>
    <row r="69" spans="1:11" ht="12.75">
      <c r="A69" s="305"/>
      <c r="B69" s="305"/>
      <c r="C69" s="305"/>
      <c r="D69" s="305"/>
      <c r="E69" s="305"/>
      <c r="F69" s="305"/>
      <c r="G69" s="305"/>
      <c r="H69" s="305"/>
      <c r="I69" s="305"/>
      <c r="J69" s="305"/>
      <c r="K69" s="306"/>
    </row>
    <row r="70" spans="1:11" ht="12.75">
      <c r="A70" s="305"/>
      <c r="B70" s="305"/>
      <c r="C70" s="305"/>
      <c r="D70" s="305"/>
      <c r="E70" s="305"/>
      <c r="F70" s="305"/>
      <c r="G70" s="305"/>
      <c r="H70" s="305"/>
      <c r="I70" s="305"/>
      <c r="J70" s="305"/>
      <c r="K70" s="306"/>
    </row>
    <row r="71" spans="1:11" ht="12.75">
      <c r="A71" s="305"/>
      <c r="B71" s="305"/>
      <c r="C71" s="305"/>
      <c r="D71" s="305"/>
      <c r="E71" s="305"/>
      <c r="F71" s="305"/>
      <c r="G71" s="305"/>
      <c r="H71" s="305"/>
      <c r="I71" s="305"/>
      <c r="J71" s="305"/>
      <c r="K71" s="306"/>
    </row>
    <row r="72" spans="1:11" ht="12.75">
      <c r="A72" s="305"/>
      <c r="B72" s="305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1:11" ht="12.75">
      <c r="A73" s="305"/>
      <c r="B73" s="305"/>
      <c r="C73" s="305"/>
      <c r="D73" s="305"/>
      <c r="E73" s="305"/>
      <c r="F73" s="305"/>
      <c r="G73" s="305"/>
      <c r="H73" s="305"/>
      <c r="I73" s="305"/>
      <c r="J73" s="305"/>
      <c r="K73" s="306"/>
    </row>
    <row r="74" spans="1:11" ht="12.75">
      <c r="A74" s="305"/>
      <c r="B74" s="305"/>
      <c r="C74" s="305"/>
      <c r="D74" s="305"/>
      <c r="E74" s="305"/>
      <c r="F74" s="305"/>
      <c r="G74" s="305"/>
      <c r="H74" s="305"/>
      <c r="I74" s="305"/>
      <c r="J74" s="305"/>
      <c r="K74" s="306"/>
    </row>
    <row r="75" spans="1:11" ht="12.75">
      <c r="A75" s="305"/>
      <c r="B75" s="305"/>
      <c r="C75" s="305"/>
      <c r="D75" s="305"/>
      <c r="E75" s="305"/>
      <c r="F75" s="305"/>
      <c r="G75" s="305"/>
      <c r="H75" s="305"/>
      <c r="I75" s="305"/>
      <c r="J75" s="305"/>
      <c r="K75" s="306"/>
    </row>
    <row r="76" spans="1:11" ht="12.75">
      <c r="A76" s="305"/>
      <c r="B76" s="305"/>
      <c r="C76" s="305"/>
      <c r="D76" s="305"/>
      <c r="E76" s="305"/>
      <c r="F76" s="305"/>
      <c r="G76" s="305"/>
      <c r="H76" s="305"/>
      <c r="I76" s="305"/>
      <c r="J76" s="305"/>
      <c r="K76" s="306"/>
    </row>
    <row r="77" spans="1:11" ht="12.75">
      <c r="A77" s="305"/>
      <c r="B77" s="305"/>
      <c r="C77" s="305"/>
      <c r="D77" s="305"/>
      <c r="E77" s="305"/>
      <c r="F77" s="305"/>
      <c r="G77" s="305"/>
      <c r="H77" s="305"/>
      <c r="I77" s="305"/>
      <c r="J77" s="305"/>
      <c r="K77" s="306"/>
    </row>
  </sheetData>
  <printOptions horizontalCentered="1"/>
  <pageMargins left="0.65" right="0.52" top="0.75" bottom="0.75" header="0.5" footer="0.5"/>
  <pageSetup fitToHeight="2" horizontalDpi="600" verticalDpi="600" orientation="landscape" paperSize="9" scale="62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L35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48.8515625" style="0" customWidth="1"/>
    <col min="2" max="9" width="22.7109375" style="0" customWidth="1"/>
    <col min="10" max="10" width="16.00390625" style="0" bestFit="1" customWidth="1"/>
    <col min="11" max="16384" width="8.8515625" style="0" customWidth="1"/>
  </cols>
  <sheetData>
    <row r="1" spans="1:9" ht="37.5" customHeight="1">
      <c r="A1" s="58" t="s">
        <v>25</v>
      </c>
      <c r="I1" s="4"/>
    </row>
    <row r="2" spans="1:9" s="183" customFormat="1" ht="18" customHeight="1">
      <c r="A2" s="96" t="s">
        <v>381</v>
      </c>
      <c r="I2" s="93" t="s">
        <v>135</v>
      </c>
    </row>
    <row r="3" spans="1:9" ht="25.5" customHeight="1">
      <c r="A3" s="88" t="s">
        <v>136</v>
      </c>
      <c r="B3" s="91" t="s">
        <v>26</v>
      </c>
      <c r="C3" s="89"/>
      <c r="D3" s="89"/>
      <c r="E3" s="89"/>
      <c r="F3" s="89"/>
      <c r="G3" s="89"/>
      <c r="H3" s="89"/>
      <c r="I3" s="92" t="s">
        <v>138</v>
      </c>
    </row>
    <row r="4" spans="1:10" ht="130.5" customHeight="1">
      <c r="A4" s="90"/>
      <c r="B4" s="222" t="s">
        <v>27</v>
      </c>
      <c r="C4" s="222" t="s">
        <v>235</v>
      </c>
      <c r="D4" s="222" t="s">
        <v>28</v>
      </c>
      <c r="E4" s="222" t="s">
        <v>194</v>
      </c>
      <c r="F4" s="222" t="s">
        <v>195</v>
      </c>
      <c r="G4" s="222" t="s">
        <v>196</v>
      </c>
      <c r="H4" s="222" t="s">
        <v>377</v>
      </c>
      <c r="I4" s="292"/>
      <c r="J4" s="3"/>
    </row>
    <row r="5" spans="1:9" ht="24.75" customHeight="1">
      <c r="A5" s="125" t="s">
        <v>148</v>
      </c>
      <c r="B5" s="321">
        <v>2060834</v>
      </c>
      <c r="C5" s="321">
        <v>552130</v>
      </c>
      <c r="D5" s="321">
        <v>12</v>
      </c>
      <c r="E5" s="321">
        <v>7512</v>
      </c>
      <c r="F5" s="321">
        <v>244</v>
      </c>
      <c r="G5" s="321">
        <v>7824</v>
      </c>
      <c r="H5" s="322" t="s">
        <v>477</v>
      </c>
      <c r="I5" s="323">
        <f>SUM(B5:H5)</f>
        <v>2628556</v>
      </c>
    </row>
    <row r="6" spans="1:10" ht="24.75" customHeight="1">
      <c r="A6" s="123" t="s">
        <v>149</v>
      </c>
      <c r="B6" s="316">
        <v>45296</v>
      </c>
      <c r="C6" s="316">
        <v>287042</v>
      </c>
      <c r="D6" s="316">
        <v>101</v>
      </c>
      <c r="E6" s="316">
        <v>1248</v>
      </c>
      <c r="F6" s="316" t="s">
        <v>477</v>
      </c>
      <c r="G6" s="316">
        <v>178</v>
      </c>
      <c r="H6" s="324" t="s">
        <v>477</v>
      </c>
      <c r="I6" s="318">
        <f aca="true" t="shared" si="0" ref="I6:I18">SUM(B6:H6)</f>
        <v>333865</v>
      </c>
      <c r="J6" s="4"/>
    </row>
    <row r="7" spans="1:10" ht="24.75" customHeight="1">
      <c r="A7" s="125" t="s">
        <v>248</v>
      </c>
      <c r="B7" s="325">
        <v>326</v>
      </c>
      <c r="C7" s="325">
        <v>18833</v>
      </c>
      <c r="D7" s="325" t="s">
        <v>477</v>
      </c>
      <c r="E7" s="325" t="s">
        <v>477</v>
      </c>
      <c r="F7" s="325" t="s">
        <v>477</v>
      </c>
      <c r="G7" s="325" t="s">
        <v>477</v>
      </c>
      <c r="H7" s="326" t="s">
        <v>477</v>
      </c>
      <c r="I7" s="327">
        <f t="shared" si="0"/>
        <v>19159</v>
      </c>
      <c r="J7" s="4"/>
    </row>
    <row r="8" spans="1:11" ht="24.75" customHeight="1">
      <c r="A8" s="123" t="s">
        <v>150</v>
      </c>
      <c r="B8" s="316">
        <v>518</v>
      </c>
      <c r="C8" s="316">
        <v>1219</v>
      </c>
      <c r="D8" s="316" t="s">
        <v>477</v>
      </c>
      <c r="E8" s="316">
        <v>1218</v>
      </c>
      <c r="F8" s="316" t="s">
        <v>477</v>
      </c>
      <c r="G8" s="316">
        <v>202</v>
      </c>
      <c r="H8" s="324" t="s">
        <v>477</v>
      </c>
      <c r="I8" s="318">
        <f t="shared" si="0"/>
        <v>3157</v>
      </c>
      <c r="J8" s="4"/>
      <c r="K8" s="535"/>
    </row>
    <row r="9" spans="1:10" ht="24.75" customHeight="1">
      <c r="A9" s="125" t="s">
        <v>151</v>
      </c>
      <c r="B9" s="325">
        <v>363</v>
      </c>
      <c r="C9" s="325" t="s">
        <v>477</v>
      </c>
      <c r="D9" s="325" t="s">
        <v>477</v>
      </c>
      <c r="E9" s="325">
        <v>482</v>
      </c>
      <c r="F9" s="325" t="s">
        <v>477</v>
      </c>
      <c r="G9" s="325">
        <v>83</v>
      </c>
      <c r="H9" s="326" t="s">
        <v>477</v>
      </c>
      <c r="I9" s="327">
        <f t="shared" si="0"/>
        <v>928</v>
      </c>
      <c r="J9" s="4"/>
    </row>
    <row r="10" spans="1:10" ht="24.75" customHeight="1">
      <c r="A10" s="123" t="s">
        <v>153</v>
      </c>
      <c r="B10" s="316">
        <v>5061</v>
      </c>
      <c r="C10" s="316">
        <v>10816</v>
      </c>
      <c r="D10" s="316" t="s">
        <v>477</v>
      </c>
      <c r="E10" s="316">
        <v>288</v>
      </c>
      <c r="F10" s="316" t="s">
        <v>477</v>
      </c>
      <c r="G10" s="316">
        <v>397</v>
      </c>
      <c r="H10" s="324" t="s">
        <v>477</v>
      </c>
      <c r="I10" s="318">
        <f t="shared" si="0"/>
        <v>16562</v>
      </c>
      <c r="J10" s="4"/>
    </row>
    <row r="11" spans="1:10" ht="24.75" customHeight="1">
      <c r="A11" s="125" t="s">
        <v>154</v>
      </c>
      <c r="B11" s="325">
        <v>55</v>
      </c>
      <c r="C11" s="325">
        <v>9</v>
      </c>
      <c r="D11" s="325">
        <v>21</v>
      </c>
      <c r="E11" s="325">
        <v>146</v>
      </c>
      <c r="F11" s="325" t="s">
        <v>477</v>
      </c>
      <c r="G11" s="325">
        <v>44</v>
      </c>
      <c r="H11" s="326" t="s">
        <v>477</v>
      </c>
      <c r="I11" s="327">
        <f t="shared" si="0"/>
        <v>275</v>
      </c>
      <c r="J11" s="4"/>
    </row>
    <row r="12" spans="1:10" ht="24.75" customHeight="1">
      <c r="A12" s="123" t="s">
        <v>155</v>
      </c>
      <c r="B12" s="316">
        <v>1370</v>
      </c>
      <c r="C12" s="316">
        <v>3539</v>
      </c>
      <c r="D12" s="316">
        <v>11</v>
      </c>
      <c r="E12" s="316">
        <v>232</v>
      </c>
      <c r="F12" s="316" t="s">
        <v>477</v>
      </c>
      <c r="G12" s="316">
        <v>771</v>
      </c>
      <c r="H12" s="324" t="s">
        <v>477</v>
      </c>
      <c r="I12" s="318">
        <f t="shared" si="0"/>
        <v>5923</v>
      </c>
      <c r="J12" s="4"/>
    </row>
    <row r="13" spans="1:10" ht="24.75" customHeight="1">
      <c r="A13" s="125" t="s">
        <v>158</v>
      </c>
      <c r="B13" s="325">
        <v>55</v>
      </c>
      <c r="C13" s="325">
        <v>834</v>
      </c>
      <c r="D13" s="325" t="s">
        <v>477</v>
      </c>
      <c r="E13" s="325" t="s">
        <v>477</v>
      </c>
      <c r="F13" s="325" t="s">
        <v>477</v>
      </c>
      <c r="G13" s="325">
        <v>1</v>
      </c>
      <c r="H13" s="326" t="s">
        <v>477</v>
      </c>
      <c r="I13" s="327">
        <f t="shared" si="0"/>
        <v>890</v>
      </c>
      <c r="J13" s="4"/>
    </row>
    <row r="14" spans="1:12" ht="24.75" customHeight="1">
      <c r="A14" s="123" t="s">
        <v>303</v>
      </c>
      <c r="B14" s="316">
        <v>178</v>
      </c>
      <c r="C14" s="316" t="s">
        <v>477</v>
      </c>
      <c r="D14" s="316" t="s">
        <v>477</v>
      </c>
      <c r="E14" s="316" t="s">
        <v>477</v>
      </c>
      <c r="F14" s="316" t="s">
        <v>477</v>
      </c>
      <c r="G14" s="316" t="s">
        <v>477</v>
      </c>
      <c r="H14" s="324">
        <v>0</v>
      </c>
      <c r="I14" s="318">
        <f t="shared" si="0"/>
        <v>178</v>
      </c>
      <c r="J14" s="4"/>
      <c r="K14" s="19"/>
      <c r="L14" s="19"/>
    </row>
    <row r="15" spans="1:12" ht="24.75" customHeight="1">
      <c r="A15" s="125" t="s">
        <v>304</v>
      </c>
      <c r="B15" s="325">
        <v>9</v>
      </c>
      <c r="C15" s="325">
        <v>34</v>
      </c>
      <c r="D15" s="325" t="s">
        <v>477</v>
      </c>
      <c r="E15" s="325" t="s">
        <v>477</v>
      </c>
      <c r="F15" s="325" t="s">
        <v>477</v>
      </c>
      <c r="G15" s="325" t="s">
        <v>477</v>
      </c>
      <c r="H15" s="326">
        <v>0</v>
      </c>
      <c r="I15" s="327">
        <f t="shared" si="0"/>
        <v>43</v>
      </c>
      <c r="J15" s="4"/>
      <c r="K15" s="19"/>
      <c r="L15" s="19"/>
    </row>
    <row r="16" spans="1:10" ht="24.75" customHeight="1">
      <c r="A16" s="123" t="s">
        <v>5</v>
      </c>
      <c r="B16" s="316">
        <v>557</v>
      </c>
      <c r="C16" s="316">
        <v>1844</v>
      </c>
      <c r="D16" s="316" t="s">
        <v>477</v>
      </c>
      <c r="E16" s="316">
        <v>75</v>
      </c>
      <c r="F16" s="316">
        <v>18</v>
      </c>
      <c r="G16" s="316">
        <v>1769</v>
      </c>
      <c r="H16" s="324" t="s">
        <v>477</v>
      </c>
      <c r="I16" s="318">
        <f t="shared" si="0"/>
        <v>4263</v>
      </c>
      <c r="J16" s="4"/>
    </row>
    <row r="17" spans="1:10" ht="24.75" customHeight="1">
      <c r="A17" s="125" t="s">
        <v>305</v>
      </c>
      <c r="B17" s="325">
        <v>20</v>
      </c>
      <c r="C17" s="325" t="s">
        <v>477</v>
      </c>
      <c r="D17" s="325" t="s">
        <v>477</v>
      </c>
      <c r="E17" s="325" t="s">
        <v>477</v>
      </c>
      <c r="F17" s="325" t="s">
        <v>477</v>
      </c>
      <c r="G17" s="325" t="s">
        <v>477</v>
      </c>
      <c r="H17" s="326" t="s">
        <v>477</v>
      </c>
      <c r="I17" s="327">
        <f t="shared" si="0"/>
        <v>20</v>
      </c>
      <c r="J17" s="4"/>
    </row>
    <row r="18" spans="1:10" ht="24.75" customHeight="1">
      <c r="A18" s="128" t="s">
        <v>376</v>
      </c>
      <c r="B18" s="316" t="s">
        <v>477</v>
      </c>
      <c r="C18" s="316" t="s">
        <v>477</v>
      </c>
      <c r="D18" s="316" t="s">
        <v>477</v>
      </c>
      <c r="E18" s="316" t="s">
        <v>477</v>
      </c>
      <c r="F18" s="316" t="s">
        <v>477</v>
      </c>
      <c r="G18" s="316" t="s">
        <v>477</v>
      </c>
      <c r="H18" s="316">
        <v>605721</v>
      </c>
      <c r="I18" s="320">
        <f t="shared" si="0"/>
        <v>605721</v>
      </c>
      <c r="J18" s="4"/>
    </row>
    <row r="19" spans="1:10" ht="24.75" customHeight="1">
      <c r="A19" s="136" t="s">
        <v>29</v>
      </c>
      <c r="B19" s="479">
        <f>SUM(B5:B18)</f>
        <v>2114642</v>
      </c>
      <c r="C19" s="479">
        <f aca="true" t="shared" si="1" ref="C19:H19">SUM(C5:C18)</f>
        <v>876300</v>
      </c>
      <c r="D19" s="479">
        <f t="shared" si="1"/>
        <v>145</v>
      </c>
      <c r="E19" s="479">
        <f t="shared" si="1"/>
        <v>11201</v>
      </c>
      <c r="F19" s="479">
        <f t="shared" si="1"/>
        <v>262</v>
      </c>
      <c r="G19" s="479">
        <f t="shared" si="1"/>
        <v>11269</v>
      </c>
      <c r="H19" s="479">
        <f t="shared" si="1"/>
        <v>605721</v>
      </c>
      <c r="I19" s="493">
        <f>SUM(I5:I18)</f>
        <v>3619540</v>
      </c>
      <c r="J19" s="435"/>
    </row>
    <row r="20" spans="1:9" ht="24.75" customHeight="1">
      <c r="A20" s="120" t="s">
        <v>382</v>
      </c>
      <c r="B20" s="121">
        <f aca="true" t="shared" si="2" ref="B20:I20">(B19-B23)</f>
        <v>188417</v>
      </c>
      <c r="C20" s="121">
        <f t="shared" si="2"/>
        <v>-8836</v>
      </c>
      <c r="D20" s="121">
        <f t="shared" si="2"/>
        <v>-55</v>
      </c>
      <c r="E20" s="121">
        <f t="shared" si="2"/>
        <v>-872</v>
      </c>
      <c r="F20" s="121">
        <f t="shared" si="2"/>
        <v>-251</v>
      </c>
      <c r="G20" s="121">
        <f t="shared" si="2"/>
        <v>-1554</v>
      </c>
      <c r="H20" s="121">
        <f t="shared" si="2"/>
        <v>-213389</v>
      </c>
      <c r="I20" s="121">
        <f t="shared" si="2"/>
        <v>-36540</v>
      </c>
    </row>
    <row r="21" spans="1:9" ht="24.75" customHeight="1">
      <c r="A21" s="120" t="s">
        <v>384</v>
      </c>
      <c r="B21" s="473">
        <f aca="true" t="shared" si="3" ref="B21:I21">(B19-B23)/ABS(B23)</f>
        <v>0.09781671403911796</v>
      </c>
      <c r="C21" s="473">
        <f t="shared" si="3"/>
        <v>-0.009982646734513115</v>
      </c>
      <c r="D21" s="473">
        <f t="shared" si="3"/>
        <v>-0.275</v>
      </c>
      <c r="E21" s="473">
        <f t="shared" si="3"/>
        <v>-0.07222728402219829</v>
      </c>
      <c r="F21" s="473">
        <f t="shared" si="3"/>
        <v>-0.48927875243664715</v>
      </c>
      <c r="G21" s="473">
        <f t="shared" si="3"/>
        <v>-0.12118848943305</v>
      </c>
      <c r="H21" s="473">
        <f t="shared" si="3"/>
        <v>-0.2605132399799783</v>
      </c>
      <c r="I21" s="473">
        <f t="shared" si="3"/>
        <v>-0.00999431084658979</v>
      </c>
    </row>
    <row r="22" spans="1:9" ht="24.75" customHeight="1">
      <c r="A22" s="120" t="s">
        <v>385</v>
      </c>
      <c r="B22" s="190">
        <f>B19/$I19</f>
        <v>0.5842294877249595</v>
      </c>
      <c r="C22" s="190">
        <f aca="true" t="shared" si="4" ref="C22:I22">C19/$I19</f>
        <v>0.24210258762163148</v>
      </c>
      <c r="D22" s="821">
        <f t="shared" si="4"/>
        <v>4.0060339159119666E-05</v>
      </c>
      <c r="E22" s="821">
        <f t="shared" si="4"/>
        <v>0.00309459213049172</v>
      </c>
      <c r="F22" s="821">
        <f t="shared" si="4"/>
        <v>7.238488868751278E-05</v>
      </c>
      <c r="G22" s="821">
        <f t="shared" si="4"/>
        <v>0.0031133790481663415</v>
      </c>
      <c r="H22" s="190">
        <f t="shared" si="4"/>
        <v>0.1673475082469043</v>
      </c>
      <c r="I22" s="190">
        <f t="shared" si="4"/>
        <v>1</v>
      </c>
    </row>
    <row r="23" spans="1:10" ht="24.75" customHeight="1">
      <c r="A23" s="472" t="s">
        <v>383</v>
      </c>
      <c r="B23" s="470">
        <v>1926225</v>
      </c>
      <c r="C23" s="470">
        <v>885136</v>
      </c>
      <c r="D23" s="470">
        <v>200</v>
      </c>
      <c r="E23" s="470">
        <v>12073</v>
      </c>
      <c r="F23" s="470">
        <v>513</v>
      </c>
      <c r="G23" s="470">
        <v>12823</v>
      </c>
      <c r="H23" s="470">
        <v>819110</v>
      </c>
      <c r="I23" s="470">
        <v>3656080</v>
      </c>
      <c r="J23" s="4"/>
    </row>
    <row r="24" spans="1:10" ht="24.75" customHeight="1">
      <c r="A24" s="309" t="s">
        <v>474</v>
      </c>
      <c r="B24" s="444"/>
      <c r="C24" s="444"/>
      <c r="D24" s="444"/>
      <c r="E24" s="444"/>
      <c r="F24" s="444"/>
      <c r="G24" s="444"/>
      <c r="H24" s="444"/>
      <c r="I24" s="444"/>
      <c r="J24" s="437"/>
    </row>
    <row r="28" ht="12.75">
      <c r="K28" s="290"/>
    </row>
    <row r="29" ht="12.75">
      <c r="K29" s="290"/>
    </row>
    <row r="30" spans="1:11" ht="12.75">
      <c r="A30" s="19"/>
      <c r="K30" s="290"/>
    </row>
    <row r="31" ht="12.75">
      <c r="K31" s="290"/>
    </row>
    <row r="32" ht="12.75">
      <c r="K32" s="290"/>
    </row>
    <row r="33" ht="12.75">
      <c r="K33" s="525"/>
    </row>
    <row r="34" ht="12.75">
      <c r="K34" s="290"/>
    </row>
    <row r="35" ht="12.75">
      <c r="K35" s="525"/>
    </row>
  </sheetData>
  <printOptions/>
  <pageMargins left="0.65" right="0.52" top="1" bottom="1" header="0.5" footer="0.5"/>
  <pageSetup fitToHeight="1" fitToWidth="1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S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0" customWidth="1"/>
    <col min="2" max="2" width="27.28125" style="30" customWidth="1"/>
    <col min="3" max="3" width="27.8515625" style="30" customWidth="1"/>
    <col min="4" max="4" width="26.140625" style="30" customWidth="1"/>
    <col min="5" max="5" width="25.00390625" style="30" customWidth="1"/>
    <col min="6" max="9" width="22.7109375" style="30" customWidth="1"/>
    <col min="10" max="16384" width="9.140625" style="30" customWidth="1"/>
  </cols>
  <sheetData>
    <row r="1" spans="1:9" ht="27" customHeight="1">
      <c r="A1" s="116" t="s">
        <v>165</v>
      </c>
      <c r="I1" s="45"/>
    </row>
    <row r="2" spans="1:9" ht="27" customHeight="1">
      <c r="A2" s="116" t="s">
        <v>162</v>
      </c>
      <c r="I2" s="45"/>
    </row>
    <row r="3" spans="1:9" ht="27" customHeight="1">
      <c r="A3" s="58"/>
      <c r="I3" s="45"/>
    </row>
    <row r="4" spans="1:9" s="56" customFormat="1" ht="18" customHeight="1">
      <c r="A4" s="96" t="s">
        <v>381</v>
      </c>
      <c r="I4" s="224" t="s">
        <v>135</v>
      </c>
    </row>
    <row r="5" spans="1:9" ht="25.5" customHeight="1">
      <c r="A5" s="194" t="s">
        <v>136</v>
      </c>
      <c r="B5" s="195" t="s">
        <v>26</v>
      </c>
      <c r="C5" s="196"/>
      <c r="D5" s="196"/>
      <c r="E5" s="196"/>
      <c r="F5" s="196"/>
      <c r="G5" s="196"/>
      <c r="H5" s="196"/>
      <c r="I5" s="197" t="s">
        <v>138</v>
      </c>
    </row>
    <row r="6" spans="1:10" ht="130.5" customHeight="1">
      <c r="A6" s="198"/>
      <c r="B6" s="223" t="s">
        <v>27</v>
      </c>
      <c r="C6" s="223" t="s">
        <v>235</v>
      </c>
      <c r="D6" s="223" t="s">
        <v>28</v>
      </c>
      <c r="E6" s="223" t="s">
        <v>194</v>
      </c>
      <c r="F6" s="223" t="s">
        <v>195</v>
      </c>
      <c r="G6" s="223" t="s">
        <v>196</v>
      </c>
      <c r="H6" s="223" t="s">
        <v>315</v>
      </c>
      <c r="I6" s="200"/>
      <c r="J6" s="43"/>
    </row>
    <row r="7" spans="1:9" ht="24.75" customHeight="1">
      <c r="A7" s="137" t="s">
        <v>148</v>
      </c>
      <c r="B7" s="371">
        <v>293357</v>
      </c>
      <c r="C7" s="371">
        <v>36287</v>
      </c>
      <c r="D7" s="371" t="s">
        <v>477</v>
      </c>
      <c r="E7" s="371">
        <v>1264</v>
      </c>
      <c r="F7" s="371" t="s">
        <v>477</v>
      </c>
      <c r="G7" s="371">
        <v>600</v>
      </c>
      <c r="H7" s="371" t="s">
        <v>477</v>
      </c>
      <c r="I7" s="317">
        <f>SUM(B7:H7)</f>
        <v>331508</v>
      </c>
    </row>
    <row r="8" spans="1:11" ht="24.75" customHeight="1">
      <c r="A8" s="123" t="s">
        <v>149</v>
      </c>
      <c r="B8" s="316">
        <v>14630</v>
      </c>
      <c r="C8" s="316">
        <v>1155</v>
      </c>
      <c r="D8" s="316" t="s">
        <v>477</v>
      </c>
      <c r="E8" s="316">
        <v>334</v>
      </c>
      <c r="F8" s="316" t="s">
        <v>477</v>
      </c>
      <c r="G8" s="316">
        <v>12</v>
      </c>
      <c r="H8" s="316" t="s">
        <v>477</v>
      </c>
      <c r="I8" s="318">
        <f aca="true" t="shared" si="0" ref="I8:I20">SUM(B8:H8)</f>
        <v>16131</v>
      </c>
      <c r="J8" s="45"/>
      <c r="K8" s="538"/>
    </row>
    <row r="9" spans="1:10" ht="24.75" customHeight="1">
      <c r="A9" s="137" t="s">
        <v>248</v>
      </c>
      <c r="B9" s="319" t="s">
        <v>477</v>
      </c>
      <c r="C9" s="319" t="s">
        <v>477</v>
      </c>
      <c r="D9" s="319" t="s">
        <v>477</v>
      </c>
      <c r="E9" s="319" t="s">
        <v>477</v>
      </c>
      <c r="F9" s="319" t="s">
        <v>477</v>
      </c>
      <c r="G9" s="319" t="s">
        <v>477</v>
      </c>
      <c r="H9" s="319" t="s">
        <v>477</v>
      </c>
      <c r="I9" s="319">
        <f t="shared" si="0"/>
        <v>0</v>
      </c>
      <c r="J9" s="45"/>
    </row>
    <row r="10" spans="1:10" ht="24.75" customHeight="1">
      <c r="A10" s="123" t="s">
        <v>150</v>
      </c>
      <c r="B10" s="318" t="s">
        <v>477</v>
      </c>
      <c r="C10" s="318" t="s">
        <v>477</v>
      </c>
      <c r="D10" s="318" t="s">
        <v>477</v>
      </c>
      <c r="E10" s="318" t="s">
        <v>477</v>
      </c>
      <c r="F10" s="318" t="s">
        <v>477</v>
      </c>
      <c r="G10" s="318" t="s">
        <v>477</v>
      </c>
      <c r="H10" s="318" t="s">
        <v>477</v>
      </c>
      <c r="I10" s="318">
        <f t="shared" si="0"/>
        <v>0</v>
      </c>
      <c r="J10" s="45"/>
    </row>
    <row r="11" spans="1:10" ht="24.75" customHeight="1">
      <c r="A11" s="137" t="s">
        <v>151</v>
      </c>
      <c r="B11" s="319" t="s">
        <v>477</v>
      </c>
      <c r="C11" s="319" t="s">
        <v>477</v>
      </c>
      <c r="D11" s="319" t="s">
        <v>477</v>
      </c>
      <c r="E11" s="319" t="s">
        <v>477</v>
      </c>
      <c r="F11" s="319" t="s">
        <v>477</v>
      </c>
      <c r="G11" s="319" t="s">
        <v>477</v>
      </c>
      <c r="H11" s="319" t="s">
        <v>477</v>
      </c>
      <c r="I11" s="319">
        <f t="shared" si="0"/>
        <v>0</v>
      </c>
      <c r="J11" s="45"/>
    </row>
    <row r="12" spans="1:10" ht="24.75" customHeight="1">
      <c r="A12" s="123" t="s">
        <v>153</v>
      </c>
      <c r="B12" s="318" t="s">
        <v>477</v>
      </c>
      <c r="C12" s="318" t="s">
        <v>477</v>
      </c>
      <c r="D12" s="318" t="s">
        <v>477</v>
      </c>
      <c r="E12" s="318" t="s">
        <v>477</v>
      </c>
      <c r="F12" s="318" t="s">
        <v>477</v>
      </c>
      <c r="G12" s="318" t="s">
        <v>477</v>
      </c>
      <c r="H12" s="318" t="s">
        <v>477</v>
      </c>
      <c r="I12" s="318">
        <f t="shared" si="0"/>
        <v>0</v>
      </c>
      <c r="J12" s="45"/>
    </row>
    <row r="13" spans="1:10" ht="24.75" customHeight="1">
      <c r="A13" s="137" t="s">
        <v>154</v>
      </c>
      <c r="B13" s="319" t="s">
        <v>477</v>
      </c>
      <c r="C13" s="319" t="s">
        <v>477</v>
      </c>
      <c r="D13" s="319" t="s">
        <v>477</v>
      </c>
      <c r="E13" s="319" t="s">
        <v>477</v>
      </c>
      <c r="F13" s="319" t="s">
        <v>477</v>
      </c>
      <c r="G13" s="319" t="s">
        <v>477</v>
      </c>
      <c r="H13" s="319" t="s">
        <v>477</v>
      </c>
      <c r="I13" s="319">
        <f t="shared" si="0"/>
        <v>0</v>
      </c>
      <c r="J13" s="45"/>
    </row>
    <row r="14" spans="1:10" ht="24.75" customHeight="1">
      <c r="A14" s="123" t="s">
        <v>155</v>
      </c>
      <c r="B14" s="318" t="s">
        <v>477</v>
      </c>
      <c r="C14" s="318" t="s">
        <v>477</v>
      </c>
      <c r="D14" s="318" t="s">
        <v>477</v>
      </c>
      <c r="E14" s="318" t="s">
        <v>477</v>
      </c>
      <c r="F14" s="318" t="s">
        <v>477</v>
      </c>
      <c r="G14" s="318" t="s">
        <v>477</v>
      </c>
      <c r="H14" s="318" t="s">
        <v>477</v>
      </c>
      <c r="I14" s="318">
        <f t="shared" si="0"/>
        <v>0</v>
      </c>
      <c r="J14" s="45"/>
    </row>
    <row r="15" spans="1:10" ht="24.75" customHeight="1">
      <c r="A15" s="137" t="s">
        <v>158</v>
      </c>
      <c r="B15" s="319" t="s">
        <v>477</v>
      </c>
      <c r="C15" s="319" t="s">
        <v>477</v>
      </c>
      <c r="D15" s="319" t="s">
        <v>477</v>
      </c>
      <c r="E15" s="319" t="s">
        <v>477</v>
      </c>
      <c r="F15" s="319" t="s">
        <v>477</v>
      </c>
      <c r="G15" s="319" t="s">
        <v>477</v>
      </c>
      <c r="H15" s="319" t="s">
        <v>477</v>
      </c>
      <c r="I15" s="319">
        <f t="shared" si="0"/>
        <v>0</v>
      </c>
      <c r="J15" s="45"/>
    </row>
    <row r="16" spans="1:10" ht="24.75" customHeight="1">
      <c r="A16" s="123" t="s">
        <v>303</v>
      </c>
      <c r="B16" s="318" t="s">
        <v>477</v>
      </c>
      <c r="C16" s="318" t="s">
        <v>477</v>
      </c>
      <c r="D16" s="318" t="s">
        <v>477</v>
      </c>
      <c r="E16" s="318" t="s">
        <v>477</v>
      </c>
      <c r="F16" s="318" t="s">
        <v>477</v>
      </c>
      <c r="G16" s="318" t="s">
        <v>477</v>
      </c>
      <c r="H16" s="318" t="s">
        <v>477</v>
      </c>
      <c r="I16" s="318"/>
      <c r="J16" s="45"/>
    </row>
    <row r="17" spans="1:10" ht="24.75" customHeight="1">
      <c r="A17" s="125" t="s">
        <v>304</v>
      </c>
      <c r="B17" s="327" t="s">
        <v>477</v>
      </c>
      <c r="C17" s="327" t="s">
        <v>477</v>
      </c>
      <c r="D17" s="327" t="s">
        <v>477</v>
      </c>
      <c r="E17" s="327" t="s">
        <v>477</v>
      </c>
      <c r="F17" s="327" t="s">
        <v>477</v>
      </c>
      <c r="G17" s="327" t="s">
        <v>477</v>
      </c>
      <c r="H17" s="327" t="s">
        <v>477</v>
      </c>
      <c r="I17" s="327"/>
      <c r="J17" s="45"/>
    </row>
    <row r="18" spans="1:10" ht="24.75" customHeight="1">
      <c r="A18" s="123" t="s">
        <v>5</v>
      </c>
      <c r="B18" s="318" t="s">
        <v>477</v>
      </c>
      <c r="C18" s="318" t="s">
        <v>477</v>
      </c>
      <c r="D18" s="318" t="s">
        <v>477</v>
      </c>
      <c r="E18" s="318" t="s">
        <v>477</v>
      </c>
      <c r="F18" s="318" t="s">
        <v>477</v>
      </c>
      <c r="G18" s="318" t="s">
        <v>477</v>
      </c>
      <c r="H18" s="318" t="s">
        <v>477</v>
      </c>
      <c r="I18" s="318">
        <f t="shared" si="0"/>
        <v>0</v>
      </c>
      <c r="J18" s="45"/>
    </row>
    <row r="19" spans="1:13" ht="24.75" customHeight="1">
      <c r="A19" s="137" t="s">
        <v>306</v>
      </c>
      <c r="B19" s="319" t="s">
        <v>477</v>
      </c>
      <c r="C19" s="319" t="s">
        <v>477</v>
      </c>
      <c r="D19" s="319" t="s">
        <v>477</v>
      </c>
      <c r="E19" s="319" t="s">
        <v>477</v>
      </c>
      <c r="F19" s="319" t="s">
        <v>477</v>
      </c>
      <c r="G19" s="319" t="s">
        <v>477</v>
      </c>
      <c r="H19" s="319" t="s">
        <v>477</v>
      </c>
      <c r="I19" s="319">
        <f t="shared" si="0"/>
        <v>0</v>
      </c>
      <c r="J19" s="45"/>
      <c r="K19" s="45"/>
      <c r="L19" s="45"/>
      <c r="M19" s="45"/>
    </row>
    <row r="20" spans="1:13" ht="24.75" customHeight="1">
      <c r="A20" s="128" t="s">
        <v>376</v>
      </c>
      <c r="B20" s="320" t="s">
        <v>477</v>
      </c>
      <c r="C20" s="320" t="s">
        <v>477</v>
      </c>
      <c r="D20" s="320" t="s">
        <v>477</v>
      </c>
      <c r="E20" s="320" t="s">
        <v>477</v>
      </c>
      <c r="F20" s="320" t="s">
        <v>477</v>
      </c>
      <c r="G20" s="320" t="s">
        <v>477</v>
      </c>
      <c r="H20" s="320">
        <v>35300</v>
      </c>
      <c r="I20" s="320">
        <f t="shared" si="0"/>
        <v>35300</v>
      </c>
      <c r="J20" s="45"/>
      <c r="K20" s="45"/>
      <c r="L20" s="45"/>
      <c r="M20" s="45"/>
    </row>
    <row r="21" spans="1:19" ht="30" customHeight="1">
      <c r="A21" s="201" t="s">
        <v>29</v>
      </c>
      <c r="B21" s="211">
        <f>SUM(B7:B20)</f>
        <v>307987</v>
      </c>
      <c r="C21" s="211">
        <f aca="true" t="shared" si="1" ref="C21:I21">SUM(C7:C20)</f>
        <v>37442</v>
      </c>
      <c r="D21" s="211">
        <f t="shared" si="1"/>
        <v>0</v>
      </c>
      <c r="E21" s="211">
        <f t="shared" si="1"/>
        <v>1598</v>
      </c>
      <c r="F21" s="211">
        <f t="shared" si="1"/>
        <v>0</v>
      </c>
      <c r="G21" s="211">
        <f t="shared" si="1"/>
        <v>612</v>
      </c>
      <c r="H21" s="211">
        <f t="shared" si="1"/>
        <v>35300</v>
      </c>
      <c r="I21" s="211">
        <f t="shared" si="1"/>
        <v>382939</v>
      </c>
      <c r="J21" s="53"/>
      <c r="K21" s="53"/>
      <c r="L21" s="53"/>
      <c r="M21" s="53"/>
      <c r="N21" s="489"/>
      <c r="O21" s="489"/>
      <c r="P21" s="489"/>
      <c r="Q21" s="489"/>
      <c r="R21" s="489"/>
      <c r="S21" s="489"/>
    </row>
    <row r="22" spans="1:13" ht="18">
      <c r="A22" s="301" t="s">
        <v>402</v>
      </c>
      <c r="B22" s="37"/>
      <c r="C22" s="37"/>
      <c r="D22" s="37"/>
      <c r="E22" s="37"/>
      <c r="F22" s="37"/>
      <c r="G22" s="19"/>
      <c r="H22" s="37"/>
      <c r="I22" s="37"/>
      <c r="J22" s="37"/>
      <c r="K22" s="45"/>
      <c r="L22" s="45"/>
      <c r="M22" s="45"/>
    </row>
    <row r="23" spans="1:10" ht="18">
      <c r="A23" s="438"/>
      <c r="B23" s="440"/>
      <c r="C23" s="440"/>
      <c r="D23" s="440"/>
      <c r="E23" s="440"/>
      <c r="F23" s="440"/>
      <c r="G23" s="804"/>
      <c r="H23" s="440"/>
      <c r="I23" s="440"/>
      <c r="J23" s="45"/>
    </row>
    <row r="24" spans="1:10" ht="18">
      <c r="A24" s="438"/>
      <c r="B24" s="441"/>
      <c r="C24" s="441"/>
      <c r="D24" s="441"/>
      <c r="E24" s="441"/>
      <c r="F24" s="441"/>
      <c r="G24" s="441"/>
      <c r="H24" s="441"/>
      <c r="I24" s="441"/>
      <c r="J24" s="45"/>
    </row>
    <row r="25" spans="1:9" ht="18">
      <c r="A25" s="438"/>
      <c r="B25" s="442"/>
      <c r="C25" s="442"/>
      <c r="D25" s="442"/>
      <c r="E25" s="442"/>
      <c r="F25" s="442"/>
      <c r="G25" s="442"/>
      <c r="H25" s="442"/>
      <c r="I25" s="442"/>
    </row>
    <row r="26" spans="1:9" ht="18">
      <c r="A26" s="443"/>
      <c r="B26" s="451"/>
      <c r="C26" s="452"/>
      <c r="D26" s="452"/>
      <c r="E26" s="452"/>
      <c r="F26" s="452"/>
      <c r="G26" s="452"/>
      <c r="H26" s="452"/>
      <c r="I26" s="452"/>
    </row>
    <row r="27" spans="1:9" ht="12.75">
      <c r="A27" s="312"/>
      <c r="B27" s="312"/>
      <c r="C27" s="312"/>
      <c r="D27" s="312"/>
      <c r="E27" s="312"/>
      <c r="F27" s="312"/>
      <c r="G27" s="312"/>
      <c r="H27" s="312"/>
      <c r="I27" s="312"/>
    </row>
    <row r="28" spans="1:11" ht="12.75">
      <c r="A28" s="312"/>
      <c r="B28" s="312"/>
      <c r="C28" s="312"/>
      <c r="D28" s="312"/>
      <c r="E28" s="312"/>
      <c r="F28" s="312"/>
      <c r="G28" s="312"/>
      <c r="H28" s="312"/>
      <c r="I28" s="312"/>
      <c r="K28" s="525"/>
    </row>
    <row r="29" ht="12.75">
      <c r="K29" s="525"/>
    </row>
    <row r="30" ht="12.75">
      <c r="K30" s="525"/>
    </row>
    <row r="31" ht="12.75">
      <c r="K31" s="525"/>
    </row>
    <row r="32" ht="12.75">
      <c r="K32" s="525"/>
    </row>
    <row r="33" ht="12.75">
      <c r="K33" s="525"/>
    </row>
    <row r="34" ht="12.75">
      <c r="K34" s="525"/>
    </row>
    <row r="35" ht="12.75">
      <c r="K35" s="525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P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5.421875" style="30" customWidth="1"/>
    <col min="2" max="2" width="22.7109375" style="30" customWidth="1"/>
    <col min="3" max="3" width="26.7109375" style="30" customWidth="1"/>
    <col min="4" max="5" width="25.421875" style="30" customWidth="1"/>
    <col min="6" max="6" width="26.421875" style="30" customWidth="1"/>
    <col min="7" max="9" width="22.7109375" style="30" customWidth="1"/>
    <col min="10" max="16384" width="9.140625" style="30" customWidth="1"/>
  </cols>
  <sheetData>
    <row r="1" spans="1:8" ht="27" customHeight="1">
      <c r="A1" s="116" t="s">
        <v>166</v>
      </c>
      <c r="H1" s="45"/>
    </row>
    <row r="2" spans="1:8" ht="27" customHeight="1">
      <c r="A2" s="116" t="s">
        <v>163</v>
      </c>
      <c r="H2" s="45"/>
    </row>
    <row r="3" spans="1:8" ht="27" customHeight="1">
      <c r="A3" s="116"/>
      <c r="H3" s="45"/>
    </row>
    <row r="4" spans="1:9" s="56" customFormat="1" ht="18" customHeight="1">
      <c r="A4" s="96" t="s">
        <v>381</v>
      </c>
      <c r="I4" s="224" t="s">
        <v>135</v>
      </c>
    </row>
    <row r="5" spans="1:9" ht="25.5" customHeight="1">
      <c r="A5" s="194" t="s">
        <v>136</v>
      </c>
      <c r="B5" s="195" t="s">
        <v>26</v>
      </c>
      <c r="C5" s="196"/>
      <c r="D5" s="196"/>
      <c r="E5" s="196"/>
      <c r="F5" s="196"/>
      <c r="G5" s="196"/>
      <c r="H5" s="196"/>
      <c r="I5" s="197" t="s">
        <v>138</v>
      </c>
    </row>
    <row r="6" spans="1:9" ht="130.5" customHeight="1">
      <c r="A6" s="198"/>
      <c r="B6" s="223" t="s">
        <v>27</v>
      </c>
      <c r="C6" s="223" t="s">
        <v>235</v>
      </c>
      <c r="D6" s="223" t="s">
        <v>28</v>
      </c>
      <c r="E6" s="223" t="s">
        <v>194</v>
      </c>
      <c r="F6" s="223" t="s">
        <v>195</v>
      </c>
      <c r="G6" s="223" t="s">
        <v>196</v>
      </c>
      <c r="H6" s="223" t="s">
        <v>316</v>
      </c>
      <c r="I6" s="200"/>
    </row>
    <row r="7" spans="1:9" ht="24.75" customHeight="1">
      <c r="A7" s="495" t="s">
        <v>148</v>
      </c>
      <c r="B7" s="315">
        <v>1362519</v>
      </c>
      <c r="C7" s="315">
        <v>31643</v>
      </c>
      <c r="D7" s="315" t="s">
        <v>477</v>
      </c>
      <c r="E7" s="315">
        <v>4867</v>
      </c>
      <c r="F7" s="315">
        <v>159</v>
      </c>
      <c r="G7" s="315">
        <v>6427</v>
      </c>
      <c r="H7" s="315" t="s">
        <v>477</v>
      </c>
      <c r="I7" s="319">
        <f>SUM(B7:H7)</f>
        <v>1405615</v>
      </c>
    </row>
    <row r="8" spans="1:11" ht="24.75" customHeight="1">
      <c r="A8" s="496" t="s">
        <v>149</v>
      </c>
      <c r="B8" s="316">
        <v>4299</v>
      </c>
      <c r="C8" s="316">
        <v>185</v>
      </c>
      <c r="D8" s="316" t="s">
        <v>477</v>
      </c>
      <c r="E8" s="316">
        <v>58</v>
      </c>
      <c r="F8" s="316" t="s">
        <v>477</v>
      </c>
      <c r="G8" s="316">
        <v>24</v>
      </c>
      <c r="H8" s="316" t="s">
        <v>477</v>
      </c>
      <c r="I8" s="318">
        <f aca="true" t="shared" si="0" ref="I8:I20">SUM(B8:H8)</f>
        <v>4566</v>
      </c>
      <c r="K8" s="538"/>
    </row>
    <row r="9" spans="1:9" ht="24.75" customHeight="1">
      <c r="A9" s="495" t="s">
        <v>248</v>
      </c>
      <c r="B9" s="315" t="s">
        <v>477</v>
      </c>
      <c r="C9" s="315" t="s">
        <v>477</v>
      </c>
      <c r="D9" s="315" t="s">
        <v>477</v>
      </c>
      <c r="E9" s="315" t="s">
        <v>477</v>
      </c>
      <c r="F9" s="315" t="s">
        <v>477</v>
      </c>
      <c r="G9" s="315" t="s">
        <v>477</v>
      </c>
      <c r="H9" s="315" t="s">
        <v>477</v>
      </c>
      <c r="I9" s="319">
        <f t="shared" si="0"/>
        <v>0</v>
      </c>
    </row>
    <row r="10" spans="1:9" ht="24.75" customHeight="1">
      <c r="A10" s="496" t="s">
        <v>150</v>
      </c>
      <c r="B10" s="316" t="s">
        <v>477</v>
      </c>
      <c r="C10" s="316" t="s">
        <v>477</v>
      </c>
      <c r="D10" s="316" t="s">
        <v>477</v>
      </c>
      <c r="E10" s="316" t="s">
        <v>477</v>
      </c>
      <c r="F10" s="316" t="s">
        <v>477</v>
      </c>
      <c r="G10" s="316" t="s">
        <v>477</v>
      </c>
      <c r="H10" s="316" t="s">
        <v>477</v>
      </c>
      <c r="I10" s="318">
        <f t="shared" si="0"/>
        <v>0</v>
      </c>
    </row>
    <row r="11" spans="1:9" ht="24.75" customHeight="1">
      <c r="A11" s="495" t="s">
        <v>151</v>
      </c>
      <c r="B11" s="315" t="s">
        <v>477</v>
      </c>
      <c r="C11" s="315" t="s">
        <v>477</v>
      </c>
      <c r="D11" s="315" t="s">
        <v>477</v>
      </c>
      <c r="E11" s="315" t="s">
        <v>477</v>
      </c>
      <c r="F11" s="315" t="s">
        <v>477</v>
      </c>
      <c r="G11" s="315" t="s">
        <v>477</v>
      </c>
      <c r="H11" s="315" t="s">
        <v>477</v>
      </c>
      <c r="I11" s="319">
        <f t="shared" si="0"/>
        <v>0</v>
      </c>
    </row>
    <row r="12" spans="1:9" ht="24.75" customHeight="1">
      <c r="A12" s="496" t="s">
        <v>153</v>
      </c>
      <c r="B12" s="316" t="s">
        <v>477</v>
      </c>
      <c r="C12" s="316" t="s">
        <v>477</v>
      </c>
      <c r="D12" s="316" t="s">
        <v>477</v>
      </c>
      <c r="E12" s="316" t="s">
        <v>477</v>
      </c>
      <c r="F12" s="316" t="s">
        <v>477</v>
      </c>
      <c r="G12" s="316" t="s">
        <v>477</v>
      </c>
      <c r="H12" s="316" t="s">
        <v>477</v>
      </c>
      <c r="I12" s="318">
        <f t="shared" si="0"/>
        <v>0</v>
      </c>
    </row>
    <row r="13" spans="1:9" ht="24.75" customHeight="1">
      <c r="A13" s="495" t="s">
        <v>154</v>
      </c>
      <c r="B13" s="315" t="s">
        <v>477</v>
      </c>
      <c r="C13" s="315" t="s">
        <v>477</v>
      </c>
      <c r="D13" s="315" t="s">
        <v>477</v>
      </c>
      <c r="E13" s="315" t="s">
        <v>477</v>
      </c>
      <c r="F13" s="315" t="s">
        <v>477</v>
      </c>
      <c r="G13" s="315" t="s">
        <v>477</v>
      </c>
      <c r="H13" s="315" t="s">
        <v>477</v>
      </c>
      <c r="I13" s="319">
        <f t="shared" si="0"/>
        <v>0</v>
      </c>
    </row>
    <row r="14" spans="1:9" ht="24.75" customHeight="1">
      <c r="A14" s="496" t="s">
        <v>155</v>
      </c>
      <c r="B14" s="316" t="s">
        <v>477</v>
      </c>
      <c r="C14" s="316" t="s">
        <v>477</v>
      </c>
      <c r="D14" s="316" t="s">
        <v>477</v>
      </c>
      <c r="E14" s="316" t="s">
        <v>477</v>
      </c>
      <c r="F14" s="316" t="s">
        <v>477</v>
      </c>
      <c r="G14" s="316" t="s">
        <v>477</v>
      </c>
      <c r="H14" s="316" t="s">
        <v>477</v>
      </c>
      <c r="I14" s="318">
        <f t="shared" si="0"/>
        <v>0</v>
      </c>
    </row>
    <row r="15" spans="1:9" ht="24.75" customHeight="1">
      <c r="A15" s="495" t="s">
        <v>158</v>
      </c>
      <c r="B15" s="315" t="s">
        <v>477</v>
      </c>
      <c r="C15" s="315" t="s">
        <v>477</v>
      </c>
      <c r="D15" s="315" t="s">
        <v>477</v>
      </c>
      <c r="E15" s="315" t="s">
        <v>477</v>
      </c>
      <c r="F15" s="315" t="s">
        <v>477</v>
      </c>
      <c r="G15" s="315" t="s">
        <v>477</v>
      </c>
      <c r="H15" s="315" t="s">
        <v>477</v>
      </c>
      <c r="I15" s="319">
        <f t="shared" si="0"/>
        <v>0</v>
      </c>
    </row>
    <row r="16" spans="1:9" ht="24.75" customHeight="1">
      <c r="A16" s="496" t="s">
        <v>379</v>
      </c>
      <c r="B16" s="316">
        <v>178</v>
      </c>
      <c r="C16" s="316" t="s">
        <v>477</v>
      </c>
      <c r="D16" s="316" t="s">
        <v>477</v>
      </c>
      <c r="E16" s="316" t="s">
        <v>477</v>
      </c>
      <c r="F16" s="316" t="s">
        <v>477</v>
      </c>
      <c r="G16" s="316" t="s">
        <v>477</v>
      </c>
      <c r="H16" s="316" t="s">
        <v>477</v>
      </c>
      <c r="I16" s="318">
        <f t="shared" si="0"/>
        <v>178</v>
      </c>
    </row>
    <row r="17" spans="1:9" ht="24.75" customHeight="1">
      <c r="A17" s="495" t="s">
        <v>380</v>
      </c>
      <c r="B17" s="315">
        <v>9</v>
      </c>
      <c r="C17" s="315">
        <v>34</v>
      </c>
      <c r="D17" s="315" t="s">
        <v>477</v>
      </c>
      <c r="E17" s="315" t="s">
        <v>477</v>
      </c>
      <c r="F17" s="315" t="s">
        <v>477</v>
      </c>
      <c r="G17" s="315" t="s">
        <v>477</v>
      </c>
      <c r="H17" s="315" t="s">
        <v>477</v>
      </c>
      <c r="I17" s="319">
        <f t="shared" si="0"/>
        <v>43</v>
      </c>
    </row>
    <row r="18" spans="1:9" ht="24.75" customHeight="1">
      <c r="A18" s="496" t="s">
        <v>5</v>
      </c>
      <c r="B18" s="316" t="s">
        <v>477</v>
      </c>
      <c r="C18" s="316" t="s">
        <v>477</v>
      </c>
      <c r="D18" s="316" t="s">
        <v>477</v>
      </c>
      <c r="E18" s="316" t="s">
        <v>477</v>
      </c>
      <c r="F18" s="316" t="s">
        <v>477</v>
      </c>
      <c r="G18" s="316" t="s">
        <v>477</v>
      </c>
      <c r="H18" s="316" t="s">
        <v>477</v>
      </c>
      <c r="I18" s="318">
        <f t="shared" si="0"/>
        <v>0</v>
      </c>
    </row>
    <row r="19" spans="1:9" ht="24.75" customHeight="1">
      <c r="A19" s="495" t="s">
        <v>305</v>
      </c>
      <c r="B19" s="315" t="s">
        <v>477</v>
      </c>
      <c r="C19" s="315" t="s">
        <v>477</v>
      </c>
      <c r="D19" s="315" t="s">
        <v>477</v>
      </c>
      <c r="E19" s="315" t="s">
        <v>477</v>
      </c>
      <c r="F19" s="315" t="s">
        <v>477</v>
      </c>
      <c r="G19" s="315" t="s">
        <v>477</v>
      </c>
      <c r="H19" s="315" t="s">
        <v>477</v>
      </c>
      <c r="I19" s="319">
        <f t="shared" si="0"/>
        <v>0</v>
      </c>
    </row>
    <row r="20" spans="1:9" ht="24.75" customHeight="1">
      <c r="A20" s="478" t="s">
        <v>376</v>
      </c>
      <c r="B20" s="316" t="s">
        <v>477</v>
      </c>
      <c r="C20" s="316" t="s">
        <v>477</v>
      </c>
      <c r="D20" s="316" t="s">
        <v>477</v>
      </c>
      <c r="E20" s="316" t="s">
        <v>477</v>
      </c>
      <c r="F20" s="316" t="s">
        <v>477</v>
      </c>
      <c r="G20" s="316" t="s">
        <v>477</v>
      </c>
      <c r="H20" s="316">
        <v>103596</v>
      </c>
      <c r="I20" s="318">
        <f t="shared" si="0"/>
        <v>103596</v>
      </c>
    </row>
    <row r="21" spans="1:16" ht="30" customHeight="1">
      <c r="A21" s="201" t="s">
        <v>29</v>
      </c>
      <c r="B21" s="211">
        <f>SUM(B7:B20)</f>
        <v>1367005</v>
      </c>
      <c r="C21" s="211">
        <f aca="true" t="shared" si="1" ref="C21:I21">SUM(C7:C20)</f>
        <v>31862</v>
      </c>
      <c r="D21" s="211">
        <f t="shared" si="1"/>
        <v>0</v>
      </c>
      <c r="E21" s="211">
        <f t="shared" si="1"/>
        <v>4925</v>
      </c>
      <c r="F21" s="211">
        <f t="shared" si="1"/>
        <v>159</v>
      </c>
      <c r="G21" s="211">
        <f t="shared" si="1"/>
        <v>6451</v>
      </c>
      <c r="H21" s="211">
        <f t="shared" si="1"/>
        <v>103596</v>
      </c>
      <c r="I21" s="211">
        <f t="shared" si="1"/>
        <v>1513998</v>
      </c>
      <c r="J21" s="489"/>
      <c r="K21" s="489"/>
      <c r="L21" s="489"/>
      <c r="M21" s="489"/>
      <c r="N21" s="489"/>
      <c r="O21" s="489"/>
      <c r="P21" s="489"/>
    </row>
    <row r="22" spans="1:9" ht="18">
      <c r="A22" s="301" t="s">
        <v>396</v>
      </c>
      <c r="B22" s="37"/>
      <c r="C22" s="37"/>
      <c r="D22" s="37"/>
      <c r="E22" s="37"/>
      <c r="F22" s="37"/>
      <c r="G22" s="19"/>
      <c r="H22" s="37"/>
      <c r="I22" s="37"/>
    </row>
    <row r="23" spans="1:9" ht="18">
      <c r="A23" s="438"/>
      <c r="B23" s="439"/>
      <c r="C23" s="440"/>
      <c r="D23" s="440"/>
      <c r="E23" s="440"/>
      <c r="F23" s="440"/>
      <c r="G23" s="804"/>
      <c r="H23" s="439"/>
      <c r="I23" s="439"/>
    </row>
    <row r="24" spans="1:9" ht="18">
      <c r="A24" s="438"/>
      <c r="B24" s="441"/>
      <c r="C24" s="441"/>
      <c r="D24" s="441"/>
      <c r="E24" s="441"/>
      <c r="F24" s="441"/>
      <c r="G24" s="804"/>
      <c r="H24" s="441"/>
      <c r="I24" s="441"/>
    </row>
    <row r="25" spans="1:9" ht="18">
      <c r="A25" s="438"/>
      <c r="B25" s="442"/>
      <c r="C25" s="442"/>
      <c r="D25" s="442"/>
      <c r="E25" s="442"/>
      <c r="F25" s="442"/>
      <c r="G25" s="442"/>
      <c r="H25" s="442"/>
      <c r="I25" s="442"/>
    </row>
    <row r="26" spans="1:9" ht="18">
      <c r="A26" s="443"/>
      <c r="B26" s="451"/>
      <c r="C26" s="452"/>
      <c r="D26" s="452"/>
      <c r="E26" s="452"/>
      <c r="F26" s="452"/>
      <c r="G26" s="452"/>
      <c r="H26" s="452"/>
      <c r="I26" s="452"/>
    </row>
    <row r="27" spans="1:9" ht="12.75">
      <c r="A27" s="312"/>
      <c r="B27" s="312"/>
      <c r="C27" s="312"/>
      <c r="D27" s="312"/>
      <c r="E27" s="312"/>
      <c r="F27" s="312"/>
      <c r="G27" s="312"/>
      <c r="H27" s="312"/>
      <c r="I27" s="312"/>
    </row>
    <row r="28" spans="2:11" ht="20.25">
      <c r="B28" s="67"/>
      <c r="K28" s="525"/>
    </row>
    <row r="29" ht="12.75">
      <c r="K29" s="525"/>
    </row>
    <row r="30" ht="12.75">
      <c r="K30" s="525"/>
    </row>
    <row r="31" ht="12.75">
      <c r="K31" s="525"/>
    </row>
    <row r="32" ht="12.75">
      <c r="K32" s="525"/>
    </row>
    <row r="33" ht="12.75">
      <c r="K33" s="525"/>
    </row>
    <row r="34" ht="12.75">
      <c r="K34" s="525"/>
    </row>
    <row r="35" ht="12.75">
      <c r="K35" s="525"/>
    </row>
  </sheetData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784" customWidth="1"/>
    <col min="2" max="2" width="17.00390625" style="784" customWidth="1"/>
    <col min="3" max="3" width="16.140625" style="784" customWidth="1"/>
    <col min="4" max="4" width="17.28125" style="784" customWidth="1"/>
    <col min="5" max="5" width="18.00390625" style="784" customWidth="1"/>
    <col min="6" max="16384" width="9.140625" style="784" customWidth="1"/>
  </cols>
  <sheetData>
    <row r="1" spans="1:5" s="780" customFormat="1" ht="20.25">
      <c r="A1" s="77" t="s">
        <v>465</v>
      </c>
      <c r="E1" s="781"/>
    </row>
    <row r="2" spans="1:5" s="780" customFormat="1" ht="20.25">
      <c r="A2" s="94" t="s">
        <v>466</v>
      </c>
      <c r="E2" s="781"/>
    </row>
    <row r="3" spans="1:5" s="780" customFormat="1" ht="20.25">
      <c r="A3" s="502" t="s">
        <v>389</v>
      </c>
      <c r="B3" s="502"/>
      <c r="C3" s="502"/>
      <c r="D3" s="502"/>
      <c r="E3" s="782"/>
    </row>
    <row r="4" spans="1:5" ht="12.75" customHeight="1">
      <c r="A4" s="783"/>
      <c r="E4" s="785"/>
    </row>
    <row r="5" spans="1:5" ht="18">
      <c r="A5" s="786" t="s">
        <v>381</v>
      </c>
      <c r="B5" s="786"/>
      <c r="C5" s="786"/>
      <c r="D5" s="786"/>
      <c r="E5" s="787" t="s">
        <v>135</v>
      </c>
    </row>
    <row r="6" spans="1:5" ht="19.5" customHeight="1">
      <c r="A6" s="143" t="s">
        <v>136</v>
      </c>
      <c r="B6" s="788" t="s">
        <v>32</v>
      </c>
      <c r="C6" s="789"/>
      <c r="D6" s="789"/>
      <c r="E6" s="790" t="s">
        <v>138</v>
      </c>
    </row>
    <row r="7" spans="1:5" ht="56.25" customHeight="1">
      <c r="A7" s="140"/>
      <c r="B7" s="791" t="s">
        <v>33</v>
      </c>
      <c r="C7" s="791" t="s">
        <v>34</v>
      </c>
      <c r="D7" s="791" t="s">
        <v>167</v>
      </c>
      <c r="E7" s="792"/>
    </row>
    <row r="8" spans="1:5" ht="15.75" customHeight="1">
      <c r="A8" s="122" t="s">
        <v>147</v>
      </c>
      <c r="B8" s="793"/>
      <c r="C8" s="793"/>
      <c r="D8" s="793"/>
      <c r="E8" s="793"/>
    </row>
    <row r="9" spans="1:5" ht="15.75" customHeight="1">
      <c r="A9" s="123" t="s">
        <v>148</v>
      </c>
      <c r="B9" s="353">
        <v>891433</v>
      </c>
      <c r="C9" s="353">
        <v>331508</v>
      </c>
      <c r="D9" s="353">
        <v>1405615</v>
      </c>
      <c r="E9" s="354">
        <v>2628556</v>
      </c>
    </row>
    <row r="10" spans="1:5" ht="15.75" customHeight="1">
      <c r="A10" s="125" t="s">
        <v>149</v>
      </c>
      <c r="B10" s="351">
        <v>313168</v>
      </c>
      <c r="C10" s="351">
        <v>16131</v>
      </c>
      <c r="D10" s="351">
        <v>4566</v>
      </c>
      <c r="E10" s="352">
        <v>333865</v>
      </c>
    </row>
    <row r="11" spans="1:5" ht="15.75" customHeight="1">
      <c r="A11" s="123" t="s">
        <v>248</v>
      </c>
      <c r="B11" s="353">
        <v>19159</v>
      </c>
      <c r="C11" s="353" t="s">
        <v>477</v>
      </c>
      <c r="D11" s="353" t="s">
        <v>477</v>
      </c>
      <c r="E11" s="354">
        <v>19159</v>
      </c>
    </row>
    <row r="12" spans="1:5" ht="15.75" customHeight="1">
      <c r="A12" s="125" t="s">
        <v>150</v>
      </c>
      <c r="B12" s="351">
        <v>3157</v>
      </c>
      <c r="C12" s="351" t="s">
        <v>477</v>
      </c>
      <c r="D12" s="351" t="s">
        <v>477</v>
      </c>
      <c r="E12" s="352">
        <v>3157</v>
      </c>
    </row>
    <row r="13" spans="1:5" ht="15.75" customHeight="1">
      <c r="A13" s="123" t="s">
        <v>151</v>
      </c>
      <c r="B13" s="353">
        <v>928</v>
      </c>
      <c r="C13" s="353" t="s">
        <v>477</v>
      </c>
      <c r="D13" s="353" t="s">
        <v>477</v>
      </c>
      <c r="E13" s="354">
        <v>928</v>
      </c>
    </row>
    <row r="14" spans="1:5" ht="15.75" customHeight="1">
      <c r="A14" s="125" t="s">
        <v>152</v>
      </c>
      <c r="B14" s="351">
        <v>2504</v>
      </c>
      <c r="C14" s="351" t="s">
        <v>477</v>
      </c>
      <c r="D14" s="351" t="s">
        <v>477</v>
      </c>
      <c r="E14" s="352">
        <v>2504</v>
      </c>
    </row>
    <row r="15" spans="1:5" ht="15.75" customHeight="1">
      <c r="A15" s="123" t="s">
        <v>153</v>
      </c>
      <c r="B15" s="353">
        <v>16562</v>
      </c>
      <c r="C15" s="353" t="s">
        <v>477</v>
      </c>
      <c r="D15" s="353" t="s">
        <v>477</v>
      </c>
      <c r="E15" s="354">
        <v>16562</v>
      </c>
    </row>
    <row r="16" spans="1:5" ht="15.75" customHeight="1">
      <c r="A16" s="125" t="s">
        <v>154</v>
      </c>
      <c r="B16" s="351">
        <v>275</v>
      </c>
      <c r="C16" s="351" t="s">
        <v>477</v>
      </c>
      <c r="D16" s="351" t="s">
        <v>477</v>
      </c>
      <c r="E16" s="352">
        <v>275</v>
      </c>
    </row>
    <row r="17" spans="1:5" ht="15.75" customHeight="1">
      <c r="A17" s="123" t="s">
        <v>155</v>
      </c>
      <c r="B17" s="353"/>
      <c r="C17" s="353"/>
      <c r="D17" s="353"/>
      <c r="E17" s="354"/>
    </row>
    <row r="18" spans="1:5" ht="15.75" customHeight="1">
      <c r="A18" s="127" t="s">
        <v>156</v>
      </c>
      <c r="B18" s="351">
        <v>5864</v>
      </c>
      <c r="C18" s="351" t="s">
        <v>477</v>
      </c>
      <c r="D18" s="351" t="s">
        <v>477</v>
      </c>
      <c r="E18" s="352">
        <v>5864</v>
      </c>
    </row>
    <row r="19" spans="1:5" ht="15.75" customHeight="1">
      <c r="A19" s="128" t="s">
        <v>213</v>
      </c>
      <c r="B19" s="353" t="s">
        <v>477</v>
      </c>
      <c r="C19" s="353" t="s">
        <v>477</v>
      </c>
      <c r="D19" s="353" t="s">
        <v>477</v>
      </c>
      <c r="E19" s="354" t="s">
        <v>477</v>
      </c>
    </row>
    <row r="20" spans="1:5" ht="15.75" customHeight="1">
      <c r="A20" s="127" t="s">
        <v>467</v>
      </c>
      <c r="B20" s="351">
        <v>59</v>
      </c>
      <c r="C20" s="351" t="s">
        <v>477</v>
      </c>
      <c r="D20" s="351" t="s">
        <v>477</v>
      </c>
      <c r="E20" s="352">
        <v>59</v>
      </c>
    </row>
    <row r="21" spans="1:5" ht="15.75" customHeight="1">
      <c r="A21" s="123" t="s">
        <v>158</v>
      </c>
      <c r="B21" s="353">
        <v>890</v>
      </c>
      <c r="C21" s="353" t="s">
        <v>477</v>
      </c>
      <c r="D21" s="353" t="s">
        <v>477</v>
      </c>
      <c r="E21" s="354">
        <v>890</v>
      </c>
    </row>
    <row r="22" spans="1:5" ht="15.75" customHeight="1">
      <c r="A22" s="125" t="s">
        <v>159</v>
      </c>
      <c r="B22" s="351">
        <v>995</v>
      </c>
      <c r="C22" s="351" t="s">
        <v>477</v>
      </c>
      <c r="D22" s="351" t="s">
        <v>477</v>
      </c>
      <c r="E22" s="352">
        <v>995</v>
      </c>
    </row>
    <row r="23" spans="1:5" ht="15.75" customHeight="1">
      <c r="A23" s="123" t="s">
        <v>89</v>
      </c>
      <c r="B23" s="353">
        <v>8747</v>
      </c>
      <c r="C23" s="353" t="s">
        <v>477</v>
      </c>
      <c r="D23" s="353" t="s">
        <v>477</v>
      </c>
      <c r="E23" s="354">
        <v>8747</v>
      </c>
    </row>
    <row r="24" spans="1:5" ht="15.75" customHeight="1">
      <c r="A24" s="125" t="s">
        <v>160</v>
      </c>
      <c r="B24" s="351">
        <v>3579</v>
      </c>
      <c r="C24" s="351" t="s">
        <v>477</v>
      </c>
      <c r="D24" s="351">
        <v>178</v>
      </c>
      <c r="E24" s="352">
        <v>3757</v>
      </c>
    </row>
    <row r="25" spans="1:5" ht="15.75" customHeight="1">
      <c r="A25" s="123" t="s">
        <v>161</v>
      </c>
      <c r="B25" s="353">
        <v>133</v>
      </c>
      <c r="C25" s="353" t="s">
        <v>477</v>
      </c>
      <c r="D25" s="353" t="s">
        <v>477</v>
      </c>
      <c r="E25" s="354">
        <v>133</v>
      </c>
    </row>
    <row r="26" spans="1:5" ht="15.75" customHeight="1">
      <c r="A26" s="125" t="s">
        <v>0</v>
      </c>
      <c r="B26" s="351">
        <v>37960</v>
      </c>
      <c r="C26" s="351" t="s">
        <v>477</v>
      </c>
      <c r="D26" s="351">
        <v>43</v>
      </c>
      <c r="E26" s="352">
        <v>38003</v>
      </c>
    </row>
    <row r="27" spans="1:5" ht="15.75" customHeight="1">
      <c r="A27" s="123" t="s">
        <v>1</v>
      </c>
      <c r="B27" s="353">
        <v>4358</v>
      </c>
      <c r="C27" s="353" t="s">
        <v>477</v>
      </c>
      <c r="D27" s="353" t="s">
        <v>477</v>
      </c>
      <c r="E27" s="354">
        <v>4358</v>
      </c>
    </row>
    <row r="28" spans="1:5" ht="15.75" customHeight="1">
      <c r="A28" s="125" t="s">
        <v>2</v>
      </c>
      <c r="B28" s="351">
        <v>71</v>
      </c>
      <c r="C28" s="351" t="s">
        <v>477</v>
      </c>
      <c r="D28" s="351" t="s">
        <v>477</v>
      </c>
      <c r="E28" s="352">
        <v>71</v>
      </c>
    </row>
    <row r="29" spans="1:5" ht="15.75" customHeight="1">
      <c r="A29" s="123" t="s">
        <v>3</v>
      </c>
      <c r="B29" s="353" t="s">
        <v>477</v>
      </c>
      <c r="C29" s="353" t="s">
        <v>477</v>
      </c>
      <c r="D29" s="353" t="s">
        <v>477</v>
      </c>
      <c r="E29" s="354" t="s">
        <v>477</v>
      </c>
    </row>
    <row r="30" spans="1:5" ht="15.75" customHeight="1">
      <c r="A30" s="125" t="s">
        <v>4</v>
      </c>
      <c r="B30" s="351">
        <v>22</v>
      </c>
      <c r="C30" s="351" t="s">
        <v>477</v>
      </c>
      <c r="D30" s="351" t="s">
        <v>477</v>
      </c>
      <c r="E30" s="352">
        <v>22</v>
      </c>
    </row>
    <row r="31" spans="1:5" ht="15.75" customHeight="1">
      <c r="A31" s="123" t="s">
        <v>5</v>
      </c>
      <c r="B31" s="353"/>
      <c r="C31" s="353"/>
      <c r="D31" s="353"/>
      <c r="E31" s="354"/>
    </row>
    <row r="32" spans="1:5" ht="15.75" customHeight="1">
      <c r="A32" s="135" t="s">
        <v>6</v>
      </c>
      <c r="B32" s="351" t="s">
        <v>477</v>
      </c>
      <c r="C32" s="351" t="s">
        <v>477</v>
      </c>
      <c r="D32" s="351" t="s">
        <v>477</v>
      </c>
      <c r="E32" s="352" t="s">
        <v>477</v>
      </c>
    </row>
    <row r="33" spans="1:5" ht="19.5" customHeight="1">
      <c r="A33" s="130" t="s">
        <v>170</v>
      </c>
      <c r="B33" s="353"/>
      <c r="C33" s="353"/>
      <c r="D33" s="353"/>
      <c r="E33" s="354"/>
    </row>
    <row r="34" spans="1:5" ht="15.75" customHeight="1">
      <c r="A34" s="129" t="s">
        <v>7</v>
      </c>
      <c r="B34" s="351">
        <v>619</v>
      </c>
      <c r="C34" s="351" t="s">
        <v>477</v>
      </c>
      <c r="D34" s="351" t="s">
        <v>477</v>
      </c>
      <c r="E34" s="352">
        <v>619</v>
      </c>
    </row>
    <row r="35" spans="1:5" ht="15.75" customHeight="1">
      <c r="A35" s="131" t="s">
        <v>8</v>
      </c>
      <c r="B35" s="353" t="s">
        <v>477</v>
      </c>
      <c r="C35" s="353" t="s">
        <v>477</v>
      </c>
      <c r="D35" s="353" t="s">
        <v>477</v>
      </c>
      <c r="E35" s="354" t="s">
        <v>477</v>
      </c>
    </row>
    <row r="36" spans="1:5" ht="15.75" customHeight="1">
      <c r="A36" s="129" t="s">
        <v>468</v>
      </c>
      <c r="B36" s="351" t="s">
        <v>477</v>
      </c>
      <c r="C36" s="351" t="s">
        <v>477</v>
      </c>
      <c r="D36" s="351" t="s">
        <v>477</v>
      </c>
      <c r="E36" s="352" t="s">
        <v>477</v>
      </c>
    </row>
    <row r="37" spans="1:5" ht="15.75" customHeight="1">
      <c r="A37" s="794" t="s">
        <v>172</v>
      </c>
      <c r="B37" s="353"/>
      <c r="C37" s="353"/>
      <c r="D37" s="353"/>
      <c r="E37" s="354"/>
    </row>
    <row r="38" spans="1:5" ht="15.75" customHeight="1">
      <c r="A38" s="172" t="s">
        <v>9</v>
      </c>
      <c r="B38" s="351">
        <v>3644</v>
      </c>
      <c r="C38" s="351" t="s">
        <v>477</v>
      </c>
      <c r="D38" s="351" t="s">
        <v>477</v>
      </c>
      <c r="E38" s="352">
        <v>3644</v>
      </c>
    </row>
    <row r="39" spans="1:5" ht="15.75" customHeight="1">
      <c r="A39" s="131" t="s">
        <v>10</v>
      </c>
      <c r="B39" s="353" t="s">
        <v>477</v>
      </c>
      <c r="C39" s="353" t="s">
        <v>477</v>
      </c>
      <c r="D39" s="353" t="s">
        <v>477</v>
      </c>
      <c r="E39" s="354" t="s">
        <v>477</v>
      </c>
    </row>
    <row r="40" spans="1:5" ht="15.75" customHeight="1">
      <c r="A40" s="129" t="s">
        <v>173</v>
      </c>
      <c r="B40" s="351" t="s">
        <v>477</v>
      </c>
      <c r="C40" s="351" t="s">
        <v>477</v>
      </c>
      <c r="D40" s="351" t="s">
        <v>477</v>
      </c>
      <c r="E40" s="352" t="s">
        <v>477</v>
      </c>
    </row>
    <row r="41" spans="1:5" ht="15.75" customHeight="1">
      <c r="A41" s="795" t="s">
        <v>337</v>
      </c>
      <c r="B41" s="353"/>
      <c r="C41" s="353"/>
      <c r="D41" s="353"/>
      <c r="E41" s="354"/>
    </row>
    <row r="42" spans="1:5" ht="15.75" customHeight="1">
      <c r="A42" s="129" t="s">
        <v>12</v>
      </c>
      <c r="B42" s="351" t="s">
        <v>477</v>
      </c>
      <c r="C42" s="351" t="s">
        <v>477</v>
      </c>
      <c r="D42" s="351" t="s">
        <v>477</v>
      </c>
      <c r="E42" s="352" t="s">
        <v>477</v>
      </c>
    </row>
    <row r="43" spans="1:5" ht="15.75" customHeight="1">
      <c r="A43" s="131" t="s">
        <v>13</v>
      </c>
      <c r="B43" s="353" t="s">
        <v>477</v>
      </c>
      <c r="C43" s="353" t="s">
        <v>477</v>
      </c>
      <c r="D43" s="353" t="s">
        <v>477</v>
      </c>
      <c r="E43" s="354" t="s">
        <v>477</v>
      </c>
    </row>
    <row r="44" spans="1:5" ht="15.75" customHeight="1">
      <c r="A44" s="129" t="s">
        <v>24</v>
      </c>
      <c r="B44" s="351">
        <v>1315</v>
      </c>
      <c r="C44" s="351" t="s">
        <v>477</v>
      </c>
      <c r="D44" s="351" t="s">
        <v>477</v>
      </c>
      <c r="E44" s="352">
        <v>1315</v>
      </c>
    </row>
    <row r="45" spans="1:5" ht="15.75" customHeight="1">
      <c r="A45" s="751" t="s">
        <v>14</v>
      </c>
      <c r="B45" s="353"/>
      <c r="C45" s="353"/>
      <c r="D45" s="353"/>
      <c r="E45" s="354"/>
    </row>
    <row r="46" spans="1:5" ht="15.75" customHeight="1">
      <c r="A46" s="796" t="s">
        <v>469</v>
      </c>
      <c r="B46" s="351">
        <v>113811</v>
      </c>
      <c r="C46" s="351">
        <v>361</v>
      </c>
      <c r="D46" s="351">
        <v>129</v>
      </c>
      <c r="E46" s="352">
        <v>114301</v>
      </c>
    </row>
    <row r="47" spans="1:5" ht="15.75" customHeight="1">
      <c r="A47" s="131" t="s">
        <v>15</v>
      </c>
      <c r="B47" s="353">
        <v>2896</v>
      </c>
      <c r="C47" s="353" t="s">
        <v>477</v>
      </c>
      <c r="D47" s="353" t="s">
        <v>477</v>
      </c>
      <c r="E47" s="354">
        <v>2896</v>
      </c>
    </row>
    <row r="48" spans="1:5" ht="15.75" customHeight="1">
      <c r="A48" s="129" t="s">
        <v>470</v>
      </c>
      <c r="B48" s="351">
        <v>20</v>
      </c>
      <c r="C48" s="351" t="s">
        <v>477</v>
      </c>
      <c r="D48" s="351" t="s">
        <v>477</v>
      </c>
      <c r="E48" s="352">
        <v>20</v>
      </c>
    </row>
    <row r="49" spans="1:5" ht="15.75" customHeight="1">
      <c r="A49" s="131" t="s">
        <v>471</v>
      </c>
      <c r="B49" s="353">
        <v>500</v>
      </c>
      <c r="C49" s="353" t="s">
        <v>477</v>
      </c>
      <c r="D49" s="353" t="s">
        <v>477</v>
      </c>
      <c r="E49" s="354">
        <v>500</v>
      </c>
    </row>
    <row r="50" spans="1:5" ht="15.75" customHeight="1">
      <c r="A50" s="129" t="s">
        <v>16</v>
      </c>
      <c r="B50" s="351">
        <v>9064</v>
      </c>
      <c r="C50" s="351" t="s">
        <v>477</v>
      </c>
      <c r="D50" s="351" t="s">
        <v>477</v>
      </c>
      <c r="E50" s="352">
        <v>9064</v>
      </c>
    </row>
    <row r="51" spans="1:5" ht="15.75" customHeight="1">
      <c r="A51" s="751" t="s">
        <v>17</v>
      </c>
      <c r="B51" s="353">
        <v>460</v>
      </c>
      <c r="C51" s="353" t="s">
        <v>477</v>
      </c>
      <c r="D51" s="353" t="s">
        <v>477</v>
      </c>
      <c r="E51" s="354">
        <v>460</v>
      </c>
    </row>
    <row r="52" spans="1:5" ht="15.75" customHeight="1">
      <c r="A52" s="122" t="s">
        <v>18</v>
      </c>
      <c r="B52" s="351">
        <v>13406</v>
      </c>
      <c r="C52" s="351">
        <v>5764</v>
      </c>
      <c r="D52" s="351">
        <v>1545</v>
      </c>
      <c r="E52" s="352">
        <v>20715</v>
      </c>
    </row>
    <row r="53" spans="1:5" ht="15.75" customHeight="1">
      <c r="A53" s="751" t="s">
        <v>20</v>
      </c>
      <c r="B53" s="353">
        <v>267004</v>
      </c>
      <c r="C53" s="353">
        <v>29175</v>
      </c>
      <c r="D53" s="353">
        <v>101922</v>
      </c>
      <c r="E53" s="354">
        <v>398101</v>
      </c>
    </row>
    <row r="54" spans="1:5" ht="15.75" customHeight="1">
      <c r="A54" s="122" t="s">
        <v>22</v>
      </c>
      <c r="B54" s="351" t="s">
        <v>477</v>
      </c>
      <c r="C54" s="351" t="s">
        <v>477</v>
      </c>
      <c r="D54" s="351" t="s">
        <v>477</v>
      </c>
      <c r="E54" s="352" t="s">
        <v>477</v>
      </c>
    </row>
    <row r="55" spans="1:5" ht="18">
      <c r="A55" s="797" t="s">
        <v>138</v>
      </c>
      <c r="B55" s="798">
        <v>1722603</v>
      </c>
      <c r="C55" s="798">
        <v>382939</v>
      </c>
      <c r="D55" s="798">
        <v>1513998</v>
      </c>
      <c r="E55" s="798">
        <v>3619540</v>
      </c>
    </row>
    <row r="56" spans="1:5" ht="18">
      <c r="A56" s="825" t="s">
        <v>385</v>
      </c>
      <c r="B56" s="826">
        <f>B55/$E$55</f>
        <v>0.47591765804494496</v>
      </c>
      <c r="C56" s="827">
        <f>C55/$E$55</f>
        <v>0.10579769805002846</v>
      </c>
      <c r="D56" s="827">
        <f>D55/$E$55</f>
        <v>0.4182846439050266</v>
      </c>
      <c r="E56" s="827">
        <f>E55/$E$55</f>
        <v>1</v>
      </c>
    </row>
    <row r="57" spans="2:5" ht="15">
      <c r="B57" s="799"/>
      <c r="C57" s="799"/>
      <c r="D57" s="799"/>
      <c r="E57" s="800"/>
    </row>
    <row r="58" spans="2:5" ht="15">
      <c r="B58" s="799"/>
      <c r="C58" s="801"/>
      <c r="D58" s="801"/>
      <c r="E58" s="800"/>
    </row>
    <row r="59" spans="2:5" ht="15">
      <c r="B59" s="799"/>
      <c r="C59" s="799"/>
      <c r="D59" s="799"/>
      <c r="E59" s="800"/>
    </row>
    <row r="60" spans="2:5" ht="15">
      <c r="B60" s="802"/>
      <c r="C60" s="802"/>
      <c r="D60" s="799"/>
      <c r="E60" s="800"/>
    </row>
    <row r="61" spans="2:5" ht="15">
      <c r="B61" s="64"/>
      <c r="C61" s="64"/>
      <c r="D61" s="64"/>
      <c r="E61" s="803"/>
    </row>
    <row r="62" spans="2:5" ht="15">
      <c r="B62" s="802"/>
      <c r="C62" s="802"/>
      <c r="D62" s="802"/>
      <c r="E62" s="803"/>
    </row>
    <row r="63" spans="2:5" ht="15">
      <c r="B63" s="802"/>
      <c r="C63" s="802"/>
      <c r="D63" s="802"/>
      <c r="E63" s="803"/>
    </row>
    <row r="64" spans="2:5" ht="15">
      <c r="B64" s="802"/>
      <c r="C64" s="802"/>
      <c r="D64" s="802"/>
      <c r="E64" s="803"/>
    </row>
    <row r="65" spans="2:5" ht="15">
      <c r="B65" s="802"/>
      <c r="C65" s="802"/>
      <c r="D65" s="802"/>
      <c r="E65" s="803"/>
    </row>
    <row r="66" spans="2:5" ht="15">
      <c r="B66" s="802"/>
      <c r="C66" s="802"/>
      <c r="D66" s="802"/>
      <c r="E66" s="803"/>
    </row>
    <row r="67" spans="2:5" ht="15">
      <c r="B67" s="802"/>
      <c r="C67" s="802"/>
      <c r="D67" s="802"/>
      <c r="E67" s="803"/>
    </row>
    <row r="68" spans="2:5" ht="15">
      <c r="B68" s="802"/>
      <c r="C68" s="802"/>
      <c r="D68" s="802"/>
      <c r="E68" s="803"/>
    </row>
    <row r="69" spans="2:5" ht="15">
      <c r="B69" s="802"/>
      <c r="C69" s="802"/>
      <c r="D69" s="802"/>
      <c r="E69" s="803"/>
    </row>
    <row r="70" spans="2:5" ht="15">
      <c r="B70" s="802"/>
      <c r="C70" s="802"/>
      <c r="D70" s="802"/>
      <c r="E70" s="803"/>
    </row>
    <row r="71" spans="2:5" ht="15">
      <c r="B71" s="802"/>
      <c r="C71" s="802"/>
      <c r="D71" s="802"/>
      <c r="E71" s="803"/>
    </row>
    <row r="72" spans="2:5" ht="15">
      <c r="B72" s="802"/>
      <c r="C72" s="802"/>
      <c r="D72" s="802"/>
      <c r="E72" s="803"/>
    </row>
    <row r="73" spans="2:5" ht="15">
      <c r="B73" s="802"/>
      <c r="C73" s="802"/>
      <c r="D73" s="802"/>
      <c r="E73" s="803"/>
    </row>
    <row r="74" spans="2:5" ht="15">
      <c r="B74" s="802"/>
      <c r="C74" s="802"/>
      <c r="D74" s="802"/>
      <c r="E74" s="803"/>
    </row>
    <row r="75" spans="2:5" ht="15">
      <c r="B75" s="802"/>
      <c r="C75" s="802"/>
      <c r="D75" s="802"/>
      <c r="E75" s="803"/>
    </row>
    <row r="76" spans="2:5" ht="15">
      <c r="B76" s="802"/>
      <c r="C76" s="802"/>
      <c r="D76" s="802"/>
      <c r="E76" s="803"/>
    </row>
    <row r="77" spans="2:5" ht="15">
      <c r="B77" s="802"/>
      <c r="C77" s="802"/>
      <c r="D77" s="802"/>
      <c r="E77" s="803"/>
    </row>
    <row r="78" spans="2:5" ht="15">
      <c r="B78" s="802"/>
      <c r="C78" s="802"/>
      <c r="D78" s="802"/>
      <c r="E78" s="803"/>
    </row>
    <row r="79" spans="2:5" ht="15">
      <c r="B79" s="802"/>
      <c r="C79" s="802"/>
      <c r="D79" s="802"/>
      <c r="E79" s="803"/>
    </row>
    <row r="80" spans="2:5" ht="15">
      <c r="B80" s="802"/>
      <c r="C80" s="802"/>
      <c r="D80" s="802"/>
      <c r="E80" s="803"/>
    </row>
    <row r="81" spans="2:5" ht="15">
      <c r="B81" s="802"/>
      <c r="C81" s="802"/>
      <c r="D81" s="802"/>
      <c r="E81" s="803"/>
    </row>
    <row r="82" spans="2:5" ht="15">
      <c r="B82" s="802"/>
      <c r="C82" s="802"/>
      <c r="D82" s="802"/>
      <c r="E82" s="803"/>
    </row>
    <row r="83" spans="2:5" ht="15">
      <c r="B83" s="802"/>
      <c r="C83" s="802"/>
      <c r="D83" s="802"/>
      <c r="E83" s="803"/>
    </row>
    <row r="84" spans="2:5" ht="15">
      <c r="B84" s="802"/>
      <c r="C84" s="802"/>
      <c r="D84" s="802"/>
      <c r="E84" s="803"/>
    </row>
    <row r="85" spans="2:5" ht="15">
      <c r="B85" s="802"/>
      <c r="C85" s="802"/>
      <c r="D85" s="802"/>
      <c r="E85" s="803"/>
    </row>
    <row r="86" spans="2:5" ht="15">
      <c r="B86" s="802"/>
      <c r="C86" s="802"/>
      <c r="D86" s="802"/>
      <c r="E86" s="803"/>
    </row>
    <row r="87" spans="2:5" ht="15">
      <c r="B87" s="802"/>
      <c r="C87" s="802"/>
      <c r="D87" s="802"/>
      <c r="E87" s="803"/>
    </row>
    <row r="88" spans="2:5" ht="15">
      <c r="B88" s="802"/>
      <c r="C88" s="802"/>
      <c r="D88" s="802"/>
      <c r="E88" s="803"/>
    </row>
    <row r="89" spans="2:5" ht="15">
      <c r="B89" s="802"/>
      <c r="C89" s="802"/>
      <c r="D89" s="802"/>
      <c r="E89" s="803"/>
    </row>
    <row r="90" spans="2:5" ht="15">
      <c r="B90" s="802"/>
      <c r="C90" s="802"/>
      <c r="D90" s="802"/>
      <c r="E90" s="803"/>
    </row>
    <row r="91" spans="2:5" ht="15">
      <c r="B91" s="802"/>
      <c r="C91" s="802"/>
      <c r="D91" s="802"/>
      <c r="E91" s="803"/>
    </row>
    <row r="92" spans="2:5" ht="15">
      <c r="B92" s="802"/>
      <c r="C92" s="802"/>
      <c r="D92" s="802"/>
      <c r="E92" s="803"/>
    </row>
    <row r="93" spans="2:5" ht="15">
      <c r="B93" s="802"/>
      <c r="C93" s="802"/>
      <c r="D93" s="802"/>
      <c r="E93" s="803"/>
    </row>
    <row r="94" spans="2:5" ht="15">
      <c r="B94" s="802"/>
      <c r="C94" s="802"/>
      <c r="D94" s="802"/>
      <c r="E94" s="803"/>
    </row>
    <row r="95" spans="2:5" ht="15">
      <c r="B95" s="802"/>
      <c r="C95" s="802"/>
      <c r="D95" s="802"/>
      <c r="E95" s="803"/>
    </row>
    <row r="96" spans="2:5" ht="15">
      <c r="B96" s="802"/>
      <c r="C96" s="802"/>
      <c r="D96" s="802"/>
      <c r="E96" s="803"/>
    </row>
    <row r="97" spans="2:5" ht="15">
      <c r="B97" s="802"/>
      <c r="C97" s="802"/>
      <c r="D97" s="802"/>
      <c r="E97" s="803"/>
    </row>
    <row r="98" spans="2:5" ht="15">
      <c r="B98" s="802"/>
      <c r="C98" s="802"/>
      <c r="D98" s="802"/>
      <c r="E98" s="803"/>
    </row>
    <row r="99" spans="2:5" ht="15">
      <c r="B99" s="802"/>
      <c r="C99" s="802"/>
      <c r="D99" s="802"/>
      <c r="E99" s="803"/>
    </row>
    <row r="100" spans="2:5" ht="15">
      <c r="B100" s="802"/>
      <c r="C100" s="802"/>
      <c r="D100" s="802"/>
      <c r="E100" s="803"/>
    </row>
    <row r="101" spans="2:5" ht="15">
      <c r="B101" s="802"/>
      <c r="C101" s="802"/>
      <c r="D101" s="802"/>
      <c r="E101" s="803"/>
    </row>
    <row r="102" spans="2:5" ht="15">
      <c r="B102" s="802"/>
      <c r="C102" s="802"/>
      <c r="D102" s="802"/>
      <c r="E102" s="803"/>
    </row>
    <row r="103" spans="2:5" ht="15">
      <c r="B103" s="802"/>
      <c r="C103" s="802"/>
      <c r="D103" s="802"/>
      <c r="E103" s="803"/>
    </row>
    <row r="104" spans="2:5" ht="15">
      <c r="B104" s="802"/>
      <c r="C104" s="802"/>
      <c r="D104" s="802"/>
      <c r="E104" s="803"/>
    </row>
    <row r="105" spans="2:5" ht="15">
      <c r="B105" s="802"/>
      <c r="C105" s="802"/>
      <c r="D105" s="802"/>
      <c r="E105" s="803"/>
    </row>
    <row r="106" spans="2:5" ht="15">
      <c r="B106" s="802"/>
      <c r="C106" s="802"/>
      <c r="D106" s="802"/>
      <c r="E106" s="803"/>
    </row>
    <row r="107" spans="2:5" ht="15">
      <c r="B107" s="802"/>
      <c r="C107" s="802"/>
      <c r="D107" s="802"/>
      <c r="E107" s="803"/>
    </row>
    <row r="108" spans="2:5" ht="15">
      <c r="B108" s="802"/>
      <c r="C108" s="802"/>
      <c r="D108" s="802"/>
      <c r="E108" s="803"/>
    </row>
    <row r="109" spans="2:5" ht="15">
      <c r="B109" s="802"/>
      <c r="C109" s="802"/>
      <c r="D109" s="802"/>
      <c r="E109" s="803"/>
    </row>
    <row r="110" spans="2:5" ht="15">
      <c r="B110" s="802"/>
      <c r="C110" s="802"/>
      <c r="D110" s="802"/>
      <c r="E110" s="803"/>
    </row>
    <row r="111" spans="2:5" ht="15">
      <c r="B111" s="802"/>
      <c r="C111" s="802"/>
      <c r="D111" s="802"/>
      <c r="E111" s="803"/>
    </row>
    <row r="112" spans="2:5" ht="15">
      <c r="B112" s="802"/>
      <c r="C112" s="802"/>
      <c r="D112" s="802"/>
      <c r="E112" s="803"/>
    </row>
    <row r="113" spans="2:5" ht="15">
      <c r="B113" s="802"/>
      <c r="C113" s="802"/>
      <c r="D113" s="802"/>
      <c r="E113" s="803"/>
    </row>
    <row r="114" spans="2:5" ht="15">
      <c r="B114" s="802"/>
      <c r="C114" s="802"/>
      <c r="D114" s="802"/>
      <c r="E114" s="803"/>
    </row>
    <row r="115" spans="2:5" ht="15">
      <c r="B115" s="802"/>
      <c r="C115" s="802"/>
      <c r="D115" s="802"/>
      <c r="E115" s="803"/>
    </row>
    <row r="116" spans="2:5" ht="15">
      <c r="B116" s="802"/>
      <c r="C116" s="802"/>
      <c r="D116" s="802"/>
      <c r="E116" s="803"/>
    </row>
    <row r="117" spans="2:5" ht="15">
      <c r="B117" s="802"/>
      <c r="C117" s="802"/>
      <c r="D117" s="802"/>
      <c r="E117" s="803"/>
    </row>
    <row r="118" spans="2:5" ht="15">
      <c r="B118" s="802"/>
      <c r="C118" s="802"/>
      <c r="D118" s="802"/>
      <c r="E118" s="803"/>
    </row>
    <row r="119" spans="2:5" ht="15">
      <c r="B119" s="802"/>
      <c r="C119" s="802"/>
      <c r="D119" s="802"/>
      <c r="E119" s="803"/>
    </row>
    <row r="120" spans="2:5" ht="15">
      <c r="B120" s="802"/>
      <c r="C120" s="802"/>
      <c r="D120" s="802"/>
      <c r="E120" s="803"/>
    </row>
    <row r="121" spans="2:5" ht="15">
      <c r="B121" s="802"/>
      <c r="C121" s="802"/>
      <c r="D121" s="802"/>
      <c r="E121" s="803"/>
    </row>
    <row r="122" spans="2:5" ht="15">
      <c r="B122" s="802"/>
      <c r="C122" s="802"/>
      <c r="D122" s="802"/>
      <c r="E122" s="802"/>
    </row>
    <row r="123" spans="2:5" ht="15">
      <c r="B123" s="802"/>
      <c r="C123" s="802"/>
      <c r="D123" s="802"/>
      <c r="E123" s="802"/>
    </row>
    <row r="124" spans="2:5" ht="15">
      <c r="B124" s="802"/>
      <c r="C124" s="802"/>
      <c r="D124" s="802"/>
      <c r="E124" s="802"/>
    </row>
    <row r="125" spans="2:5" ht="15">
      <c r="B125" s="802"/>
      <c r="C125" s="802"/>
      <c r="D125" s="802"/>
      <c r="E125" s="802"/>
    </row>
    <row r="126" spans="2:5" ht="15">
      <c r="B126" s="802"/>
      <c r="C126" s="802"/>
      <c r="D126" s="802"/>
      <c r="E126" s="802"/>
    </row>
    <row r="127" spans="2:5" ht="15">
      <c r="B127" s="802"/>
      <c r="C127" s="802"/>
      <c r="D127" s="802"/>
      <c r="E127" s="802"/>
    </row>
    <row r="128" spans="2:5" ht="15">
      <c r="B128" s="802"/>
      <c r="C128" s="802"/>
      <c r="D128" s="802"/>
      <c r="E128" s="802"/>
    </row>
    <row r="129" spans="2:5" ht="15">
      <c r="B129" s="802"/>
      <c r="C129" s="802"/>
      <c r="D129" s="802"/>
      <c r="E129" s="802"/>
    </row>
    <row r="130" spans="2:5" ht="15">
      <c r="B130" s="802"/>
      <c r="C130" s="802"/>
      <c r="D130" s="802"/>
      <c r="E130" s="802"/>
    </row>
    <row r="131" spans="2:5" ht="15">
      <c r="B131" s="802"/>
      <c r="C131" s="802"/>
      <c r="D131" s="802"/>
      <c r="E131" s="802"/>
    </row>
    <row r="132" spans="2:5" ht="15">
      <c r="B132" s="802"/>
      <c r="C132" s="802"/>
      <c r="D132" s="802"/>
      <c r="E132" s="802"/>
    </row>
    <row r="133" spans="2:5" ht="15">
      <c r="B133" s="802"/>
      <c r="C133" s="802"/>
      <c r="D133" s="802"/>
      <c r="E133" s="802"/>
    </row>
    <row r="134" spans="2:5" ht="15">
      <c r="B134" s="802"/>
      <c r="C134" s="802"/>
      <c r="D134" s="802"/>
      <c r="E134" s="802"/>
    </row>
    <row r="135" spans="2:5" ht="15">
      <c r="B135" s="802"/>
      <c r="C135" s="802"/>
      <c r="D135" s="802"/>
      <c r="E135" s="802"/>
    </row>
    <row r="136" spans="2:5" ht="15">
      <c r="B136" s="802"/>
      <c r="C136" s="802"/>
      <c r="D136" s="802"/>
      <c r="E136" s="802"/>
    </row>
    <row r="137" spans="2:5" ht="15">
      <c r="B137" s="802"/>
      <c r="C137" s="802"/>
      <c r="D137" s="802"/>
      <c r="E137" s="802"/>
    </row>
    <row r="138" spans="2:5" ht="15">
      <c r="B138" s="802"/>
      <c r="C138" s="802"/>
      <c r="D138" s="802"/>
      <c r="E138" s="802"/>
    </row>
    <row r="139" spans="2:5" ht="15">
      <c r="B139" s="802"/>
      <c r="C139" s="802"/>
      <c r="D139" s="802"/>
      <c r="E139" s="802"/>
    </row>
    <row r="140" spans="2:5" ht="15">
      <c r="B140" s="802"/>
      <c r="C140" s="802"/>
      <c r="D140" s="802"/>
      <c r="E140" s="802"/>
    </row>
    <row r="141" spans="2:5" ht="15">
      <c r="B141" s="802"/>
      <c r="C141" s="802"/>
      <c r="D141" s="802"/>
      <c r="E141" s="802"/>
    </row>
    <row r="142" spans="2:5" ht="15">
      <c r="B142" s="802"/>
      <c r="C142" s="802"/>
      <c r="D142" s="802"/>
      <c r="E142" s="802"/>
    </row>
    <row r="143" spans="2:5" ht="15">
      <c r="B143" s="802"/>
      <c r="C143" s="802"/>
      <c r="D143" s="802"/>
      <c r="E143" s="802"/>
    </row>
    <row r="144" spans="2:5" ht="15">
      <c r="B144" s="802"/>
      <c r="C144" s="802"/>
      <c r="D144" s="802"/>
      <c r="E144" s="802"/>
    </row>
    <row r="145" spans="2:5" ht="15">
      <c r="B145" s="802"/>
      <c r="C145" s="802"/>
      <c r="D145" s="802"/>
      <c r="E145" s="802"/>
    </row>
    <row r="146" spans="2:5" ht="15">
      <c r="B146" s="802"/>
      <c r="C146" s="802"/>
      <c r="D146" s="802"/>
      <c r="E146" s="802"/>
    </row>
    <row r="147" spans="2:5" ht="15">
      <c r="B147" s="802"/>
      <c r="C147" s="802"/>
      <c r="D147" s="802"/>
      <c r="E147" s="802"/>
    </row>
    <row r="148" spans="2:5" ht="15">
      <c r="B148" s="802"/>
      <c r="C148" s="802"/>
      <c r="D148" s="802"/>
      <c r="E148" s="802"/>
    </row>
    <row r="149" spans="2:5" ht="15">
      <c r="B149" s="802"/>
      <c r="C149" s="802"/>
      <c r="D149" s="802"/>
      <c r="E149" s="802"/>
    </row>
    <row r="150" spans="2:5" ht="15">
      <c r="B150" s="802"/>
      <c r="C150" s="802"/>
      <c r="D150" s="802"/>
      <c r="E150" s="802"/>
    </row>
    <row r="151" spans="2:5" ht="15">
      <c r="B151" s="802"/>
      <c r="C151" s="802"/>
      <c r="D151" s="802"/>
      <c r="E151" s="802"/>
    </row>
    <row r="152" spans="2:5" ht="15">
      <c r="B152" s="802"/>
      <c r="C152" s="802"/>
      <c r="D152" s="802"/>
      <c r="E152" s="802"/>
    </row>
    <row r="153" spans="2:5" ht="15">
      <c r="B153" s="802"/>
      <c r="C153" s="802"/>
      <c r="D153" s="802"/>
      <c r="E153" s="802"/>
    </row>
    <row r="154" spans="2:5" ht="15">
      <c r="B154" s="802"/>
      <c r="C154" s="802"/>
      <c r="D154" s="802"/>
      <c r="E154" s="802"/>
    </row>
    <row r="155" spans="2:5" ht="15">
      <c r="B155" s="802"/>
      <c r="C155" s="802"/>
      <c r="D155" s="802"/>
      <c r="E155" s="802"/>
    </row>
    <row r="156" spans="2:5" ht="15">
      <c r="B156" s="802"/>
      <c r="C156" s="802"/>
      <c r="D156" s="802"/>
      <c r="E156" s="802"/>
    </row>
    <row r="157" spans="2:5" ht="15">
      <c r="B157" s="802"/>
      <c r="C157" s="802"/>
      <c r="D157" s="802"/>
      <c r="E157" s="802"/>
    </row>
    <row r="158" spans="2:5" ht="15">
      <c r="B158" s="802"/>
      <c r="C158" s="802"/>
      <c r="D158" s="802"/>
      <c r="E158" s="802"/>
    </row>
    <row r="159" spans="2:5" ht="15">
      <c r="B159" s="802"/>
      <c r="C159" s="802"/>
      <c r="D159" s="802"/>
      <c r="E159" s="802"/>
    </row>
    <row r="160" spans="2:5" ht="15">
      <c r="B160" s="802"/>
      <c r="C160" s="802"/>
      <c r="D160" s="802"/>
      <c r="E160" s="802"/>
    </row>
    <row r="161" spans="2:5" ht="15">
      <c r="B161" s="802"/>
      <c r="C161" s="802"/>
      <c r="D161" s="802"/>
      <c r="E161" s="802"/>
    </row>
    <row r="162" spans="2:5" ht="15">
      <c r="B162" s="802"/>
      <c r="C162" s="802"/>
      <c r="D162" s="802"/>
      <c r="E162" s="802"/>
    </row>
    <row r="163" spans="2:5" ht="15">
      <c r="B163" s="802"/>
      <c r="C163" s="802"/>
      <c r="D163" s="802"/>
      <c r="E163" s="802"/>
    </row>
    <row r="164" spans="2:5" ht="15">
      <c r="B164" s="802"/>
      <c r="C164" s="802"/>
      <c r="D164" s="802"/>
      <c r="E164" s="802"/>
    </row>
    <row r="165" spans="2:5" ht="15">
      <c r="B165" s="802"/>
      <c r="C165" s="802"/>
      <c r="D165" s="802"/>
      <c r="E165" s="802"/>
    </row>
    <row r="166" spans="2:5" ht="15">
      <c r="B166" s="802"/>
      <c r="C166" s="802"/>
      <c r="D166" s="802"/>
      <c r="E166" s="802"/>
    </row>
    <row r="167" spans="2:5" ht="15">
      <c r="B167" s="802"/>
      <c r="C167" s="802"/>
      <c r="D167" s="802"/>
      <c r="E167" s="802"/>
    </row>
    <row r="168" spans="2:5" ht="15">
      <c r="B168" s="802"/>
      <c r="C168" s="802"/>
      <c r="D168" s="802"/>
      <c r="E168" s="802"/>
    </row>
    <row r="169" spans="2:5" ht="15">
      <c r="B169" s="802"/>
      <c r="C169" s="802"/>
      <c r="D169" s="802"/>
      <c r="E169" s="802"/>
    </row>
    <row r="170" spans="2:5" ht="15">
      <c r="B170" s="802"/>
      <c r="C170" s="802"/>
      <c r="D170" s="802"/>
      <c r="E170" s="802"/>
    </row>
    <row r="171" spans="2:5" ht="15">
      <c r="B171" s="802"/>
      <c r="C171" s="802"/>
      <c r="D171" s="802"/>
      <c r="E171" s="802"/>
    </row>
    <row r="172" spans="2:5" ht="15">
      <c r="B172" s="802"/>
      <c r="C172" s="802"/>
      <c r="D172" s="802"/>
      <c r="E172" s="802"/>
    </row>
    <row r="173" spans="2:5" ht="15">
      <c r="B173" s="802"/>
      <c r="C173" s="802"/>
      <c r="D173" s="802"/>
      <c r="E173" s="802"/>
    </row>
    <row r="174" spans="2:5" ht="15">
      <c r="B174" s="802"/>
      <c r="C174" s="802"/>
      <c r="D174" s="802"/>
      <c r="E174" s="802"/>
    </row>
    <row r="175" spans="2:5" ht="15">
      <c r="B175" s="802"/>
      <c r="C175" s="802"/>
      <c r="D175" s="802"/>
      <c r="E175" s="802"/>
    </row>
    <row r="176" spans="2:5" ht="15">
      <c r="B176" s="802"/>
      <c r="C176" s="802"/>
      <c r="D176" s="802"/>
      <c r="E176" s="802"/>
    </row>
    <row r="177" spans="2:5" ht="15">
      <c r="B177" s="802"/>
      <c r="C177" s="802"/>
      <c r="D177" s="802"/>
      <c r="E177" s="802"/>
    </row>
    <row r="178" spans="2:5" ht="15">
      <c r="B178" s="802"/>
      <c r="C178" s="802"/>
      <c r="D178" s="802"/>
      <c r="E178" s="802"/>
    </row>
    <row r="179" spans="2:5" ht="15">
      <c r="B179" s="802"/>
      <c r="C179" s="802"/>
      <c r="D179" s="802"/>
      <c r="E179" s="802"/>
    </row>
    <row r="180" spans="2:5" ht="15">
      <c r="B180" s="802"/>
      <c r="C180" s="802"/>
      <c r="D180" s="802"/>
      <c r="E180" s="802"/>
    </row>
    <row r="181" spans="2:5" ht="15">
      <c r="B181" s="802"/>
      <c r="C181" s="802"/>
      <c r="D181" s="802"/>
      <c r="E181" s="802"/>
    </row>
    <row r="182" spans="2:5" ht="15">
      <c r="B182" s="802"/>
      <c r="C182" s="802"/>
      <c r="D182" s="802"/>
      <c r="E182" s="802"/>
    </row>
    <row r="183" spans="2:5" ht="15">
      <c r="B183" s="802"/>
      <c r="C183" s="802"/>
      <c r="D183" s="802"/>
      <c r="E183" s="802"/>
    </row>
    <row r="184" spans="2:5" ht="15">
      <c r="B184" s="802"/>
      <c r="C184" s="802"/>
      <c r="D184" s="802"/>
      <c r="E184" s="802"/>
    </row>
    <row r="185" spans="2:5" ht="15">
      <c r="B185" s="802"/>
      <c r="C185" s="802"/>
      <c r="D185" s="802"/>
      <c r="E185" s="802"/>
    </row>
    <row r="186" spans="2:5" ht="15">
      <c r="B186" s="802"/>
      <c r="C186" s="802"/>
      <c r="D186" s="802"/>
      <c r="E186" s="802"/>
    </row>
    <row r="187" spans="2:5" ht="15">
      <c r="B187" s="802"/>
      <c r="C187" s="802"/>
      <c r="D187" s="802"/>
      <c r="E187" s="802"/>
    </row>
    <row r="188" spans="2:5" ht="15">
      <c r="B188" s="802"/>
      <c r="C188" s="802"/>
      <c r="D188" s="802"/>
      <c r="E188" s="802"/>
    </row>
    <row r="189" spans="2:5" ht="15">
      <c r="B189" s="802"/>
      <c r="C189" s="802"/>
      <c r="D189" s="802"/>
      <c r="E189" s="802"/>
    </row>
    <row r="190" spans="2:5" ht="15">
      <c r="B190" s="802"/>
      <c r="C190" s="802"/>
      <c r="D190" s="802"/>
      <c r="E190" s="802"/>
    </row>
    <row r="191" spans="2:5" ht="15">
      <c r="B191" s="802"/>
      <c r="C191" s="802"/>
      <c r="D191" s="802"/>
      <c r="E191" s="802"/>
    </row>
    <row r="192" spans="2:5" ht="15">
      <c r="B192" s="802"/>
      <c r="C192" s="802"/>
      <c r="D192" s="802"/>
      <c r="E192" s="802"/>
    </row>
    <row r="193" spans="2:5" ht="15">
      <c r="B193" s="802"/>
      <c r="C193" s="802"/>
      <c r="D193" s="802"/>
      <c r="E193" s="802"/>
    </row>
    <row r="194" spans="2:5" ht="15">
      <c r="B194" s="802"/>
      <c r="C194" s="802"/>
      <c r="D194" s="802"/>
      <c r="E194" s="802"/>
    </row>
    <row r="195" spans="2:5" ht="15">
      <c r="B195" s="802"/>
      <c r="C195" s="802"/>
      <c r="D195" s="802"/>
      <c r="E195" s="802"/>
    </row>
    <row r="196" spans="2:5" ht="15">
      <c r="B196" s="802"/>
      <c r="C196" s="802"/>
      <c r="D196" s="802"/>
      <c r="E196" s="802"/>
    </row>
    <row r="197" spans="2:5" ht="15">
      <c r="B197" s="802"/>
      <c r="C197" s="802"/>
      <c r="D197" s="802"/>
      <c r="E197" s="802"/>
    </row>
    <row r="198" spans="2:5" ht="15">
      <c r="B198" s="802"/>
      <c r="C198" s="802"/>
      <c r="D198" s="802"/>
      <c r="E198" s="802"/>
    </row>
    <row r="199" spans="2:5" ht="15">
      <c r="B199" s="802"/>
      <c r="C199" s="802"/>
      <c r="D199" s="802"/>
      <c r="E199" s="802"/>
    </row>
    <row r="200" spans="2:5" ht="15">
      <c r="B200" s="802"/>
      <c r="C200" s="802"/>
      <c r="D200" s="802"/>
      <c r="E200" s="802"/>
    </row>
    <row r="201" spans="2:5" ht="15">
      <c r="B201" s="802"/>
      <c r="C201" s="802"/>
      <c r="D201" s="802"/>
      <c r="E201" s="802"/>
    </row>
    <row r="202" spans="2:5" ht="15">
      <c r="B202" s="802"/>
      <c r="C202" s="802"/>
      <c r="D202" s="802"/>
      <c r="E202" s="802"/>
    </row>
    <row r="203" spans="2:5" ht="15">
      <c r="B203" s="802"/>
      <c r="C203" s="802"/>
      <c r="D203" s="802"/>
      <c r="E203" s="802"/>
    </row>
    <row r="204" spans="2:5" ht="15">
      <c r="B204" s="802"/>
      <c r="C204" s="802"/>
      <c r="D204" s="802"/>
      <c r="E204" s="802"/>
    </row>
    <row r="205" spans="2:5" ht="15">
      <c r="B205" s="802"/>
      <c r="C205" s="802"/>
      <c r="D205" s="802"/>
      <c r="E205" s="802"/>
    </row>
    <row r="206" spans="2:5" ht="15">
      <c r="B206" s="802"/>
      <c r="C206" s="802"/>
      <c r="D206" s="802"/>
      <c r="E206" s="802"/>
    </row>
    <row r="207" spans="2:5" ht="15">
      <c r="B207" s="802"/>
      <c r="C207" s="802"/>
      <c r="D207" s="802"/>
      <c r="E207" s="802"/>
    </row>
    <row r="208" spans="2:5" ht="15">
      <c r="B208" s="802"/>
      <c r="C208" s="802"/>
      <c r="D208" s="802"/>
      <c r="E208" s="802"/>
    </row>
    <row r="209" spans="2:5" ht="15">
      <c r="B209" s="802"/>
      <c r="C209" s="802"/>
      <c r="D209" s="802"/>
      <c r="E209" s="802"/>
    </row>
    <row r="210" spans="2:5" ht="15">
      <c r="B210" s="802"/>
      <c r="C210" s="802"/>
      <c r="D210" s="802"/>
      <c r="E210" s="802"/>
    </row>
    <row r="211" spans="2:5" ht="15">
      <c r="B211" s="802"/>
      <c r="C211" s="802"/>
      <c r="D211" s="802"/>
      <c r="E211" s="802"/>
    </row>
    <row r="212" spans="2:5" ht="15">
      <c r="B212" s="802"/>
      <c r="C212" s="802"/>
      <c r="D212" s="802"/>
      <c r="E212" s="802"/>
    </row>
    <row r="213" spans="2:5" ht="15">
      <c r="B213" s="802"/>
      <c r="C213" s="802"/>
      <c r="D213" s="802"/>
      <c r="E213" s="802"/>
    </row>
    <row r="214" spans="2:5" ht="15">
      <c r="B214" s="802"/>
      <c r="C214" s="802"/>
      <c r="D214" s="802"/>
      <c r="E214" s="802"/>
    </row>
    <row r="215" spans="2:5" ht="15">
      <c r="B215" s="802"/>
      <c r="C215" s="802"/>
      <c r="D215" s="802"/>
      <c r="E215" s="802"/>
    </row>
    <row r="216" spans="2:5" ht="15">
      <c r="B216" s="802"/>
      <c r="C216" s="802"/>
      <c r="D216" s="802"/>
      <c r="E216" s="802"/>
    </row>
    <row r="217" spans="2:5" ht="15">
      <c r="B217" s="802"/>
      <c r="C217" s="802"/>
      <c r="D217" s="802"/>
      <c r="E217" s="802"/>
    </row>
    <row r="218" spans="2:5" ht="15">
      <c r="B218" s="802"/>
      <c r="C218" s="802"/>
      <c r="D218" s="802"/>
      <c r="E218" s="802"/>
    </row>
    <row r="219" spans="2:5" ht="15">
      <c r="B219" s="802"/>
      <c r="C219" s="802"/>
      <c r="D219" s="802"/>
      <c r="E219" s="802"/>
    </row>
    <row r="220" spans="2:5" ht="15">
      <c r="B220" s="802"/>
      <c r="C220" s="802"/>
      <c r="D220" s="802"/>
      <c r="E220" s="802"/>
    </row>
    <row r="221" spans="2:5" ht="15">
      <c r="B221" s="802"/>
      <c r="C221" s="802"/>
      <c r="D221" s="802"/>
      <c r="E221" s="802"/>
    </row>
    <row r="222" spans="2:5" ht="15">
      <c r="B222" s="802"/>
      <c r="C222" s="802"/>
      <c r="D222" s="802"/>
      <c r="E222" s="802"/>
    </row>
    <row r="223" spans="2:5" ht="15">
      <c r="B223" s="802"/>
      <c r="C223" s="802"/>
      <c r="D223" s="802"/>
      <c r="E223" s="802"/>
    </row>
    <row r="224" spans="2:5" ht="15">
      <c r="B224" s="802"/>
      <c r="C224" s="802"/>
      <c r="D224" s="802"/>
      <c r="E224" s="802"/>
    </row>
    <row r="225" spans="2:5" ht="15">
      <c r="B225" s="802"/>
      <c r="C225" s="802"/>
      <c r="D225" s="802"/>
      <c r="E225" s="802"/>
    </row>
    <row r="226" spans="2:5" ht="15">
      <c r="B226" s="802"/>
      <c r="C226" s="802"/>
      <c r="D226" s="802"/>
      <c r="E226" s="802"/>
    </row>
    <row r="227" spans="2:5" ht="15">
      <c r="B227" s="802"/>
      <c r="C227" s="802"/>
      <c r="D227" s="802"/>
      <c r="E227" s="802"/>
    </row>
    <row r="228" spans="2:5" ht="15">
      <c r="B228" s="802"/>
      <c r="C228" s="802"/>
      <c r="D228" s="802"/>
      <c r="E228" s="802"/>
    </row>
    <row r="229" spans="2:5" ht="15">
      <c r="B229" s="802"/>
      <c r="C229" s="802"/>
      <c r="D229" s="802"/>
      <c r="E229" s="802"/>
    </row>
    <row r="230" spans="2:5" ht="15">
      <c r="B230" s="802"/>
      <c r="C230" s="802"/>
      <c r="D230" s="802"/>
      <c r="E230" s="802"/>
    </row>
    <row r="231" spans="2:5" ht="15">
      <c r="B231" s="802"/>
      <c r="C231" s="802"/>
      <c r="D231" s="802"/>
      <c r="E231" s="802"/>
    </row>
    <row r="232" spans="2:5" ht="15">
      <c r="B232" s="802"/>
      <c r="C232" s="802"/>
      <c r="D232" s="802"/>
      <c r="E232" s="802"/>
    </row>
    <row r="233" spans="2:5" ht="15">
      <c r="B233" s="802"/>
      <c r="C233" s="802"/>
      <c r="D233" s="802"/>
      <c r="E233" s="802"/>
    </row>
    <row r="234" spans="2:5" ht="15">
      <c r="B234" s="802"/>
      <c r="C234" s="802"/>
      <c r="D234" s="802"/>
      <c r="E234" s="802"/>
    </row>
    <row r="235" spans="2:5" ht="15">
      <c r="B235" s="802"/>
      <c r="C235" s="802"/>
      <c r="D235" s="802"/>
      <c r="E235" s="802"/>
    </row>
    <row r="236" spans="2:5" ht="15">
      <c r="B236" s="802"/>
      <c r="C236" s="802"/>
      <c r="D236" s="802"/>
      <c r="E236" s="802"/>
    </row>
    <row r="237" spans="2:5" ht="15">
      <c r="B237" s="802"/>
      <c r="C237" s="802"/>
      <c r="D237" s="802"/>
      <c r="E237" s="802"/>
    </row>
    <row r="238" spans="2:5" ht="15">
      <c r="B238" s="802"/>
      <c r="C238" s="802"/>
      <c r="D238" s="802"/>
      <c r="E238" s="802"/>
    </row>
    <row r="239" spans="2:5" ht="15">
      <c r="B239" s="802"/>
      <c r="C239" s="802"/>
      <c r="D239" s="802"/>
      <c r="E239" s="802"/>
    </row>
    <row r="240" spans="2:5" ht="15">
      <c r="B240" s="802"/>
      <c r="C240" s="802"/>
      <c r="D240" s="802"/>
      <c r="E240" s="802"/>
    </row>
    <row r="241" spans="2:5" ht="15">
      <c r="B241" s="802"/>
      <c r="C241" s="802"/>
      <c r="D241" s="802"/>
      <c r="E241" s="802"/>
    </row>
    <row r="242" spans="2:5" ht="15">
      <c r="B242" s="802"/>
      <c r="C242" s="802"/>
      <c r="D242" s="802"/>
      <c r="E242" s="802"/>
    </row>
    <row r="243" spans="2:5" ht="15">
      <c r="B243" s="802"/>
      <c r="C243" s="802"/>
      <c r="D243" s="802"/>
      <c r="E243" s="802"/>
    </row>
    <row r="244" spans="2:5" ht="15">
      <c r="B244" s="802"/>
      <c r="C244" s="802"/>
      <c r="D244" s="802"/>
      <c r="E244" s="802"/>
    </row>
    <row r="245" spans="2:5" ht="15">
      <c r="B245" s="802"/>
      <c r="C245" s="802"/>
      <c r="D245" s="802"/>
      <c r="E245" s="802"/>
    </row>
    <row r="246" spans="2:5" ht="15">
      <c r="B246" s="802"/>
      <c r="C246" s="802"/>
      <c r="D246" s="802"/>
      <c r="E246" s="802"/>
    </row>
    <row r="247" spans="2:5" ht="15">
      <c r="B247" s="802"/>
      <c r="C247" s="802"/>
      <c r="D247" s="802"/>
      <c r="E247" s="802"/>
    </row>
    <row r="248" spans="2:5" ht="15">
      <c r="B248" s="802"/>
      <c r="C248" s="802"/>
      <c r="D248" s="802"/>
      <c r="E248" s="802"/>
    </row>
    <row r="249" spans="2:5" ht="15">
      <c r="B249" s="802"/>
      <c r="C249" s="802"/>
      <c r="D249" s="802"/>
      <c r="E249" s="802"/>
    </row>
    <row r="250" spans="2:5" ht="15">
      <c r="B250" s="802"/>
      <c r="C250" s="802"/>
      <c r="D250" s="802"/>
      <c r="E250" s="802"/>
    </row>
    <row r="251" spans="2:5" ht="15">
      <c r="B251" s="802"/>
      <c r="C251" s="802"/>
      <c r="D251" s="802"/>
      <c r="E251" s="802"/>
    </row>
    <row r="252" spans="2:5" ht="15">
      <c r="B252" s="802"/>
      <c r="C252" s="802"/>
      <c r="D252" s="802"/>
      <c r="E252" s="802"/>
    </row>
    <row r="253" spans="2:5" ht="15">
      <c r="B253" s="802"/>
      <c r="C253" s="802"/>
      <c r="D253" s="802"/>
      <c r="E253" s="802"/>
    </row>
    <row r="254" spans="2:5" ht="15">
      <c r="B254" s="802"/>
      <c r="C254" s="802"/>
      <c r="D254" s="802"/>
      <c r="E254" s="802"/>
    </row>
    <row r="255" spans="2:5" ht="15">
      <c r="B255" s="802"/>
      <c r="C255" s="802"/>
      <c r="D255" s="802"/>
      <c r="E255" s="802"/>
    </row>
    <row r="256" spans="2:5" ht="15">
      <c r="B256" s="802"/>
      <c r="C256" s="802"/>
      <c r="D256" s="802"/>
      <c r="E256" s="802"/>
    </row>
    <row r="257" spans="2:5" ht="15">
      <c r="B257" s="802"/>
      <c r="C257" s="802"/>
      <c r="D257" s="802"/>
      <c r="E257" s="802"/>
    </row>
    <row r="258" spans="2:5" ht="15">
      <c r="B258" s="802"/>
      <c r="C258" s="802"/>
      <c r="D258" s="802"/>
      <c r="E258" s="802"/>
    </row>
    <row r="259" spans="2:5" ht="15">
      <c r="B259" s="802"/>
      <c r="C259" s="802"/>
      <c r="D259" s="802"/>
      <c r="E259" s="802"/>
    </row>
    <row r="260" spans="2:5" ht="15">
      <c r="B260" s="802"/>
      <c r="C260" s="802"/>
      <c r="D260" s="802"/>
      <c r="E260" s="802"/>
    </row>
    <row r="261" spans="2:5" ht="15">
      <c r="B261" s="802"/>
      <c r="C261" s="802"/>
      <c r="D261" s="802"/>
      <c r="E261" s="802"/>
    </row>
    <row r="262" spans="2:5" ht="15">
      <c r="B262" s="802"/>
      <c r="C262" s="802"/>
      <c r="D262" s="802"/>
      <c r="E262" s="802"/>
    </row>
    <row r="263" spans="2:5" ht="15">
      <c r="B263" s="802"/>
      <c r="C263" s="802"/>
      <c r="D263" s="802"/>
      <c r="E263" s="802"/>
    </row>
    <row r="264" spans="2:5" ht="15">
      <c r="B264" s="802"/>
      <c r="C264" s="802"/>
      <c r="D264" s="802"/>
      <c r="E264" s="802"/>
    </row>
    <row r="265" spans="2:5" ht="15">
      <c r="B265" s="802"/>
      <c r="C265" s="802"/>
      <c r="D265" s="802"/>
      <c r="E265" s="802"/>
    </row>
  </sheetData>
  <printOptions horizontalCentered="1"/>
  <pageMargins left="0.7480314960629921" right="0.5118110236220472" top="0.69" bottom="0.5" header="0.5118110236220472" footer="0.5118110236220472"/>
  <pageSetup fitToHeight="1" fitToWidth="1" horizontalDpi="1200" verticalDpi="12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A1:N411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29.421875" style="139" customWidth="1"/>
    <col min="2" max="2" width="35.421875" style="139" customWidth="1"/>
    <col min="3" max="4" width="17.8515625" style="344" customWidth="1"/>
    <col min="5" max="5" width="18.00390625" style="344" customWidth="1"/>
    <col min="6" max="6" width="17.7109375" style="344" customWidth="1"/>
    <col min="7" max="8" width="10.28125" style="32" bestFit="1" customWidth="1"/>
    <col min="9" max="11" width="9.140625" style="32" customWidth="1"/>
    <col min="12" max="13" width="11.421875" style="32" bestFit="1" customWidth="1"/>
    <col min="14" max="14" width="9.28125" style="32" bestFit="1" customWidth="1"/>
    <col min="15" max="16384" width="9.140625" style="32" customWidth="1"/>
  </cols>
  <sheetData>
    <row r="1" spans="1:6" s="151" customFormat="1" ht="23.25">
      <c r="A1" s="77" t="s">
        <v>30</v>
      </c>
      <c r="B1" s="59"/>
      <c r="C1" s="342"/>
      <c r="D1" s="342"/>
      <c r="E1" s="342"/>
      <c r="F1" s="343"/>
    </row>
    <row r="2" spans="1:6" ht="18">
      <c r="A2" s="225"/>
      <c r="B2" s="94"/>
      <c r="F2" s="345"/>
    </row>
    <row r="3" spans="1:6" ht="12.75" customHeight="1">
      <c r="A3" s="94"/>
      <c r="B3" s="94"/>
      <c r="F3" s="345"/>
    </row>
    <row r="4" spans="1:6" s="226" customFormat="1" ht="15.75">
      <c r="A4" s="225" t="s">
        <v>381</v>
      </c>
      <c r="C4" s="346"/>
      <c r="D4" s="346"/>
      <c r="E4" s="347"/>
      <c r="F4" s="227" t="s">
        <v>135</v>
      </c>
    </row>
    <row r="5" spans="1:6" ht="19.5" customHeight="1">
      <c r="A5" s="143" t="s">
        <v>136</v>
      </c>
      <c r="B5" s="833" t="s">
        <v>31</v>
      </c>
      <c r="C5" s="837" t="s">
        <v>32</v>
      </c>
      <c r="D5" s="838"/>
      <c r="E5" s="839"/>
      <c r="F5" s="348" t="s">
        <v>138</v>
      </c>
    </row>
    <row r="6" spans="1:6" ht="72.75" customHeight="1">
      <c r="A6" s="140"/>
      <c r="B6" s="834"/>
      <c r="C6" s="349" t="s">
        <v>33</v>
      </c>
      <c r="D6" s="349" t="s">
        <v>34</v>
      </c>
      <c r="E6" s="349" t="s">
        <v>167</v>
      </c>
      <c r="F6" s="350"/>
    </row>
    <row r="7" spans="1:9" ht="15.75" customHeight="1">
      <c r="A7" s="144" t="s">
        <v>35</v>
      </c>
      <c r="B7" s="152" t="s">
        <v>139</v>
      </c>
      <c r="C7" s="351">
        <v>312206</v>
      </c>
      <c r="D7" s="351">
        <v>66544</v>
      </c>
      <c r="E7" s="351">
        <v>451892</v>
      </c>
      <c r="F7" s="352">
        <f>SUM(C7:E7)</f>
        <v>830642</v>
      </c>
      <c r="I7" s="62"/>
    </row>
    <row r="8" spans="1:11" ht="15.75" customHeight="1">
      <c r="A8" s="145"/>
      <c r="B8" s="153" t="s">
        <v>36</v>
      </c>
      <c r="C8" s="353">
        <v>301508</v>
      </c>
      <c r="D8" s="353">
        <v>42838</v>
      </c>
      <c r="E8" s="353">
        <v>25916</v>
      </c>
      <c r="F8" s="354">
        <f>SUM(C8:E8)</f>
        <v>370262</v>
      </c>
      <c r="K8" s="539"/>
    </row>
    <row r="9" spans="1:6" ht="15.75" customHeight="1">
      <c r="A9" s="145"/>
      <c r="B9" s="152" t="s">
        <v>37</v>
      </c>
      <c r="C9" s="351">
        <v>20632</v>
      </c>
      <c r="D9" s="351">
        <v>68</v>
      </c>
      <c r="E9" s="351" t="s">
        <v>477</v>
      </c>
      <c r="F9" s="352">
        <f>SUM(C9:E9)</f>
        <v>20700</v>
      </c>
    </row>
    <row r="10" spans="1:6" ht="15.75" customHeight="1">
      <c r="A10" s="145"/>
      <c r="B10" s="153" t="s">
        <v>38</v>
      </c>
      <c r="C10" s="353">
        <v>6237</v>
      </c>
      <c r="D10" s="353">
        <v>36</v>
      </c>
      <c r="E10" s="353">
        <v>1339</v>
      </c>
      <c r="F10" s="354">
        <f>SUM(C10:E10)</f>
        <v>7612</v>
      </c>
    </row>
    <row r="11" spans="1:8" ht="15.75" customHeight="1">
      <c r="A11" s="145"/>
      <c r="B11" s="152" t="s">
        <v>452</v>
      </c>
      <c r="C11" s="351">
        <v>250850</v>
      </c>
      <c r="D11" s="351">
        <v>222022</v>
      </c>
      <c r="E11" s="351">
        <v>926468</v>
      </c>
      <c r="F11" s="352">
        <f>SUM(C11:E11)</f>
        <v>1399340</v>
      </c>
      <c r="H11" s="65"/>
    </row>
    <row r="12" spans="1:8" ht="15.75" customHeight="1">
      <c r="A12" s="146"/>
      <c r="B12" s="141" t="s">
        <v>138</v>
      </c>
      <c r="C12" s="355">
        <f>SUM(C7:C11)</f>
        <v>891433</v>
      </c>
      <c r="D12" s="355">
        <f>SUM(D7:D11)</f>
        <v>331508</v>
      </c>
      <c r="E12" s="355">
        <f>SUM(E7:E11)</f>
        <v>1405615</v>
      </c>
      <c r="F12" s="355">
        <f>SUM(F7:F11)</f>
        <v>2628556</v>
      </c>
      <c r="G12" s="62"/>
      <c r="H12" s="297"/>
    </row>
    <row r="13" spans="1:6" ht="15.75" customHeight="1">
      <c r="A13" s="144" t="s">
        <v>39</v>
      </c>
      <c r="B13" s="152" t="s">
        <v>139</v>
      </c>
      <c r="C13" s="351">
        <v>90983</v>
      </c>
      <c r="D13" s="351">
        <v>3507</v>
      </c>
      <c r="E13" s="351">
        <v>1988</v>
      </c>
      <c r="F13" s="352">
        <f>SUM(C13:E13)</f>
        <v>96478</v>
      </c>
    </row>
    <row r="14" spans="1:6" ht="15.75" customHeight="1">
      <c r="A14" s="145"/>
      <c r="B14" s="153" t="s">
        <v>36</v>
      </c>
      <c r="C14" s="353">
        <v>189747</v>
      </c>
      <c r="D14" s="353">
        <v>1493</v>
      </c>
      <c r="E14" s="353">
        <v>171</v>
      </c>
      <c r="F14" s="354">
        <f>SUM(C14:E14)</f>
        <v>191411</v>
      </c>
    </row>
    <row r="15" spans="1:6" ht="15.75" customHeight="1">
      <c r="A15" s="145"/>
      <c r="B15" s="152" t="s">
        <v>37</v>
      </c>
      <c r="C15" s="351">
        <v>29021</v>
      </c>
      <c r="D15" s="351" t="s">
        <v>477</v>
      </c>
      <c r="E15" s="351" t="s">
        <v>477</v>
      </c>
      <c r="F15" s="352">
        <f>SUM(C15:E15)</f>
        <v>29021</v>
      </c>
    </row>
    <row r="16" spans="1:6" ht="15.75" customHeight="1">
      <c r="A16" s="145"/>
      <c r="B16" s="153" t="s">
        <v>38</v>
      </c>
      <c r="C16" s="353">
        <v>1672</v>
      </c>
      <c r="D16" s="353" t="s">
        <v>477</v>
      </c>
      <c r="E16" s="353" t="s">
        <v>477</v>
      </c>
      <c r="F16" s="354">
        <f>SUM(C16:E16)</f>
        <v>1672</v>
      </c>
    </row>
    <row r="17" spans="1:6" ht="15.75" customHeight="1">
      <c r="A17" s="145"/>
      <c r="B17" s="152" t="str">
        <f>$B$11</f>
        <v>Breeding of GM or HM</v>
      </c>
      <c r="C17" s="351">
        <v>1745</v>
      </c>
      <c r="D17" s="351">
        <v>11131</v>
      </c>
      <c r="E17" s="351">
        <v>2407</v>
      </c>
      <c r="F17" s="352">
        <f>SUM(C17:E17)</f>
        <v>15283</v>
      </c>
    </row>
    <row r="18" spans="1:8" ht="15.75" customHeight="1">
      <c r="A18" s="146"/>
      <c r="B18" s="141" t="s">
        <v>138</v>
      </c>
      <c r="C18" s="355">
        <f>SUM(C13:C17)</f>
        <v>313168</v>
      </c>
      <c r="D18" s="355">
        <f>SUM(D13:D17)</f>
        <v>16131</v>
      </c>
      <c r="E18" s="355">
        <f>SUM(E13:E17)</f>
        <v>4566</v>
      </c>
      <c r="F18" s="355">
        <f>SUM(F13:F17)</f>
        <v>333865</v>
      </c>
      <c r="H18" s="297"/>
    </row>
    <row r="19" spans="1:6" ht="15.75" customHeight="1">
      <c r="A19" s="144" t="s">
        <v>250</v>
      </c>
      <c r="B19" s="152" t="s">
        <v>139</v>
      </c>
      <c r="C19" s="351">
        <v>1407</v>
      </c>
      <c r="D19" s="351" t="s">
        <v>477</v>
      </c>
      <c r="E19" s="351" t="s">
        <v>477</v>
      </c>
      <c r="F19" s="352">
        <f>SUM(C19:E19)</f>
        <v>1407</v>
      </c>
    </row>
    <row r="20" spans="1:6" ht="15.75" customHeight="1">
      <c r="A20" s="145"/>
      <c r="B20" s="153" t="s">
        <v>36</v>
      </c>
      <c r="C20" s="353">
        <v>17417</v>
      </c>
      <c r="D20" s="353" t="s">
        <v>477</v>
      </c>
      <c r="E20" s="353" t="s">
        <v>477</v>
      </c>
      <c r="F20" s="354">
        <f>SUM(C20:E20)</f>
        <v>17417</v>
      </c>
    </row>
    <row r="21" spans="1:6" ht="15.75" customHeight="1">
      <c r="A21" s="145"/>
      <c r="B21" s="152" t="s">
        <v>37</v>
      </c>
      <c r="C21" s="351" t="s">
        <v>477</v>
      </c>
      <c r="D21" s="351" t="s">
        <v>477</v>
      </c>
      <c r="E21" s="351" t="s">
        <v>477</v>
      </c>
      <c r="F21" s="352">
        <f>SUM(C21:E21)</f>
        <v>0</v>
      </c>
    </row>
    <row r="22" spans="1:6" ht="15.75" customHeight="1">
      <c r="A22" s="145"/>
      <c r="B22" s="153" t="s">
        <v>38</v>
      </c>
      <c r="C22" s="353">
        <v>335</v>
      </c>
      <c r="D22" s="353" t="s">
        <v>477</v>
      </c>
      <c r="E22" s="353" t="s">
        <v>477</v>
      </c>
      <c r="F22" s="354">
        <f>SUM(C22:E22)</f>
        <v>335</v>
      </c>
    </row>
    <row r="23" spans="1:6" ht="15.75" customHeight="1">
      <c r="A23" s="145"/>
      <c r="B23" s="152" t="str">
        <f>$B$11</f>
        <v>Breeding of GM or HM</v>
      </c>
      <c r="C23" s="351" t="s">
        <v>477</v>
      </c>
      <c r="D23" s="351" t="s">
        <v>477</v>
      </c>
      <c r="E23" s="351" t="s">
        <v>477</v>
      </c>
      <c r="F23" s="352">
        <f>SUM(C23:E23)</f>
        <v>0</v>
      </c>
    </row>
    <row r="24" spans="1:6" ht="15.75" customHeight="1">
      <c r="A24" s="146"/>
      <c r="B24" s="141" t="s">
        <v>138</v>
      </c>
      <c r="C24" s="355">
        <f>SUM(C19:C23)</f>
        <v>19159</v>
      </c>
      <c r="D24" s="355">
        <f>SUM(D19:D23)</f>
        <v>0</v>
      </c>
      <c r="E24" s="355">
        <f>SUM(E19:E23)</f>
        <v>0</v>
      </c>
      <c r="F24" s="355">
        <f>SUM(F19:F23)</f>
        <v>19159</v>
      </c>
    </row>
    <row r="25" spans="1:6" ht="15.75" customHeight="1">
      <c r="A25" s="144" t="s">
        <v>40</v>
      </c>
      <c r="B25" s="152" t="s">
        <v>139</v>
      </c>
      <c r="C25" s="351">
        <v>882</v>
      </c>
      <c r="D25" s="351" t="s">
        <v>477</v>
      </c>
      <c r="E25" s="351" t="s">
        <v>477</v>
      </c>
      <c r="F25" s="352">
        <f>SUM(C25:E25)</f>
        <v>882</v>
      </c>
    </row>
    <row r="26" spans="1:6" ht="15.75" customHeight="1">
      <c r="A26" s="145"/>
      <c r="B26" s="153" t="s">
        <v>36</v>
      </c>
      <c r="C26" s="353">
        <v>2213</v>
      </c>
      <c r="D26" s="353" t="s">
        <v>477</v>
      </c>
      <c r="E26" s="353" t="s">
        <v>477</v>
      </c>
      <c r="F26" s="354">
        <f>SUM(C26:E26)</f>
        <v>2213</v>
      </c>
    </row>
    <row r="27" spans="1:6" ht="15.75" customHeight="1">
      <c r="A27" s="145"/>
      <c r="B27" s="152" t="s">
        <v>37</v>
      </c>
      <c r="C27" s="351">
        <v>62</v>
      </c>
      <c r="D27" s="351" t="s">
        <v>477</v>
      </c>
      <c r="E27" s="351" t="s">
        <v>477</v>
      </c>
      <c r="F27" s="352">
        <f>SUM(C27:E27)</f>
        <v>62</v>
      </c>
    </row>
    <row r="28" spans="1:11" ht="15.75" customHeight="1">
      <c r="A28" s="145"/>
      <c r="B28" s="153" t="s">
        <v>38</v>
      </c>
      <c r="C28" s="353" t="s">
        <v>477</v>
      </c>
      <c r="D28" s="353" t="s">
        <v>477</v>
      </c>
      <c r="E28" s="353" t="s">
        <v>477</v>
      </c>
      <c r="F28" s="354">
        <f>SUM(C28:E28)</f>
        <v>0</v>
      </c>
      <c r="K28" s="534"/>
    </row>
    <row r="29" spans="1:11" ht="15.75" customHeight="1">
      <c r="A29" s="145"/>
      <c r="B29" s="152" t="str">
        <f>$B$11</f>
        <v>Breeding of GM or HM</v>
      </c>
      <c r="C29" s="351" t="s">
        <v>477</v>
      </c>
      <c r="D29" s="351" t="s">
        <v>477</v>
      </c>
      <c r="E29" s="351" t="s">
        <v>477</v>
      </c>
      <c r="F29" s="352">
        <f>SUM(C29:E29)</f>
        <v>0</v>
      </c>
      <c r="K29" s="534"/>
    </row>
    <row r="30" spans="1:11" ht="15.75" customHeight="1">
      <c r="A30" s="146"/>
      <c r="B30" s="141" t="s">
        <v>138</v>
      </c>
      <c r="C30" s="355">
        <f>SUM(C25:C29)</f>
        <v>3157</v>
      </c>
      <c r="D30" s="355">
        <f>SUM(D25:D29)</f>
        <v>0</v>
      </c>
      <c r="E30" s="355">
        <f>SUM(E25:E29)</f>
        <v>0</v>
      </c>
      <c r="F30" s="355">
        <f>SUM(F25:F29)</f>
        <v>3157</v>
      </c>
      <c r="K30" s="534"/>
    </row>
    <row r="31" spans="1:11" ht="15.75" customHeight="1">
      <c r="A31" s="144" t="s">
        <v>41</v>
      </c>
      <c r="B31" s="152" t="s">
        <v>139</v>
      </c>
      <c r="C31" s="351">
        <v>688</v>
      </c>
      <c r="D31" s="351" t="s">
        <v>477</v>
      </c>
      <c r="E31" s="351" t="s">
        <v>477</v>
      </c>
      <c r="F31" s="352">
        <f>SUM(C31:E31)</f>
        <v>688</v>
      </c>
      <c r="K31" s="534"/>
    </row>
    <row r="32" spans="1:11" ht="15.75" customHeight="1">
      <c r="A32" s="147"/>
      <c r="B32" s="153" t="s">
        <v>36</v>
      </c>
      <c r="C32" s="353">
        <v>240</v>
      </c>
      <c r="D32" s="353" t="s">
        <v>477</v>
      </c>
      <c r="E32" s="353" t="s">
        <v>477</v>
      </c>
      <c r="F32" s="354">
        <f>SUM(C32:E32)</f>
        <v>240</v>
      </c>
      <c r="K32" s="534"/>
    </row>
    <row r="33" spans="1:11" ht="15.75" customHeight="1">
      <c r="A33" s="145"/>
      <c r="B33" s="152" t="s">
        <v>37</v>
      </c>
      <c r="C33" s="351" t="s">
        <v>477</v>
      </c>
      <c r="D33" s="351" t="s">
        <v>477</v>
      </c>
      <c r="E33" s="351" t="s">
        <v>477</v>
      </c>
      <c r="F33" s="352">
        <f>SUM(C33:E33)</f>
        <v>0</v>
      </c>
      <c r="K33" s="534"/>
    </row>
    <row r="34" spans="1:11" ht="15.75" customHeight="1">
      <c r="A34" s="148"/>
      <c r="B34" s="153" t="s">
        <v>38</v>
      </c>
      <c r="C34" s="353" t="s">
        <v>477</v>
      </c>
      <c r="D34" s="353" t="s">
        <v>477</v>
      </c>
      <c r="E34" s="353" t="s">
        <v>477</v>
      </c>
      <c r="F34" s="354">
        <f>SUM(C34:E34)</f>
        <v>0</v>
      </c>
      <c r="K34" s="534"/>
    </row>
    <row r="35" spans="1:11" ht="15.75" customHeight="1">
      <c r="A35" s="145"/>
      <c r="B35" s="152" t="str">
        <f>$B$11</f>
        <v>Breeding of GM or HM</v>
      </c>
      <c r="C35" s="351" t="s">
        <v>477</v>
      </c>
      <c r="D35" s="351" t="s">
        <v>477</v>
      </c>
      <c r="E35" s="351" t="s">
        <v>477</v>
      </c>
      <c r="F35" s="352">
        <f>SUM(C35:E35)</f>
        <v>0</v>
      </c>
      <c r="K35" s="534"/>
    </row>
    <row r="36" spans="1:6" ht="15.75" customHeight="1">
      <c r="A36" s="146"/>
      <c r="B36" s="141" t="s">
        <v>138</v>
      </c>
      <c r="C36" s="355">
        <f>SUM(C31:C35)</f>
        <v>928</v>
      </c>
      <c r="D36" s="355">
        <f>SUM(D31:D35)</f>
        <v>0</v>
      </c>
      <c r="E36" s="355">
        <f>SUM(E31:E35)</f>
        <v>0</v>
      </c>
      <c r="F36" s="355">
        <f>SUM(F31:F35)</f>
        <v>928</v>
      </c>
    </row>
    <row r="37" spans="1:6" ht="15.75" customHeight="1">
      <c r="A37" s="144" t="s">
        <v>42</v>
      </c>
      <c r="B37" s="152" t="s">
        <v>139</v>
      </c>
      <c r="C37" s="351">
        <v>2121</v>
      </c>
      <c r="D37" s="351" t="s">
        <v>477</v>
      </c>
      <c r="E37" s="351" t="s">
        <v>477</v>
      </c>
      <c r="F37" s="352">
        <f>SUM(C37:E37)</f>
        <v>2121</v>
      </c>
    </row>
    <row r="38" spans="1:6" ht="15.75" customHeight="1">
      <c r="A38" s="147"/>
      <c r="B38" s="153" t="s">
        <v>36</v>
      </c>
      <c r="C38" s="353" t="s">
        <v>477</v>
      </c>
      <c r="D38" s="353" t="s">
        <v>477</v>
      </c>
      <c r="E38" s="353" t="s">
        <v>477</v>
      </c>
      <c r="F38" s="354">
        <f>SUM(C38:E38)</f>
        <v>0</v>
      </c>
    </row>
    <row r="39" spans="1:6" ht="15.75" customHeight="1">
      <c r="A39" s="147"/>
      <c r="B39" s="152" t="s">
        <v>37</v>
      </c>
      <c r="C39" s="351">
        <v>383</v>
      </c>
      <c r="D39" s="351" t="s">
        <v>477</v>
      </c>
      <c r="E39" s="351" t="s">
        <v>477</v>
      </c>
      <c r="F39" s="352">
        <f>SUM(C39:E39)</f>
        <v>383</v>
      </c>
    </row>
    <row r="40" spans="1:6" ht="15.75" customHeight="1">
      <c r="A40" s="145"/>
      <c r="B40" s="153" t="s">
        <v>38</v>
      </c>
      <c r="C40" s="353" t="s">
        <v>477</v>
      </c>
      <c r="D40" s="353" t="s">
        <v>477</v>
      </c>
      <c r="E40" s="353" t="s">
        <v>477</v>
      </c>
      <c r="F40" s="354">
        <f>SUM(C40:E40)</f>
        <v>0</v>
      </c>
    </row>
    <row r="41" spans="1:6" ht="15.75" customHeight="1">
      <c r="A41" s="145"/>
      <c r="B41" s="152" t="str">
        <f>$B$11</f>
        <v>Breeding of GM or HM</v>
      </c>
      <c r="C41" s="351" t="s">
        <v>477</v>
      </c>
      <c r="D41" s="351" t="s">
        <v>477</v>
      </c>
      <c r="E41" s="351" t="s">
        <v>477</v>
      </c>
      <c r="F41" s="352">
        <f>SUM(C41:E41)</f>
        <v>0</v>
      </c>
    </row>
    <row r="42" spans="1:6" ht="15.75" customHeight="1">
      <c r="A42" s="146"/>
      <c r="B42" s="141" t="s">
        <v>138</v>
      </c>
      <c r="C42" s="355">
        <f>SUM(C37:C41)</f>
        <v>2504</v>
      </c>
      <c r="D42" s="355">
        <f>SUM(D37:D41)</f>
        <v>0</v>
      </c>
      <c r="E42" s="355">
        <f>SUM(E37:E41)</f>
        <v>0</v>
      </c>
      <c r="F42" s="355">
        <f>SUM(F37:F41)</f>
        <v>2504</v>
      </c>
    </row>
    <row r="43" spans="1:6" ht="15.75" customHeight="1">
      <c r="A43" s="144" t="s">
        <v>43</v>
      </c>
      <c r="B43" s="152" t="s">
        <v>139</v>
      </c>
      <c r="C43" s="351">
        <v>1340</v>
      </c>
      <c r="D43" s="351" t="s">
        <v>477</v>
      </c>
      <c r="E43" s="351" t="s">
        <v>477</v>
      </c>
      <c r="F43" s="352">
        <f>SUM(C43:E43)</f>
        <v>1340</v>
      </c>
    </row>
    <row r="44" spans="1:6" ht="15.75" customHeight="1">
      <c r="A44" s="145"/>
      <c r="B44" s="153" t="s">
        <v>36</v>
      </c>
      <c r="C44" s="353">
        <v>13200</v>
      </c>
      <c r="D44" s="353" t="s">
        <v>477</v>
      </c>
      <c r="E44" s="353" t="s">
        <v>477</v>
      </c>
      <c r="F44" s="354">
        <f>SUM(C44:E44)</f>
        <v>13200</v>
      </c>
    </row>
    <row r="45" spans="1:6" ht="15.75" customHeight="1">
      <c r="A45" s="145"/>
      <c r="B45" s="152" t="s">
        <v>37</v>
      </c>
      <c r="C45" s="351">
        <v>954</v>
      </c>
      <c r="D45" s="351" t="s">
        <v>477</v>
      </c>
      <c r="E45" s="351" t="s">
        <v>477</v>
      </c>
      <c r="F45" s="352">
        <f>SUM(C45:E45)</f>
        <v>954</v>
      </c>
    </row>
    <row r="46" spans="1:6" ht="15.75" customHeight="1">
      <c r="A46" s="145"/>
      <c r="B46" s="153" t="s">
        <v>38</v>
      </c>
      <c r="C46" s="353">
        <v>1068</v>
      </c>
      <c r="D46" s="353" t="s">
        <v>477</v>
      </c>
      <c r="E46" s="353" t="s">
        <v>477</v>
      </c>
      <c r="F46" s="354">
        <f>SUM(C46:E46)</f>
        <v>1068</v>
      </c>
    </row>
    <row r="47" spans="1:6" ht="15.75" customHeight="1">
      <c r="A47" s="145"/>
      <c r="B47" s="152" t="str">
        <f>$B$11</f>
        <v>Breeding of GM or HM</v>
      </c>
      <c r="C47" s="351" t="s">
        <v>477</v>
      </c>
      <c r="D47" s="351" t="s">
        <v>477</v>
      </c>
      <c r="E47" s="351" t="s">
        <v>477</v>
      </c>
      <c r="F47" s="352">
        <f>SUM(C47:E47)</f>
        <v>0</v>
      </c>
    </row>
    <row r="48" spans="1:6" ht="15.75" customHeight="1">
      <c r="A48" s="146"/>
      <c r="B48" s="141" t="s">
        <v>138</v>
      </c>
      <c r="C48" s="355">
        <f>SUM(C43:C47)</f>
        <v>16562</v>
      </c>
      <c r="D48" s="355">
        <f>SUM(D43:D47)</f>
        <v>0</v>
      </c>
      <c r="E48" s="355">
        <f>SUM(E43:E47)</f>
        <v>0</v>
      </c>
      <c r="F48" s="355">
        <f>SUM(F43:F47)</f>
        <v>16562</v>
      </c>
    </row>
    <row r="49" spans="1:6" ht="15.75" customHeight="1">
      <c r="A49" s="144" t="s">
        <v>44</v>
      </c>
      <c r="B49" s="152" t="s">
        <v>139</v>
      </c>
      <c r="C49" s="351">
        <v>55</v>
      </c>
      <c r="D49" s="351" t="s">
        <v>477</v>
      </c>
      <c r="E49" s="351" t="s">
        <v>477</v>
      </c>
      <c r="F49" s="352">
        <f>SUM(C49:E49)</f>
        <v>55</v>
      </c>
    </row>
    <row r="50" spans="1:6" ht="15.75" customHeight="1">
      <c r="A50" s="147"/>
      <c r="B50" s="153" t="s">
        <v>36</v>
      </c>
      <c r="C50" s="353">
        <v>220</v>
      </c>
      <c r="D50" s="353" t="s">
        <v>477</v>
      </c>
      <c r="E50" s="353" t="s">
        <v>477</v>
      </c>
      <c r="F50" s="354">
        <f>SUM(C50:E50)</f>
        <v>220</v>
      </c>
    </row>
    <row r="51" spans="1:6" ht="15.75" customHeight="1">
      <c r="A51" s="145"/>
      <c r="B51" s="152" t="s">
        <v>37</v>
      </c>
      <c r="C51" s="351" t="s">
        <v>477</v>
      </c>
      <c r="D51" s="351" t="s">
        <v>477</v>
      </c>
      <c r="E51" s="351" t="s">
        <v>477</v>
      </c>
      <c r="F51" s="352">
        <f>SUM(C51:E51)</f>
        <v>0</v>
      </c>
    </row>
    <row r="52" spans="1:6" ht="15.75" customHeight="1">
      <c r="A52" s="145"/>
      <c r="B52" s="153" t="s">
        <v>38</v>
      </c>
      <c r="C52" s="353" t="s">
        <v>477</v>
      </c>
      <c r="D52" s="353" t="s">
        <v>477</v>
      </c>
      <c r="E52" s="353" t="s">
        <v>477</v>
      </c>
      <c r="F52" s="354">
        <f>SUM(C52:E52)</f>
        <v>0</v>
      </c>
    </row>
    <row r="53" spans="1:6" ht="15.75" customHeight="1">
      <c r="A53" s="145"/>
      <c r="B53" s="152" t="str">
        <f>$B$11</f>
        <v>Breeding of GM or HM</v>
      </c>
      <c r="C53" s="351" t="s">
        <v>477</v>
      </c>
      <c r="D53" s="351" t="s">
        <v>477</v>
      </c>
      <c r="E53" s="351" t="s">
        <v>477</v>
      </c>
      <c r="F53" s="352">
        <f>SUM(C53:E53)</f>
        <v>0</v>
      </c>
    </row>
    <row r="54" spans="1:6" ht="15.75" customHeight="1">
      <c r="A54" s="146"/>
      <c r="B54" s="141" t="s">
        <v>138</v>
      </c>
      <c r="C54" s="355">
        <f>SUM(C49:C53)</f>
        <v>275</v>
      </c>
      <c r="D54" s="355">
        <f>SUM(D49:D53)</f>
        <v>0</v>
      </c>
      <c r="E54" s="355">
        <f>SUM(E49:E53)</f>
        <v>0</v>
      </c>
      <c r="F54" s="355">
        <f>SUM(F49:F53)</f>
        <v>275</v>
      </c>
    </row>
    <row r="55" spans="1:6" ht="15.75" customHeight="1">
      <c r="A55" s="144" t="s">
        <v>45</v>
      </c>
      <c r="B55" s="152" t="s">
        <v>139</v>
      </c>
      <c r="C55" s="351">
        <v>96</v>
      </c>
      <c r="D55" s="351" t="s">
        <v>477</v>
      </c>
      <c r="E55" s="351" t="s">
        <v>477</v>
      </c>
      <c r="F55" s="352">
        <f>SUM(C55:E55)</f>
        <v>96</v>
      </c>
    </row>
    <row r="56" spans="1:6" ht="15.75" customHeight="1">
      <c r="A56" s="147"/>
      <c r="B56" s="153" t="s">
        <v>36</v>
      </c>
      <c r="C56" s="353">
        <v>5568</v>
      </c>
      <c r="D56" s="353" t="s">
        <v>477</v>
      </c>
      <c r="E56" s="353" t="s">
        <v>477</v>
      </c>
      <c r="F56" s="354">
        <f>SUM(C56:E56)</f>
        <v>5568</v>
      </c>
    </row>
    <row r="57" spans="1:6" ht="15.75" customHeight="1">
      <c r="A57" s="145"/>
      <c r="B57" s="152" t="s">
        <v>37</v>
      </c>
      <c r="C57" s="351">
        <v>200</v>
      </c>
      <c r="D57" s="351" t="s">
        <v>477</v>
      </c>
      <c r="E57" s="351" t="s">
        <v>477</v>
      </c>
      <c r="F57" s="352">
        <f>SUM(C57:E57)</f>
        <v>200</v>
      </c>
    </row>
    <row r="58" spans="1:6" ht="15.75" customHeight="1">
      <c r="A58" s="145"/>
      <c r="B58" s="153" t="s">
        <v>38</v>
      </c>
      <c r="C58" s="353" t="s">
        <v>477</v>
      </c>
      <c r="D58" s="353" t="s">
        <v>477</v>
      </c>
      <c r="E58" s="353" t="s">
        <v>477</v>
      </c>
      <c r="F58" s="354">
        <f>SUM(C58:E58)</f>
        <v>0</v>
      </c>
    </row>
    <row r="59" spans="1:6" ht="15.75" customHeight="1">
      <c r="A59" s="145"/>
      <c r="B59" s="152" t="str">
        <f>$B$11</f>
        <v>Breeding of GM or HM</v>
      </c>
      <c r="C59" s="351" t="s">
        <v>477</v>
      </c>
      <c r="D59" s="351" t="s">
        <v>477</v>
      </c>
      <c r="E59" s="351" t="s">
        <v>477</v>
      </c>
      <c r="F59" s="352">
        <f>SUM(C59:E59)</f>
        <v>0</v>
      </c>
    </row>
    <row r="60" spans="1:6" ht="15.75" customHeight="1">
      <c r="A60" s="146"/>
      <c r="B60" s="141" t="s">
        <v>138</v>
      </c>
      <c r="C60" s="355">
        <f>SUM(C55:C59)</f>
        <v>5864</v>
      </c>
      <c r="D60" s="355">
        <f>SUM(D55:D59)</f>
        <v>0</v>
      </c>
      <c r="E60" s="355">
        <f>SUM(E55:E59)</f>
        <v>0</v>
      </c>
      <c r="F60" s="355">
        <f>SUM(F55:F59)</f>
        <v>5864</v>
      </c>
    </row>
    <row r="61" spans="1:6" ht="15.75" customHeight="1">
      <c r="A61" s="144" t="s">
        <v>46</v>
      </c>
      <c r="B61" s="152" t="s">
        <v>139</v>
      </c>
      <c r="C61" s="351" t="s">
        <v>477</v>
      </c>
      <c r="D61" s="351" t="s">
        <v>477</v>
      </c>
      <c r="E61" s="351" t="s">
        <v>477</v>
      </c>
      <c r="F61" s="352">
        <f>SUM(C61:E61)</f>
        <v>0</v>
      </c>
    </row>
    <row r="62" spans="1:6" ht="15.75" customHeight="1">
      <c r="A62" s="147"/>
      <c r="B62" s="153" t="s">
        <v>36</v>
      </c>
      <c r="C62" s="353">
        <v>59</v>
      </c>
      <c r="D62" s="353" t="s">
        <v>477</v>
      </c>
      <c r="E62" s="353" t="s">
        <v>477</v>
      </c>
      <c r="F62" s="354">
        <f>SUM(C62:E62)</f>
        <v>59</v>
      </c>
    </row>
    <row r="63" spans="1:6" ht="15.75" customHeight="1">
      <c r="A63" s="147"/>
      <c r="B63" s="152" t="s">
        <v>37</v>
      </c>
      <c r="C63" s="351" t="s">
        <v>477</v>
      </c>
      <c r="D63" s="351" t="s">
        <v>477</v>
      </c>
      <c r="E63" s="351" t="s">
        <v>477</v>
      </c>
      <c r="F63" s="352">
        <f>SUM(C63:E63)</f>
        <v>0</v>
      </c>
    </row>
    <row r="64" spans="1:6" ht="15.75" customHeight="1">
      <c r="A64" s="145"/>
      <c r="B64" s="153" t="s">
        <v>38</v>
      </c>
      <c r="C64" s="353" t="s">
        <v>477</v>
      </c>
      <c r="D64" s="353" t="s">
        <v>477</v>
      </c>
      <c r="E64" s="353" t="s">
        <v>477</v>
      </c>
      <c r="F64" s="354">
        <f>SUM(C64:E64)</f>
        <v>0</v>
      </c>
    </row>
    <row r="65" spans="1:6" ht="15.75" customHeight="1">
      <c r="A65" s="145"/>
      <c r="B65" s="152" t="str">
        <f>$B$11</f>
        <v>Breeding of GM or HM</v>
      </c>
      <c r="C65" s="351" t="s">
        <v>477</v>
      </c>
      <c r="D65" s="351" t="s">
        <v>477</v>
      </c>
      <c r="E65" s="351" t="s">
        <v>477</v>
      </c>
      <c r="F65" s="352">
        <f>SUM(C65:E65)</f>
        <v>0</v>
      </c>
    </row>
    <row r="66" spans="1:6" ht="15.75" customHeight="1">
      <c r="A66" s="146"/>
      <c r="B66" s="141" t="s">
        <v>138</v>
      </c>
      <c r="C66" s="355">
        <f>SUM(C61:C65)</f>
        <v>59</v>
      </c>
      <c r="D66" s="355">
        <f>SUM(D61:D65)</f>
        <v>0</v>
      </c>
      <c r="E66" s="355">
        <f>SUM(E61:E65)</f>
        <v>0</v>
      </c>
      <c r="F66" s="355">
        <f>SUM(F61:F65)</f>
        <v>59</v>
      </c>
    </row>
    <row r="67" spans="1:6" ht="15.75" customHeight="1">
      <c r="A67" s="548" t="s">
        <v>47</v>
      </c>
      <c r="B67" s="549" t="s">
        <v>139</v>
      </c>
      <c r="C67" s="550">
        <v>387</v>
      </c>
      <c r="D67" s="550" t="s">
        <v>477</v>
      </c>
      <c r="E67" s="550" t="s">
        <v>477</v>
      </c>
      <c r="F67" s="551">
        <f>SUM(C67:E67)</f>
        <v>387</v>
      </c>
    </row>
    <row r="68" spans="1:6" ht="15.75" customHeight="1">
      <c r="A68" s="147"/>
      <c r="B68" s="153" t="s">
        <v>36</v>
      </c>
      <c r="C68" s="353">
        <v>451</v>
      </c>
      <c r="D68" s="353" t="s">
        <v>477</v>
      </c>
      <c r="E68" s="353" t="s">
        <v>477</v>
      </c>
      <c r="F68" s="354">
        <f>SUM(C68:E68)</f>
        <v>451</v>
      </c>
    </row>
    <row r="69" spans="1:6" ht="15.75" customHeight="1">
      <c r="A69" s="147"/>
      <c r="B69" s="152" t="s">
        <v>37</v>
      </c>
      <c r="C69" s="351" t="s">
        <v>477</v>
      </c>
      <c r="D69" s="351" t="s">
        <v>477</v>
      </c>
      <c r="E69" s="351" t="s">
        <v>477</v>
      </c>
      <c r="F69" s="352">
        <f>SUM(C69:E69)</f>
        <v>0</v>
      </c>
    </row>
    <row r="70" spans="1:6" ht="15.75" customHeight="1">
      <c r="A70" s="145"/>
      <c r="B70" s="153" t="s">
        <v>38</v>
      </c>
      <c r="C70" s="353">
        <v>52</v>
      </c>
      <c r="D70" s="353" t="s">
        <v>477</v>
      </c>
      <c r="E70" s="353" t="s">
        <v>477</v>
      </c>
      <c r="F70" s="354">
        <f>SUM(C70:E70)</f>
        <v>52</v>
      </c>
    </row>
    <row r="71" spans="1:6" ht="15.75" customHeight="1">
      <c r="A71" s="145"/>
      <c r="B71" s="152" t="str">
        <f>$B$11</f>
        <v>Breeding of GM or HM</v>
      </c>
      <c r="C71" s="351" t="s">
        <v>477</v>
      </c>
      <c r="D71" s="351" t="s">
        <v>477</v>
      </c>
      <c r="E71" s="351" t="s">
        <v>477</v>
      </c>
      <c r="F71" s="352">
        <f>SUM(C71:E71)</f>
        <v>0</v>
      </c>
    </row>
    <row r="72" spans="1:6" ht="15.75" customHeight="1">
      <c r="A72" s="146"/>
      <c r="B72" s="141" t="s">
        <v>138</v>
      </c>
      <c r="C72" s="355">
        <f>SUM(C67:C71)</f>
        <v>890</v>
      </c>
      <c r="D72" s="355">
        <f>SUM(D67:D71)</f>
        <v>0</v>
      </c>
      <c r="E72" s="355">
        <f>SUM(E67:E71)</f>
        <v>0</v>
      </c>
      <c r="F72" s="355">
        <f>SUM(F67:F71)</f>
        <v>890</v>
      </c>
    </row>
    <row r="73" spans="1:6" ht="23.25" customHeight="1">
      <c r="A73" s="77" t="s">
        <v>30</v>
      </c>
      <c r="B73" s="59"/>
      <c r="C73" s="342"/>
      <c r="D73" s="342"/>
      <c r="E73" s="342"/>
      <c r="F73" s="343"/>
    </row>
    <row r="74" spans="1:6" ht="15.75" customHeight="1">
      <c r="A74" s="225"/>
      <c r="B74" s="94"/>
      <c r="F74" s="345"/>
    </row>
    <row r="75" spans="1:6" ht="15.75" customHeight="1">
      <c r="A75" s="225" t="s">
        <v>381</v>
      </c>
      <c r="B75" s="226"/>
      <c r="C75" s="346"/>
      <c r="D75" s="346"/>
      <c r="E75" s="347"/>
      <c r="F75" s="227" t="s">
        <v>135</v>
      </c>
    </row>
    <row r="76" spans="1:6" ht="19.5" customHeight="1">
      <c r="A76" s="143" t="s">
        <v>136</v>
      </c>
      <c r="B76" s="833" t="s">
        <v>31</v>
      </c>
      <c r="C76" s="837" t="s">
        <v>32</v>
      </c>
      <c r="D76" s="838"/>
      <c r="E76" s="839"/>
      <c r="F76" s="348" t="s">
        <v>138</v>
      </c>
    </row>
    <row r="77" spans="1:6" ht="72.75" customHeight="1">
      <c r="A77" s="140"/>
      <c r="B77" s="834"/>
      <c r="C77" s="349" t="s">
        <v>33</v>
      </c>
      <c r="D77" s="349" t="s">
        <v>34</v>
      </c>
      <c r="E77" s="349" t="s">
        <v>167</v>
      </c>
      <c r="F77" s="350"/>
    </row>
    <row r="78" spans="1:6" ht="15.75" customHeight="1">
      <c r="A78" s="548" t="s">
        <v>132</v>
      </c>
      <c r="B78" s="549" t="s">
        <v>139</v>
      </c>
      <c r="C78" s="550">
        <v>456</v>
      </c>
      <c r="D78" s="550" t="s">
        <v>477</v>
      </c>
      <c r="E78" s="550" t="s">
        <v>477</v>
      </c>
      <c r="F78" s="551">
        <f>SUM(C78:E78)</f>
        <v>456</v>
      </c>
    </row>
    <row r="79" spans="1:6" ht="15.75" customHeight="1">
      <c r="A79" s="147"/>
      <c r="B79" s="153" t="s">
        <v>36</v>
      </c>
      <c r="C79" s="353">
        <v>425</v>
      </c>
      <c r="D79" s="353" t="s">
        <v>477</v>
      </c>
      <c r="E79" s="353" t="s">
        <v>477</v>
      </c>
      <c r="F79" s="354">
        <f>SUM(C79:E79)</f>
        <v>425</v>
      </c>
    </row>
    <row r="80" spans="1:6" ht="15.75" customHeight="1">
      <c r="A80" s="147"/>
      <c r="B80" s="152" t="s">
        <v>37</v>
      </c>
      <c r="C80" s="351">
        <v>114</v>
      </c>
      <c r="D80" s="351" t="s">
        <v>477</v>
      </c>
      <c r="E80" s="351" t="s">
        <v>477</v>
      </c>
      <c r="F80" s="352">
        <f>SUM(C80:E80)</f>
        <v>114</v>
      </c>
    </row>
    <row r="81" spans="1:6" ht="15.75" customHeight="1">
      <c r="A81" s="145"/>
      <c r="B81" s="153" t="s">
        <v>38</v>
      </c>
      <c r="C81" s="353" t="s">
        <v>477</v>
      </c>
      <c r="D81" s="353" t="s">
        <v>477</v>
      </c>
      <c r="E81" s="353" t="s">
        <v>477</v>
      </c>
      <c r="F81" s="354">
        <f>SUM(C81:E81)</f>
        <v>0</v>
      </c>
    </row>
    <row r="82" spans="1:6" ht="15.75" customHeight="1">
      <c r="A82" s="145"/>
      <c r="B82" s="152" t="str">
        <f>$B$11</f>
        <v>Breeding of GM or HM</v>
      </c>
      <c r="C82" s="351" t="s">
        <v>477</v>
      </c>
      <c r="D82" s="351" t="s">
        <v>477</v>
      </c>
      <c r="E82" s="351" t="s">
        <v>477</v>
      </c>
      <c r="F82" s="352">
        <f>SUM(C82:E82)</f>
        <v>0</v>
      </c>
    </row>
    <row r="83" spans="1:6" ht="15.75" customHeight="1">
      <c r="A83" s="146"/>
      <c r="B83" s="141" t="s">
        <v>138</v>
      </c>
      <c r="C83" s="355">
        <f>SUM(C78:C82)</f>
        <v>995</v>
      </c>
      <c r="D83" s="355">
        <f>SUM(D78:D82)</f>
        <v>0</v>
      </c>
      <c r="E83" s="355">
        <f>SUM(E78:E82)</f>
        <v>0</v>
      </c>
      <c r="F83" s="355">
        <f>SUM(F78:F82)</f>
        <v>995</v>
      </c>
    </row>
    <row r="84" spans="1:6" ht="15.75" customHeight="1">
      <c r="A84" s="144" t="s">
        <v>48</v>
      </c>
      <c r="B84" s="152" t="s">
        <v>139</v>
      </c>
      <c r="C84" s="351">
        <v>181</v>
      </c>
      <c r="D84" s="351" t="s">
        <v>477</v>
      </c>
      <c r="E84" s="351" t="s">
        <v>477</v>
      </c>
      <c r="F84" s="352">
        <f>SUM(C84:E84)</f>
        <v>181</v>
      </c>
    </row>
    <row r="85" spans="1:6" ht="15.75" customHeight="1">
      <c r="A85" s="147"/>
      <c r="B85" s="153" t="s">
        <v>36</v>
      </c>
      <c r="C85" s="353">
        <v>126</v>
      </c>
      <c r="D85" s="353" t="s">
        <v>477</v>
      </c>
      <c r="E85" s="353" t="s">
        <v>477</v>
      </c>
      <c r="F85" s="354">
        <f>SUM(C85:E85)</f>
        <v>126</v>
      </c>
    </row>
    <row r="86" spans="1:6" ht="15.75" customHeight="1">
      <c r="A86" s="147"/>
      <c r="B86" s="152" t="s">
        <v>37</v>
      </c>
      <c r="C86" s="351" t="s">
        <v>477</v>
      </c>
      <c r="D86" s="351" t="s">
        <v>477</v>
      </c>
      <c r="E86" s="351" t="s">
        <v>477</v>
      </c>
      <c r="F86" s="352">
        <f>SUM(C86:E86)</f>
        <v>0</v>
      </c>
    </row>
    <row r="87" spans="1:6" ht="15.75" customHeight="1">
      <c r="A87" s="145"/>
      <c r="B87" s="153" t="s">
        <v>38</v>
      </c>
      <c r="C87" s="353">
        <v>8440</v>
      </c>
      <c r="D87" s="353" t="s">
        <v>477</v>
      </c>
      <c r="E87" s="353" t="s">
        <v>477</v>
      </c>
      <c r="F87" s="354">
        <f>SUM(C87:E87)</f>
        <v>8440</v>
      </c>
    </row>
    <row r="88" spans="1:6" ht="15.75" customHeight="1">
      <c r="A88" s="145"/>
      <c r="B88" s="152" t="str">
        <f>$B$11</f>
        <v>Breeding of GM or HM</v>
      </c>
      <c r="C88" s="351" t="s">
        <v>477</v>
      </c>
      <c r="D88" s="351" t="s">
        <v>477</v>
      </c>
      <c r="E88" s="351" t="s">
        <v>477</v>
      </c>
      <c r="F88" s="352">
        <f>SUM(C88:E88)</f>
        <v>0</v>
      </c>
    </row>
    <row r="89" spans="1:6" ht="15.75" customHeight="1">
      <c r="A89" s="146"/>
      <c r="B89" s="141" t="s">
        <v>138</v>
      </c>
      <c r="C89" s="355">
        <f>SUM(C84:C88)</f>
        <v>8747</v>
      </c>
      <c r="D89" s="355">
        <f>SUM(D84:D88)</f>
        <v>0</v>
      </c>
      <c r="E89" s="355">
        <f>SUM(E84:E88)</f>
        <v>0</v>
      </c>
      <c r="F89" s="355">
        <f>SUM(F84:F88)</f>
        <v>8747</v>
      </c>
    </row>
    <row r="90" spans="1:6" ht="15.75" customHeight="1">
      <c r="A90" s="144" t="s">
        <v>49</v>
      </c>
      <c r="B90" s="152" t="s">
        <v>139</v>
      </c>
      <c r="C90" s="351">
        <v>1042</v>
      </c>
      <c r="D90" s="351" t="s">
        <v>477</v>
      </c>
      <c r="E90" s="351">
        <v>178</v>
      </c>
      <c r="F90" s="352">
        <f>SUM(C90:E90)</f>
        <v>1220</v>
      </c>
    </row>
    <row r="91" spans="1:6" ht="15.75" customHeight="1">
      <c r="A91" s="145"/>
      <c r="B91" s="153" t="s">
        <v>36</v>
      </c>
      <c r="C91" s="353">
        <v>2479</v>
      </c>
      <c r="D91" s="353" t="s">
        <v>477</v>
      </c>
      <c r="E91" s="353" t="s">
        <v>477</v>
      </c>
      <c r="F91" s="354">
        <f>SUM(C91:E91)</f>
        <v>2479</v>
      </c>
    </row>
    <row r="92" spans="1:6" ht="15.75" customHeight="1">
      <c r="A92" s="145"/>
      <c r="B92" s="152" t="s">
        <v>37</v>
      </c>
      <c r="C92" s="351">
        <v>30</v>
      </c>
      <c r="D92" s="351" t="s">
        <v>477</v>
      </c>
      <c r="E92" s="351" t="s">
        <v>477</v>
      </c>
      <c r="F92" s="352">
        <f>SUM(C92:E92)</f>
        <v>30</v>
      </c>
    </row>
    <row r="93" spans="1:6" ht="15.75" customHeight="1">
      <c r="A93" s="145"/>
      <c r="B93" s="153" t="s">
        <v>38</v>
      </c>
      <c r="C93" s="353">
        <v>4</v>
      </c>
      <c r="D93" s="353" t="s">
        <v>477</v>
      </c>
      <c r="E93" s="353" t="s">
        <v>477</v>
      </c>
      <c r="F93" s="354">
        <f>SUM(C93:E93)</f>
        <v>4</v>
      </c>
    </row>
    <row r="94" spans="1:6" ht="15.75" customHeight="1">
      <c r="A94" s="145"/>
      <c r="B94" s="152" t="str">
        <f>$B$11</f>
        <v>Breeding of GM or HM</v>
      </c>
      <c r="C94" s="351">
        <v>24</v>
      </c>
      <c r="D94" s="351" t="s">
        <v>477</v>
      </c>
      <c r="E94" s="351" t="s">
        <v>477</v>
      </c>
      <c r="F94" s="352">
        <f>SUM(C94:E94)</f>
        <v>24</v>
      </c>
    </row>
    <row r="95" spans="1:6" ht="15.75" customHeight="1">
      <c r="A95" s="146"/>
      <c r="B95" s="141" t="s">
        <v>138</v>
      </c>
      <c r="C95" s="355">
        <f>SUM(C90:C94)</f>
        <v>3579</v>
      </c>
      <c r="D95" s="355">
        <f>SUM(D90:D94)</f>
        <v>0</v>
      </c>
      <c r="E95" s="355">
        <f>SUM(E90:E94)</f>
        <v>178</v>
      </c>
      <c r="F95" s="355">
        <f>SUM(F90:F94)</f>
        <v>3757</v>
      </c>
    </row>
    <row r="96" spans="1:6" ht="15.75" customHeight="1">
      <c r="A96" s="144" t="s">
        <v>50</v>
      </c>
      <c r="B96" s="152" t="s">
        <v>139</v>
      </c>
      <c r="C96" s="351">
        <v>3</v>
      </c>
      <c r="D96" s="351" t="s">
        <v>477</v>
      </c>
      <c r="E96" s="351" t="s">
        <v>477</v>
      </c>
      <c r="F96" s="352">
        <f>SUM(C96:E96)</f>
        <v>3</v>
      </c>
    </row>
    <row r="97" spans="1:6" ht="15.75" customHeight="1">
      <c r="A97" s="145"/>
      <c r="B97" s="153" t="s">
        <v>36</v>
      </c>
      <c r="C97" s="353">
        <v>18</v>
      </c>
      <c r="D97" s="353" t="s">
        <v>477</v>
      </c>
      <c r="E97" s="353" t="s">
        <v>477</v>
      </c>
      <c r="F97" s="354">
        <f>SUM(C97:E97)</f>
        <v>18</v>
      </c>
    </row>
    <row r="98" spans="1:6" ht="15.75" customHeight="1">
      <c r="A98" s="145"/>
      <c r="B98" s="152" t="s">
        <v>37</v>
      </c>
      <c r="C98" s="351">
        <v>88</v>
      </c>
      <c r="D98" s="351" t="s">
        <v>477</v>
      </c>
      <c r="E98" s="351" t="s">
        <v>477</v>
      </c>
      <c r="F98" s="352">
        <f>SUM(C98:E98)</f>
        <v>88</v>
      </c>
    </row>
    <row r="99" spans="1:6" ht="15.75" customHeight="1">
      <c r="A99" s="145"/>
      <c r="B99" s="153" t="s">
        <v>38</v>
      </c>
      <c r="C99" s="353">
        <v>24</v>
      </c>
      <c r="D99" s="353" t="s">
        <v>477</v>
      </c>
      <c r="E99" s="353" t="s">
        <v>477</v>
      </c>
      <c r="F99" s="354">
        <f>SUM(C99:E99)</f>
        <v>24</v>
      </c>
    </row>
    <row r="100" spans="1:6" ht="15.75" customHeight="1">
      <c r="A100" s="145"/>
      <c r="B100" s="152" t="str">
        <f>$B$11</f>
        <v>Breeding of GM or HM</v>
      </c>
      <c r="C100" s="351" t="s">
        <v>477</v>
      </c>
      <c r="D100" s="351" t="s">
        <v>477</v>
      </c>
      <c r="E100" s="351" t="s">
        <v>477</v>
      </c>
      <c r="F100" s="352">
        <f>SUM(C100:E100)</f>
        <v>0</v>
      </c>
    </row>
    <row r="101" spans="1:6" ht="15.75" customHeight="1">
      <c r="A101" s="146"/>
      <c r="B101" s="141" t="s">
        <v>138</v>
      </c>
      <c r="C101" s="355">
        <f>SUM(C96:C100)</f>
        <v>133</v>
      </c>
      <c r="D101" s="355">
        <f>SUM(D96:D100)</f>
        <v>0</v>
      </c>
      <c r="E101" s="355">
        <f>SUM(E96:E100)</f>
        <v>0</v>
      </c>
      <c r="F101" s="355">
        <f>SUM(F96:F100)</f>
        <v>133</v>
      </c>
    </row>
    <row r="102" spans="1:6" ht="15.75" customHeight="1">
      <c r="A102" s="144" t="s">
        <v>51</v>
      </c>
      <c r="B102" s="152" t="s">
        <v>139</v>
      </c>
      <c r="C102" s="351">
        <v>4475</v>
      </c>
      <c r="D102" s="351" t="s">
        <v>477</v>
      </c>
      <c r="E102" s="351">
        <v>34</v>
      </c>
      <c r="F102" s="352">
        <f>SUM(C102:E102)</f>
        <v>4509</v>
      </c>
    </row>
    <row r="103" spans="1:6" ht="15.75" customHeight="1">
      <c r="A103" s="147"/>
      <c r="B103" s="153" t="s">
        <v>36</v>
      </c>
      <c r="C103" s="353">
        <v>2369</v>
      </c>
      <c r="D103" s="353" t="s">
        <v>477</v>
      </c>
      <c r="E103" s="353" t="s">
        <v>477</v>
      </c>
      <c r="F103" s="354">
        <f>SUM(C103:E103)</f>
        <v>2369</v>
      </c>
    </row>
    <row r="104" spans="1:6" ht="15.75" customHeight="1">
      <c r="A104" s="147"/>
      <c r="B104" s="152" t="s">
        <v>37</v>
      </c>
      <c r="C104" s="351">
        <v>12</v>
      </c>
      <c r="D104" s="351" t="s">
        <v>477</v>
      </c>
      <c r="E104" s="351" t="s">
        <v>477</v>
      </c>
      <c r="F104" s="352">
        <f>SUM(C104:E104)</f>
        <v>12</v>
      </c>
    </row>
    <row r="105" spans="1:6" ht="15.75" customHeight="1">
      <c r="A105" s="145"/>
      <c r="B105" s="153" t="s">
        <v>38</v>
      </c>
      <c r="C105" s="353">
        <v>30996</v>
      </c>
      <c r="D105" s="353" t="s">
        <v>477</v>
      </c>
      <c r="E105" s="353" t="s">
        <v>477</v>
      </c>
      <c r="F105" s="354">
        <f>SUM(C105:E105)</f>
        <v>30996</v>
      </c>
    </row>
    <row r="106" spans="1:6" ht="15.75" customHeight="1">
      <c r="A106" s="145"/>
      <c r="B106" s="152" t="str">
        <f>$B$11</f>
        <v>Breeding of GM or HM</v>
      </c>
      <c r="C106" s="351">
        <v>108</v>
      </c>
      <c r="D106" s="351" t="s">
        <v>477</v>
      </c>
      <c r="E106" s="351">
        <v>9</v>
      </c>
      <c r="F106" s="352">
        <f>SUM(C106:E106)</f>
        <v>117</v>
      </c>
    </row>
    <row r="107" spans="1:6" ht="15.75" customHeight="1">
      <c r="A107" s="146"/>
      <c r="B107" s="141" t="s">
        <v>138</v>
      </c>
      <c r="C107" s="355">
        <f>SUM(C102:C106)</f>
        <v>37960</v>
      </c>
      <c r="D107" s="355">
        <f>SUM(D102:D106)</f>
        <v>0</v>
      </c>
      <c r="E107" s="355">
        <f>SUM(E102:E106)</f>
        <v>43</v>
      </c>
      <c r="F107" s="355">
        <f>SUM(F102:F106)</f>
        <v>38003</v>
      </c>
    </row>
    <row r="108" spans="1:6" ht="15.75" customHeight="1">
      <c r="A108" s="144" t="s">
        <v>52</v>
      </c>
      <c r="B108" s="152" t="s">
        <v>139</v>
      </c>
      <c r="C108" s="351">
        <v>2392</v>
      </c>
      <c r="D108" s="351" t="s">
        <v>477</v>
      </c>
      <c r="E108" s="351" t="s">
        <v>477</v>
      </c>
      <c r="F108" s="352">
        <f>SUM(C108:E108)</f>
        <v>2392</v>
      </c>
    </row>
    <row r="109" spans="1:6" ht="15.75" customHeight="1">
      <c r="A109" s="145"/>
      <c r="B109" s="153" t="s">
        <v>36</v>
      </c>
      <c r="C109" s="353">
        <v>1687</v>
      </c>
      <c r="D109" s="353" t="s">
        <v>477</v>
      </c>
      <c r="E109" s="353" t="s">
        <v>477</v>
      </c>
      <c r="F109" s="354">
        <f>SUM(C109:E109)</f>
        <v>1687</v>
      </c>
    </row>
    <row r="110" spans="1:6" ht="15.75" customHeight="1">
      <c r="A110" s="145"/>
      <c r="B110" s="152" t="s">
        <v>37</v>
      </c>
      <c r="C110" s="351">
        <v>260</v>
      </c>
      <c r="D110" s="351" t="s">
        <v>477</v>
      </c>
      <c r="E110" s="351" t="s">
        <v>477</v>
      </c>
      <c r="F110" s="352">
        <f>SUM(C110:E110)</f>
        <v>260</v>
      </c>
    </row>
    <row r="111" spans="1:6" ht="15.75" customHeight="1">
      <c r="A111" s="145"/>
      <c r="B111" s="153" t="s">
        <v>38</v>
      </c>
      <c r="C111" s="353">
        <v>19</v>
      </c>
      <c r="D111" s="353" t="s">
        <v>477</v>
      </c>
      <c r="E111" s="353" t="s">
        <v>477</v>
      </c>
      <c r="F111" s="354">
        <f>SUM(C111:E111)</f>
        <v>19</v>
      </c>
    </row>
    <row r="112" spans="1:6" ht="15.75" customHeight="1">
      <c r="A112" s="145"/>
      <c r="B112" s="152" t="str">
        <f>$B$11</f>
        <v>Breeding of GM or HM</v>
      </c>
      <c r="C112" s="351" t="s">
        <v>477</v>
      </c>
      <c r="D112" s="351" t="s">
        <v>477</v>
      </c>
      <c r="E112" s="351" t="s">
        <v>477</v>
      </c>
      <c r="F112" s="352">
        <f>SUM(C112:E112)</f>
        <v>0</v>
      </c>
    </row>
    <row r="113" spans="1:6" ht="15.75" customHeight="1">
      <c r="A113" s="146"/>
      <c r="B113" s="141" t="s">
        <v>138</v>
      </c>
      <c r="C113" s="355">
        <f>SUM(C108:C112)</f>
        <v>4358</v>
      </c>
      <c r="D113" s="355">
        <f>SUM(D108:D112)</f>
        <v>0</v>
      </c>
      <c r="E113" s="355">
        <f>SUM(E108:E112)</f>
        <v>0</v>
      </c>
      <c r="F113" s="355">
        <f>SUM(F108:F112)</f>
        <v>4358</v>
      </c>
    </row>
    <row r="114" spans="1:6" ht="15.75" customHeight="1">
      <c r="A114" s="144" t="s">
        <v>53</v>
      </c>
      <c r="B114" s="152" t="s">
        <v>139</v>
      </c>
      <c r="C114" s="351">
        <v>71</v>
      </c>
      <c r="D114" s="351" t="s">
        <v>477</v>
      </c>
      <c r="E114" s="351" t="s">
        <v>477</v>
      </c>
      <c r="F114" s="352">
        <f>SUM(C114:E114)</f>
        <v>71</v>
      </c>
    </row>
    <row r="115" spans="1:6" ht="15.75" customHeight="1">
      <c r="A115" s="147"/>
      <c r="B115" s="153" t="s">
        <v>36</v>
      </c>
      <c r="C115" s="353" t="s">
        <v>477</v>
      </c>
      <c r="D115" s="353" t="s">
        <v>477</v>
      </c>
      <c r="E115" s="353" t="s">
        <v>477</v>
      </c>
      <c r="F115" s="354">
        <f>SUM(C115:E115)</f>
        <v>0</v>
      </c>
    </row>
    <row r="116" spans="1:6" ht="15.75" customHeight="1">
      <c r="A116" s="147"/>
      <c r="B116" s="152" t="s">
        <v>37</v>
      </c>
      <c r="C116" s="351" t="s">
        <v>477</v>
      </c>
      <c r="D116" s="351" t="s">
        <v>477</v>
      </c>
      <c r="E116" s="351" t="s">
        <v>477</v>
      </c>
      <c r="F116" s="352">
        <f>SUM(C116:E116)</f>
        <v>0</v>
      </c>
    </row>
    <row r="117" spans="1:6" ht="15.75" customHeight="1">
      <c r="A117" s="147"/>
      <c r="B117" s="153" t="s">
        <v>38</v>
      </c>
      <c r="C117" s="353" t="s">
        <v>477</v>
      </c>
      <c r="D117" s="353" t="s">
        <v>477</v>
      </c>
      <c r="E117" s="353" t="s">
        <v>477</v>
      </c>
      <c r="F117" s="354">
        <f>SUM(C117:E117)</f>
        <v>0</v>
      </c>
    </row>
    <row r="118" spans="1:6" ht="15.75" customHeight="1">
      <c r="A118" s="145"/>
      <c r="B118" s="152" t="str">
        <f>$B$11</f>
        <v>Breeding of GM or HM</v>
      </c>
      <c r="C118" s="351" t="s">
        <v>477</v>
      </c>
      <c r="D118" s="351" t="s">
        <v>477</v>
      </c>
      <c r="E118" s="351" t="s">
        <v>477</v>
      </c>
      <c r="F118" s="352">
        <f>SUM(C118:E118)</f>
        <v>0</v>
      </c>
    </row>
    <row r="119" spans="1:6" ht="15.75" customHeight="1">
      <c r="A119" s="146"/>
      <c r="B119" s="141" t="s">
        <v>138</v>
      </c>
      <c r="C119" s="355">
        <f>SUM(C114:C118)</f>
        <v>71</v>
      </c>
      <c r="D119" s="355">
        <f>SUM(D114:D118)</f>
        <v>0</v>
      </c>
      <c r="E119" s="355">
        <f>SUM(E114:E118)</f>
        <v>0</v>
      </c>
      <c r="F119" s="355">
        <f>SUM(F114:F118)</f>
        <v>71</v>
      </c>
    </row>
    <row r="120" spans="1:6" ht="15.75" customHeight="1">
      <c r="A120" s="144" t="s">
        <v>253</v>
      </c>
      <c r="B120" s="152" t="s">
        <v>139</v>
      </c>
      <c r="C120" s="351" t="s">
        <v>477</v>
      </c>
      <c r="D120" s="351" t="s">
        <v>477</v>
      </c>
      <c r="E120" s="351" t="s">
        <v>477</v>
      </c>
      <c r="F120" s="352">
        <f>SUM(C120:E120)</f>
        <v>0</v>
      </c>
    </row>
    <row r="121" spans="1:6" ht="15.75" customHeight="1">
      <c r="A121" s="147"/>
      <c r="B121" s="153" t="s">
        <v>36</v>
      </c>
      <c r="C121" s="353" t="s">
        <v>477</v>
      </c>
      <c r="D121" s="353" t="s">
        <v>477</v>
      </c>
      <c r="E121" s="353" t="s">
        <v>477</v>
      </c>
      <c r="F121" s="354">
        <f>SUM(C121:E121)</f>
        <v>0</v>
      </c>
    </row>
    <row r="122" spans="1:6" ht="15.75" customHeight="1">
      <c r="A122" s="147"/>
      <c r="B122" s="152" t="s">
        <v>37</v>
      </c>
      <c r="C122" s="351" t="s">
        <v>477</v>
      </c>
      <c r="D122" s="351" t="s">
        <v>477</v>
      </c>
      <c r="E122" s="351" t="s">
        <v>477</v>
      </c>
      <c r="F122" s="352">
        <f>SUM(C122:E122)</f>
        <v>0</v>
      </c>
    </row>
    <row r="123" spans="1:6" ht="15.75" customHeight="1">
      <c r="A123" s="147"/>
      <c r="B123" s="153" t="s">
        <v>38</v>
      </c>
      <c r="C123" s="353">
        <v>22</v>
      </c>
      <c r="D123" s="353" t="s">
        <v>477</v>
      </c>
      <c r="E123" s="353" t="s">
        <v>477</v>
      </c>
      <c r="F123" s="354">
        <f>SUM(C123:E123)</f>
        <v>22</v>
      </c>
    </row>
    <row r="124" spans="1:6" ht="15.75" customHeight="1">
      <c r="A124" s="145"/>
      <c r="B124" s="152" t="str">
        <f>$B$11</f>
        <v>Breeding of GM or HM</v>
      </c>
      <c r="C124" s="351" t="s">
        <v>477</v>
      </c>
      <c r="D124" s="351" t="s">
        <v>477</v>
      </c>
      <c r="E124" s="351" t="s">
        <v>477</v>
      </c>
      <c r="F124" s="352">
        <f>SUM(C124:E124)</f>
        <v>0</v>
      </c>
    </row>
    <row r="125" spans="1:6" ht="15.75" customHeight="1">
      <c r="A125" s="146"/>
      <c r="B125" s="141" t="s">
        <v>138</v>
      </c>
      <c r="C125" s="355">
        <f>SUM(C120:C124)</f>
        <v>22</v>
      </c>
      <c r="D125" s="355">
        <f>SUM(D120:D124)</f>
        <v>0</v>
      </c>
      <c r="E125" s="355">
        <f>SUM(E120:E124)</f>
        <v>0</v>
      </c>
      <c r="F125" s="355">
        <f>SUM(F120:F124)</f>
        <v>22</v>
      </c>
    </row>
    <row r="126" spans="1:6" ht="15.75" customHeight="1">
      <c r="A126" s="144" t="s">
        <v>254</v>
      </c>
      <c r="B126" s="152" t="s">
        <v>139</v>
      </c>
      <c r="C126" s="351">
        <v>218</v>
      </c>
      <c r="D126" s="351" t="s">
        <v>477</v>
      </c>
      <c r="E126" s="351" t="s">
        <v>477</v>
      </c>
      <c r="F126" s="352">
        <f>SUM(C126:E126)</f>
        <v>218</v>
      </c>
    </row>
    <row r="127" spans="1:6" ht="15.75" customHeight="1">
      <c r="A127" s="147"/>
      <c r="B127" s="153" t="s">
        <v>36</v>
      </c>
      <c r="C127" s="353">
        <v>401</v>
      </c>
      <c r="D127" s="353" t="s">
        <v>477</v>
      </c>
      <c r="E127" s="353" t="s">
        <v>477</v>
      </c>
      <c r="F127" s="354">
        <f>SUM(C127:E127)</f>
        <v>401</v>
      </c>
    </row>
    <row r="128" spans="1:6" ht="15.75" customHeight="1">
      <c r="A128" s="147"/>
      <c r="B128" s="152" t="s">
        <v>37</v>
      </c>
      <c r="C128" s="351" t="s">
        <v>477</v>
      </c>
      <c r="D128" s="351" t="s">
        <v>477</v>
      </c>
      <c r="E128" s="351" t="s">
        <v>477</v>
      </c>
      <c r="F128" s="352">
        <f>SUM(C128:E128)</f>
        <v>0</v>
      </c>
    </row>
    <row r="129" spans="1:6" ht="15.75" customHeight="1">
      <c r="A129" s="145"/>
      <c r="B129" s="153" t="s">
        <v>38</v>
      </c>
      <c r="C129" s="353" t="s">
        <v>477</v>
      </c>
      <c r="D129" s="353" t="s">
        <v>477</v>
      </c>
      <c r="E129" s="353" t="s">
        <v>477</v>
      </c>
      <c r="F129" s="354">
        <f>SUM(C129:E129)</f>
        <v>0</v>
      </c>
    </row>
    <row r="130" spans="1:6" ht="15.75" customHeight="1">
      <c r="A130" s="145"/>
      <c r="B130" s="152" t="str">
        <f>$B$11</f>
        <v>Breeding of GM or HM</v>
      </c>
      <c r="C130" s="351" t="s">
        <v>477</v>
      </c>
      <c r="D130" s="351" t="s">
        <v>477</v>
      </c>
      <c r="E130" s="351" t="s">
        <v>477</v>
      </c>
      <c r="F130" s="352">
        <f>SUM(C130:E130)</f>
        <v>0</v>
      </c>
    </row>
    <row r="131" spans="1:6" ht="21" customHeight="1">
      <c r="A131" s="146"/>
      <c r="B131" s="141" t="s">
        <v>138</v>
      </c>
      <c r="C131" s="355">
        <f>SUM(C126:C130)</f>
        <v>619</v>
      </c>
      <c r="D131" s="355">
        <f>SUM(D126:D130)</f>
        <v>0</v>
      </c>
      <c r="E131" s="355">
        <f>SUM(E126:E130)</f>
        <v>0</v>
      </c>
      <c r="F131" s="355">
        <f>SUM(F126:F130)</f>
        <v>619</v>
      </c>
    </row>
    <row r="132" spans="1:6" ht="15.75" customHeight="1">
      <c r="A132" s="144" t="s">
        <v>54</v>
      </c>
      <c r="B132" s="152" t="s">
        <v>139</v>
      </c>
      <c r="C132" s="351">
        <v>194</v>
      </c>
      <c r="D132" s="351" t="s">
        <v>477</v>
      </c>
      <c r="E132" s="351" t="s">
        <v>477</v>
      </c>
      <c r="F132" s="352">
        <f>SUM(C132:E132)</f>
        <v>194</v>
      </c>
    </row>
    <row r="133" spans="1:6" ht="15.75" customHeight="1">
      <c r="A133" s="145"/>
      <c r="B133" s="153" t="s">
        <v>36</v>
      </c>
      <c r="C133" s="353">
        <v>2946</v>
      </c>
      <c r="D133" s="353" t="s">
        <v>477</v>
      </c>
      <c r="E133" s="353" t="s">
        <v>477</v>
      </c>
      <c r="F133" s="354">
        <f>SUM(C133:E133)</f>
        <v>2946</v>
      </c>
    </row>
    <row r="134" spans="1:6" ht="15.75" customHeight="1">
      <c r="A134" s="145"/>
      <c r="B134" s="152" t="s">
        <v>37</v>
      </c>
      <c r="C134" s="351">
        <v>504</v>
      </c>
      <c r="D134" s="351" t="s">
        <v>477</v>
      </c>
      <c r="E134" s="351" t="s">
        <v>477</v>
      </c>
      <c r="F134" s="352">
        <f>SUM(C134:E134)</f>
        <v>504</v>
      </c>
    </row>
    <row r="135" spans="1:6" ht="15.75" customHeight="1">
      <c r="A135" s="145"/>
      <c r="B135" s="153" t="s">
        <v>38</v>
      </c>
      <c r="C135" s="353" t="s">
        <v>477</v>
      </c>
      <c r="D135" s="353" t="s">
        <v>477</v>
      </c>
      <c r="E135" s="353" t="s">
        <v>477</v>
      </c>
      <c r="F135" s="354">
        <f>SUM(C135:E135)</f>
        <v>0</v>
      </c>
    </row>
    <row r="136" spans="1:6" ht="15.75" customHeight="1">
      <c r="A136" s="145"/>
      <c r="B136" s="152" t="str">
        <f>$B$11</f>
        <v>Breeding of GM or HM</v>
      </c>
      <c r="C136" s="351" t="s">
        <v>477</v>
      </c>
      <c r="D136" s="351" t="s">
        <v>477</v>
      </c>
      <c r="E136" s="351" t="s">
        <v>477</v>
      </c>
      <c r="F136" s="352">
        <f>SUM(C136:E136)</f>
        <v>0</v>
      </c>
    </row>
    <row r="137" spans="1:6" ht="15.75" customHeight="1">
      <c r="A137" s="146"/>
      <c r="B137" s="141" t="s">
        <v>138</v>
      </c>
      <c r="C137" s="355">
        <f>SUM(C132:C136)</f>
        <v>3644</v>
      </c>
      <c r="D137" s="355">
        <f>SUM(D132:D136)</f>
        <v>0</v>
      </c>
      <c r="E137" s="355">
        <f>SUM(E132:E136)</f>
        <v>0</v>
      </c>
      <c r="F137" s="355">
        <f>SUM(F132:F136)</f>
        <v>3644</v>
      </c>
    </row>
    <row r="138" spans="1:6" ht="19.5" customHeight="1">
      <c r="A138" s="144" t="s">
        <v>72</v>
      </c>
      <c r="B138" s="152" t="s">
        <v>139</v>
      </c>
      <c r="C138" s="351">
        <v>1217</v>
      </c>
      <c r="D138" s="351" t="s">
        <v>477</v>
      </c>
      <c r="E138" s="351" t="s">
        <v>477</v>
      </c>
      <c r="F138" s="352">
        <f>SUM(C138:E138)</f>
        <v>1217</v>
      </c>
    </row>
    <row r="139" spans="1:6" ht="15.75" customHeight="1">
      <c r="A139" s="147"/>
      <c r="B139" s="153" t="s">
        <v>36</v>
      </c>
      <c r="C139" s="353" t="s">
        <v>477</v>
      </c>
      <c r="D139" s="353" t="s">
        <v>477</v>
      </c>
      <c r="E139" s="353" t="s">
        <v>477</v>
      </c>
      <c r="F139" s="354">
        <f>SUM(C139:E139)</f>
        <v>0</v>
      </c>
    </row>
    <row r="140" spans="1:6" ht="15.75" customHeight="1">
      <c r="A140" s="147"/>
      <c r="B140" s="152" t="s">
        <v>37</v>
      </c>
      <c r="C140" s="351">
        <v>98</v>
      </c>
      <c r="D140" s="351" t="s">
        <v>477</v>
      </c>
      <c r="E140" s="351" t="s">
        <v>477</v>
      </c>
      <c r="F140" s="352">
        <f>SUM(C140:E140)</f>
        <v>98</v>
      </c>
    </row>
    <row r="141" spans="1:6" ht="15.75" customHeight="1">
      <c r="A141" s="145"/>
      <c r="B141" s="153" t="s">
        <v>38</v>
      </c>
      <c r="C141" s="353" t="s">
        <v>477</v>
      </c>
      <c r="D141" s="353" t="s">
        <v>477</v>
      </c>
      <c r="E141" s="353" t="s">
        <v>477</v>
      </c>
      <c r="F141" s="354">
        <f>SUM(C141:E141)</f>
        <v>0</v>
      </c>
    </row>
    <row r="142" spans="1:6" ht="15.75" customHeight="1">
      <c r="A142" s="145"/>
      <c r="B142" s="152" t="str">
        <f>$B$11</f>
        <v>Breeding of GM or HM</v>
      </c>
      <c r="C142" s="351" t="s">
        <v>477</v>
      </c>
      <c r="D142" s="351" t="s">
        <v>477</v>
      </c>
      <c r="E142" s="351" t="s">
        <v>477</v>
      </c>
      <c r="F142" s="352">
        <f>SUM(C142:E142)</f>
        <v>0</v>
      </c>
    </row>
    <row r="143" spans="1:6" ht="15.75" customHeight="1">
      <c r="A143" s="146"/>
      <c r="B143" s="141" t="s">
        <v>138</v>
      </c>
      <c r="C143" s="355">
        <f>SUM(C138:C142)</f>
        <v>1315</v>
      </c>
      <c r="D143" s="355">
        <f>SUM(D138:D142)</f>
        <v>0</v>
      </c>
      <c r="E143" s="355">
        <f>SUM(E138:E142)</f>
        <v>0</v>
      </c>
      <c r="F143" s="355">
        <f>SUM(F138:F142)</f>
        <v>1315</v>
      </c>
    </row>
    <row r="144" spans="1:6" ht="23.25" customHeight="1">
      <c r="A144" s="77" t="s">
        <v>30</v>
      </c>
      <c r="B144" s="59"/>
      <c r="C144" s="342"/>
      <c r="D144" s="342"/>
      <c r="E144" s="342"/>
      <c r="F144" s="343"/>
    </row>
    <row r="145" spans="1:6" ht="15.75" customHeight="1">
      <c r="A145" s="225"/>
      <c r="B145" s="94"/>
      <c r="F145" s="345"/>
    </row>
    <row r="146" spans="1:6" ht="15.75" customHeight="1">
      <c r="A146" s="225" t="s">
        <v>381</v>
      </c>
      <c r="B146" s="226"/>
      <c r="C146" s="346"/>
      <c r="D146" s="346"/>
      <c r="E146" s="347"/>
      <c r="F146" s="227" t="s">
        <v>135</v>
      </c>
    </row>
    <row r="147" spans="1:6" ht="15.75" customHeight="1">
      <c r="A147" s="143" t="s">
        <v>136</v>
      </c>
      <c r="B147" s="833" t="s">
        <v>31</v>
      </c>
      <c r="C147" s="837" t="s">
        <v>32</v>
      </c>
      <c r="D147" s="838"/>
      <c r="E147" s="839"/>
      <c r="F147" s="348" t="s">
        <v>138</v>
      </c>
    </row>
    <row r="148" spans="1:6" ht="72.75" customHeight="1">
      <c r="A148" s="140"/>
      <c r="B148" s="834"/>
      <c r="C148" s="349" t="s">
        <v>33</v>
      </c>
      <c r="D148" s="349" t="s">
        <v>34</v>
      </c>
      <c r="E148" s="349" t="s">
        <v>167</v>
      </c>
      <c r="F148" s="350"/>
    </row>
    <row r="149" spans="1:6" ht="15.75" customHeight="1">
      <c r="A149" s="144" t="s">
        <v>255</v>
      </c>
      <c r="B149" s="152" t="s">
        <v>139</v>
      </c>
      <c r="C149" s="351">
        <v>9353</v>
      </c>
      <c r="D149" s="351">
        <v>361</v>
      </c>
      <c r="E149" s="351" t="s">
        <v>477</v>
      </c>
      <c r="F149" s="352">
        <f>SUM(C149:E149)</f>
        <v>9714</v>
      </c>
    </row>
    <row r="150" spans="1:6" ht="15.75" customHeight="1">
      <c r="A150" s="145"/>
      <c r="B150" s="153" t="s">
        <v>36</v>
      </c>
      <c r="C150" s="353">
        <v>102271</v>
      </c>
      <c r="D150" s="353" t="s">
        <v>477</v>
      </c>
      <c r="E150" s="353">
        <v>48</v>
      </c>
      <c r="F150" s="354">
        <f>SUM(C150:E150)</f>
        <v>102319</v>
      </c>
    </row>
    <row r="151" spans="1:6" ht="15.75" customHeight="1">
      <c r="A151" s="145"/>
      <c r="B151" s="152" t="s">
        <v>37</v>
      </c>
      <c r="C151" s="351">
        <v>276</v>
      </c>
      <c r="D151" s="351" t="s">
        <v>477</v>
      </c>
      <c r="E151" s="351" t="s">
        <v>477</v>
      </c>
      <c r="F151" s="352">
        <f>SUM(C151:E151)</f>
        <v>276</v>
      </c>
    </row>
    <row r="152" spans="1:6" ht="15.75" customHeight="1">
      <c r="A152" s="145"/>
      <c r="B152" s="153" t="s">
        <v>38</v>
      </c>
      <c r="C152" s="353">
        <v>1721</v>
      </c>
      <c r="D152" s="353" t="s">
        <v>477</v>
      </c>
      <c r="E152" s="353" t="s">
        <v>477</v>
      </c>
      <c r="F152" s="354">
        <f>SUM(C152:E152)</f>
        <v>1721</v>
      </c>
    </row>
    <row r="153" spans="1:6" ht="15.75" customHeight="1">
      <c r="A153" s="145"/>
      <c r="B153" s="152" t="str">
        <f>$B$11</f>
        <v>Breeding of GM or HM</v>
      </c>
      <c r="C153" s="351">
        <v>190</v>
      </c>
      <c r="D153" s="351" t="s">
        <v>477</v>
      </c>
      <c r="E153" s="351">
        <v>81</v>
      </c>
      <c r="F153" s="352">
        <f>SUM(C153:E153)</f>
        <v>271</v>
      </c>
    </row>
    <row r="154" spans="1:6" ht="15.75" customHeight="1">
      <c r="A154" s="146"/>
      <c r="B154" s="141" t="s">
        <v>138</v>
      </c>
      <c r="C154" s="355">
        <f>SUM(C149:C153)</f>
        <v>113811</v>
      </c>
      <c r="D154" s="355">
        <f>SUM(D149:D153)</f>
        <v>361</v>
      </c>
      <c r="E154" s="355">
        <f>SUM(E149:E153)</f>
        <v>129</v>
      </c>
      <c r="F154" s="355">
        <f>SUM(F149:F153)</f>
        <v>114301</v>
      </c>
    </row>
    <row r="155" spans="1:6" ht="15.75" customHeight="1">
      <c r="A155" s="144" t="s">
        <v>55</v>
      </c>
      <c r="B155" s="152" t="s">
        <v>139</v>
      </c>
      <c r="C155" s="351">
        <v>391</v>
      </c>
      <c r="D155" s="351" t="s">
        <v>477</v>
      </c>
      <c r="E155" s="351" t="s">
        <v>477</v>
      </c>
      <c r="F155" s="352">
        <f>SUM(C155:E155)</f>
        <v>391</v>
      </c>
    </row>
    <row r="156" spans="1:6" ht="15.75" customHeight="1">
      <c r="A156" s="147"/>
      <c r="B156" s="153" t="s">
        <v>36</v>
      </c>
      <c r="C156" s="353">
        <v>2359</v>
      </c>
      <c r="D156" s="353" t="s">
        <v>477</v>
      </c>
      <c r="E156" s="353" t="s">
        <v>477</v>
      </c>
      <c r="F156" s="354">
        <f>SUM(C156:E156)</f>
        <v>2359</v>
      </c>
    </row>
    <row r="157" spans="1:6" ht="15.75" customHeight="1">
      <c r="A157" s="147"/>
      <c r="B157" s="152" t="s">
        <v>37</v>
      </c>
      <c r="C157" s="351" t="s">
        <v>477</v>
      </c>
      <c r="D157" s="351" t="s">
        <v>477</v>
      </c>
      <c r="E157" s="351" t="s">
        <v>477</v>
      </c>
      <c r="F157" s="352">
        <f>SUM(C157:E157)</f>
        <v>0</v>
      </c>
    </row>
    <row r="158" spans="1:6" ht="15.75" customHeight="1">
      <c r="A158" s="145"/>
      <c r="B158" s="153" t="s">
        <v>38</v>
      </c>
      <c r="C158" s="353">
        <v>146</v>
      </c>
      <c r="D158" s="353" t="s">
        <v>477</v>
      </c>
      <c r="E158" s="353" t="s">
        <v>477</v>
      </c>
      <c r="F158" s="354">
        <f>SUM(C158:E158)</f>
        <v>146</v>
      </c>
    </row>
    <row r="159" spans="1:6" ht="15.75" customHeight="1">
      <c r="A159" s="145"/>
      <c r="B159" s="152" t="str">
        <f>$B$11</f>
        <v>Breeding of GM or HM</v>
      </c>
      <c r="C159" s="351" t="s">
        <v>477</v>
      </c>
      <c r="D159" s="351" t="s">
        <v>477</v>
      </c>
      <c r="E159" s="351" t="s">
        <v>477</v>
      </c>
      <c r="F159" s="352">
        <f>SUM(C159:E159)</f>
        <v>0</v>
      </c>
    </row>
    <row r="160" spans="1:6" ht="15.75" customHeight="1">
      <c r="A160" s="146"/>
      <c r="B160" s="141" t="s">
        <v>138</v>
      </c>
      <c r="C160" s="355">
        <f>SUM(C155:C159)</f>
        <v>2896</v>
      </c>
      <c r="D160" s="355">
        <f>SUM(D155:D159)</f>
        <v>0</v>
      </c>
      <c r="E160" s="355">
        <f>SUM(E155:E159)</f>
        <v>0</v>
      </c>
      <c r="F160" s="355">
        <f>SUM(F155:F159)</f>
        <v>2896</v>
      </c>
    </row>
    <row r="161" spans="1:6" ht="15.75" customHeight="1">
      <c r="A161" s="548" t="s">
        <v>307</v>
      </c>
      <c r="B161" s="549" t="s">
        <v>139</v>
      </c>
      <c r="C161" s="550">
        <v>20</v>
      </c>
      <c r="D161" s="550" t="s">
        <v>477</v>
      </c>
      <c r="E161" s="550" t="s">
        <v>477</v>
      </c>
      <c r="F161" s="551">
        <f>SUM(C161:E161)</f>
        <v>20</v>
      </c>
    </row>
    <row r="162" spans="1:6" ht="15.75" customHeight="1">
      <c r="A162" s="147"/>
      <c r="B162" s="153" t="s">
        <v>36</v>
      </c>
      <c r="C162" s="353" t="s">
        <v>477</v>
      </c>
      <c r="D162" s="353" t="s">
        <v>477</v>
      </c>
      <c r="E162" s="353" t="s">
        <v>477</v>
      </c>
      <c r="F162" s="354">
        <f>SUM(C162:E162)</f>
        <v>0</v>
      </c>
    </row>
    <row r="163" spans="1:6" ht="15.75" customHeight="1">
      <c r="A163" s="147"/>
      <c r="B163" s="152" t="s">
        <v>37</v>
      </c>
      <c r="C163" s="351" t="s">
        <v>477</v>
      </c>
      <c r="D163" s="351" t="s">
        <v>477</v>
      </c>
      <c r="E163" s="351" t="s">
        <v>477</v>
      </c>
      <c r="F163" s="352">
        <f>SUM(C163:E163)</f>
        <v>0</v>
      </c>
    </row>
    <row r="164" spans="1:6" ht="15.75" customHeight="1">
      <c r="A164" s="147"/>
      <c r="B164" s="153" t="s">
        <v>38</v>
      </c>
      <c r="C164" s="353" t="s">
        <v>477</v>
      </c>
      <c r="D164" s="353" t="s">
        <v>477</v>
      </c>
      <c r="E164" s="353" t="s">
        <v>477</v>
      </c>
      <c r="F164" s="354">
        <f>SUM(C164:E164)</f>
        <v>0</v>
      </c>
    </row>
    <row r="165" spans="1:6" ht="15.75" customHeight="1">
      <c r="A165" s="145"/>
      <c r="B165" s="152" t="str">
        <f>$B$11</f>
        <v>Breeding of GM or HM</v>
      </c>
      <c r="C165" s="351" t="s">
        <v>477</v>
      </c>
      <c r="D165" s="351" t="s">
        <v>477</v>
      </c>
      <c r="E165" s="351" t="s">
        <v>477</v>
      </c>
      <c r="F165" s="352">
        <f>SUM(C165:E165)</f>
        <v>0</v>
      </c>
    </row>
    <row r="166" spans="1:6" ht="15.75" customHeight="1">
      <c r="A166" s="146"/>
      <c r="B166" s="141" t="s">
        <v>138</v>
      </c>
      <c r="C166" s="355">
        <f>SUM(C161:C165)</f>
        <v>20</v>
      </c>
      <c r="D166" s="355">
        <f>SUM(D161:D165)</f>
        <v>0</v>
      </c>
      <c r="E166" s="355">
        <f>SUM(E161:E165)</f>
        <v>0</v>
      </c>
      <c r="F166" s="355">
        <f>SUM(F161:F165)</f>
        <v>20</v>
      </c>
    </row>
    <row r="167" spans="1:6" ht="20.25" customHeight="1">
      <c r="A167" s="835" t="s">
        <v>185</v>
      </c>
      <c r="B167" s="152" t="s">
        <v>139</v>
      </c>
      <c r="C167" s="351" t="s">
        <v>477</v>
      </c>
      <c r="D167" s="351" t="s">
        <v>477</v>
      </c>
      <c r="E167" s="351" t="s">
        <v>477</v>
      </c>
      <c r="F167" s="352">
        <f>SUM(C167:E167)</f>
        <v>0</v>
      </c>
    </row>
    <row r="168" spans="1:6" ht="15.75" customHeight="1">
      <c r="A168" s="836"/>
      <c r="B168" s="153" t="s">
        <v>36</v>
      </c>
      <c r="C168" s="353" t="s">
        <v>477</v>
      </c>
      <c r="D168" s="353" t="s">
        <v>477</v>
      </c>
      <c r="E168" s="353" t="s">
        <v>477</v>
      </c>
      <c r="F168" s="354">
        <f>SUM(C168:E168)</f>
        <v>0</v>
      </c>
    </row>
    <row r="169" spans="1:6" ht="15.75" customHeight="1">
      <c r="A169" s="552" t="s">
        <v>403</v>
      </c>
      <c r="B169" s="152" t="s">
        <v>37</v>
      </c>
      <c r="C169" s="351">
        <v>500</v>
      </c>
      <c r="D169" s="351" t="s">
        <v>477</v>
      </c>
      <c r="E169" s="351" t="s">
        <v>477</v>
      </c>
      <c r="F169" s="352">
        <f>SUM(C169:E169)</f>
        <v>500</v>
      </c>
    </row>
    <row r="170" spans="1:6" ht="15.75" customHeight="1">
      <c r="A170" s="553"/>
      <c r="B170" s="153" t="s">
        <v>38</v>
      </c>
      <c r="C170" s="353" t="s">
        <v>477</v>
      </c>
      <c r="D170" s="353" t="s">
        <v>477</v>
      </c>
      <c r="E170" s="353" t="s">
        <v>477</v>
      </c>
      <c r="F170" s="354">
        <f>SUM(C170:E170)</f>
        <v>0</v>
      </c>
    </row>
    <row r="171" spans="1:6" ht="15.75" customHeight="1">
      <c r="A171" s="554"/>
      <c r="B171" s="152" t="str">
        <f>$B$11</f>
        <v>Breeding of GM or HM</v>
      </c>
      <c r="C171" s="351" t="s">
        <v>477</v>
      </c>
      <c r="D171" s="351" t="s">
        <v>477</v>
      </c>
      <c r="E171" s="351" t="s">
        <v>477</v>
      </c>
      <c r="F171" s="352">
        <f>SUM(C171:E171)</f>
        <v>0</v>
      </c>
    </row>
    <row r="172" spans="1:6" ht="15.75" customHeight="1">
      <c r="A172" s="555"/>
      <c r="B172" s="141" t="s">
        <v>138</v>
      </c>
      <c r="C172" s="355">
        <f>SUM(C167:C171)</f>
        <v>500</v>
      </c>
      <c r="D172" s="355">
        <f>SUM(D167:D171)</f>
        <v>0</v>
      </c>
      <c r="E172" s="355">
        <f>SUM(E167:E171)</f>
        <v>0</v>
      </c>
      <c r="F172" s="355">
        <f>SUM(F167:F171)</f>
        <v>500</v>
      </c>
    </row>
    <row r="173" spans="1:6" ht="15.75" customHeight="1">
      <c r="A173" s="144" t="s">
        <v>56</v>
      </c>
      <c r="B173" s="152" t="s">
        <v>139</v>
      </c>
      <c r="C173" s="351">
        <v>8094</v>
      </c>
      <c r="D173" s="351" t="s">
        <v>477</v>
      </c>
      <c r="E173" s="351" t="s">
        <v>477</v>
      </c>
      <c r="F173" s="352">
        <f>SUM(C173:E173)</f>
        <v>8094</v>
      </c>
    </row>
    <row r="174" spans="1:6" ht="15.75" customHeight="1">
      <c r="A174" s="145"/>
      <c r="B174" s="153" t="s">
        <v>36</v>
      </c>
      <c r="C174" s="353">
        <v>310</v>
      </c>
      <c r="D174" s="353" t="s">
        <v>477</v>
      </c>
      <c r="E174" s="353" t="s">
        <v>477</v>
      </c>
      <c r="F174" s="354">
        <f>SUM(C174:E174)</f>
        <v>310</v>
      </c>
    </row>
    <row r="175" spans="1:6" ht="15.75" customHeight="1">
      <c r="A175" s="145"/>
      <c r="B175" s="152" t="s">
        <v>37</v>
      </c>
      <c r="C175" s="351">
        <v>442</v>
      </c>
      <c r="D175" s="351" t="s">
        <v>477</v>
      </c>
      <c r="E175" s="351" t="s">
        <v>477</v>
      </c>
      <c r="F175" s="352">
        <f>SUM(C175:E175)</f>
        <v>442</v>
      </c>
    </row>
    <row r="176" spans="1:6" ht="15.75" customHeight="1">
      <c r="A176" s="145"/>
      <c r="B176" s="153" t="s">
        <v>38</v>
      </c>
      <c r="C176" s="353">
        <v>218</v>
      </c>
      <c r="D176" s="353" t="s">
        <v>477</v>
      </c>
      <c r="E176" s="353" t="s">
        <v>477</v>
      </c>
      <c r="F176" s="354">
        <f>SUM(C176:E176)</f>
        <v>218</v>
      </c>
    </row>
    <row r="177" spans="1:6" ht="15.75" customHeight="1">
      <c r="A177" s="145"/>
      <c r="B177" s="152" t="str">
        <f>$B$11</f>
        <v>Breeding of GM or HM</v>
      </c>
      <c r="C177" s="351" t="s">
        <v>477</v>
      </c>
      <c r="D177" s="351" t="s">
        <v>477</v>
      </c>
      <c r="E177" s="351" t="s">
        <v>477</v>
      </c>
      <c r="F177" s="352">
        <f>SUM(C177:E177)</f>
        <v>0</v>
      </c>
    </row>
    <row r="178" spans="1:6" ht="15.75" customHeight="1">
      <c r="A178" s="146"/>
      <c r="B178" s="141" t="s">
        <v>138</v>
      </c>
      <c r="C178" s="355">
        <f>SUM(C173:C177)</f>
        <v>9064</v>
      </c>
      <c r="D178" s="355">
        <f>SUM(D173:D177)</f>
        <v>0</v>
      </c>
      <c r="E178" s="355">
        <f>SUM(E173:E177)</f>
        <v>0</v>
      </c>
      <c r="F178" s="355">
        <f>SUM(F173:F177)</f>
        <v>9064</v>
      </c>
    </row>
    <row r="179" spans="1:6" ht="15.75" customHeight="1">
      <c r="A179" s="144" t="s">
        <v>17</v>
      </c>
      <c r="B179" s="152" t="s">
        <v>139</v>
      </c>
      <c r="C179" s="351">
        <v>459</v>
      </c>
      <c r="D179" s="351" t="s">
        <v>477</v>
      </c>
      <c r="E179" s="351" t="s">
        <v>477</v>
      </c>
      <c r="F179" s="352">
        <f>SUM(C179:E179)</f>
        <v>459</v>
      </c>
    </row>
    <row r="180" spans="1:6" ht="15.75" customHeight="1">
      <c r="A180" s="145"/>
      <c r="B180" s="153" t="s">
        <v>36</v>
      </c>
      <c r="C180" s="353" t="s">
        <v>477</v>
      </c>
      <c r="D180" s="353" t="s">
        <v>477</v>
      </c>
      <c r="E180" s="353" t="s">
        <v>477</v>
      </c>
      <c r="F180" s="354">
        <f>SUM(C180:E180)</f>
        <v>0</v>
      </c>
    </row>
    <row r="181" spans="1:6" ht="15.75" customHeight="1">
      <c r="A181" s="145"/>
      <c r="B181" s="152" t="s">
        <v>37</v>
      </c>
      <c r="C181" s="351">
        <v>1</v>
      </c>
      <c r="D181" s="351" t="s">
        <v>477</v>
      </c>
      <c r="E181" s="351" t="s">
        <v>477</v>
      </c>
      <c r="F181" s="352">
        <f>SUM(C181:E181)</f>
        <v>1</v>
      </c>
    </row>
    <row r="182" spans="1:6" ht="15.75" customHeight="1">
      <c r="A182" s="145"/>
      <c r="B182" s="153" t="s">
        <v>38</v>
      </c>
      <c r="C182" s="353" t="s">
        <v>477</v>
      </c>
      <c r="D182" s="353" t="s">
        <v>477</v>
      </c>
      <c r="E182" s="353" t="s">
        <v>477</v>
      </c>
      <c r="F182" s="354">
        <f>SUM(C182:E182)</f>
        <v>0</v>
      </c>
    </row>
    <row r="183" spans="1:6" ht="15.75" customHeight="1">
      <c r="A183" s="148"/>
      <c r="B183" s="152" t="str">
        <f>$B$11</f>
        <v>Breeding of GM or HM</v>
      </c>
      <c r="C183" s="351" t="s">
        <v>477</v>
      </c>
      <c r="D183" s="351" t="s">
        <v>477</v>
      </c>
      <c r="E183" s="351" t="s">
        <v>477</v>
      </c>
      <c r="F183" s="352">
        <f>SUM(C183:E183)</f>
        <v>0</v>
      </c>
    </row>
    <row r="184" spans="1:6" ht="15.75" customHeight="1">
      <c r="A184" s="146"/>
      <c r="B184" s="141" t="s">
        <v>138</v>
      </c>
      <c r="C184" s="355">
        <f>SUM(C179:C183)</f>
        <v>460</v>
      </c>
      <c r="D184" s="355">
        <f>SUM(D179:D183)</f>
        <v>0</v>
      </c>
      <c r="E184" s="355">
        <f>SUM(E179:E183)</f>
        <v>0</v>
      </c>
      <c r="F184" s="355">
        <f>SUM(F179:F183)</f>
        <v>460</v>
      </c>
    </row>
    <row r="185" spans="1:6" ht="15.75" customHeight="1">
      <c r="A185" s="144" t="s">
        <v>18</v>
      </c>
      <c r="B185" s="152" t="s">
        <v>139</v>
      </c>
      <c r="C185" s="351">
        <v>11847</v>
      </c>
      <c r="D185" s="351">
        <v>2953</v>
      </c>
      <c r="E185" s="351">
        <v>1265</v>
      </c>
      <c r="F185" s="352">
        <f>SUM(C185:E185)</f>
        <v>16065</v>
      </c>
    </row>
    <row r="186" spans="1:6" ht="15.75" customHeight="1">
      <c r="A186" s="147"/>
      <c r="B186" s="153" t="s">
        <v>36</v>
      </c>
      <c r="C186" s="353">
        <v>163</v>
      </c>
      <c r="D186" s="353" t="s">
        <v>477</v>
      </c>
      <c r="E186" s="353" t="s">
        <v>477</v>
      </c>
      <c r="F186" s="354">
        <f>SUM(C186:E186)</f>
        <v>163</v>
      </c>
    </row>
    <row r="187" spans="1:6" ht="15.75" customHeight="1">
      <c r="A187" s="145"/>
      <c r="B187" s="152" t="s">
        <v>37</v>
      </c>
      <c r="C187" s="351">
        <v>1184</v>
      </c>
      <c r="D187" s="351" t="s">
        <v>477</v>
      </c>
      <c r="E187" s="351" t="s">
        <v>477</v>
      </c>
      <c r="F187" s="352">
        <f>SUM(C187:E187)</f>
        <v>1184</v>
      </c>
    </row>
    <row r="188" spans="1:6" ht="15.75" customHeight="1">
      <c r="A188" s="145"/>
      <c r="B188" s="153" t="s">
        <v>38</v>
      </c>
      <c r="C188" s="353" t="s">
        <v>477</v>
      </c>
      <c r="D188" s="353" t="s">
        <v>477</v>
      </c>
      <c r="E188" s="353" t="s">
        <v>477</v>
      </c>
      <c r="F188" s="354">
        <f>SUM(C188:E188)</f>
        <v>0</v>
      </c>
    </row>
    <row r="189" spans="1:6" ht="15.75" customHeight="1">
      <c r="A189" s="145"/>
      <c r="B189" s="152" t="str">
        <f>$B$11</f>
        <v>Breeding of GM or HM</v>
      </c>
      <c r="C189" s="351">
        <v>212</v>
      </c>
      <c r="D189" s="351">
        <v>2811</v>
      </c>
      <c r="E189" s="351">
        <v>280</v>
      </c>
      <c r="F189" s="352">
        <f>SUM(C189:E189)</f>
        <v>3303</v>
      </c>
    </row>
    <row r="190" spans="1:6" ht="15.75" customHeight="1">
      <c r="A190" s="146"/>
      <c r="B190" s="141" t="s">
        <v>138</v>
      </c>
      <c r="C190" s="355">
        <f>SUM(C185:C189)</f>
        <v>13406</v>
      </c>
      <c r="D190" s="355">
        <f>SUM(D185:D189)</f>
        <v>5764</v>
      </c>
      <c r="E190" s="355">
        <f>SUM(E185:E189)</f>
        <v>1545</v>
      </c>
      <c r="F190" s="355">
        <f>SUM(F185:F189)</f>
        <v>20715</v>
      </c>
    </row>
    <row r="191" spans="1:6" ht="15.75" customHeight="1">
      <c r="A191" s="144" t="s">
        <v>20</v>
      </c>
      <c r="B191" s="152" t="s">
        <v>139</v>
      </c>
      <c r="C191" s="351">
        <v>172927</v>
      </c>
      <c r="D191" s="351">
        <v>3568</v>
      </c>
      <c r="E191" s="351">
        <v>18497</v>
      </c>
      <c r="F191" s="352">
        <f>SUM(C191:E191)</f>
        <v>194992</v>
      </c>
    </row>
    <row r="192" spans="1:8" ht="15.75" customHeight="1">
      <c r="A192" s="145"/>
      <c r="B192" s="153" t="s">
        <v>36</v>
      </c>
      <c r="C192" s="353">
        <v>66969</v>
      </c>
      <c r="D192" s="353" t="s">
        <v>477</v>
      </c>
      <c r="E192" s="353">
        <v>120</v>
      </c>
      <c r="F192" s="354">
        <f>SUM(C192:E192)</f>
        <v>67089</v>
      </c>
      <c r="H192" s="298"/>
    </row>
    <row r="193" spans="1:6" ht="15.75" customHeight="1">
      <c r="A193" s="145"/>
      <c r="B193" s="152" t="s">
        <v>37</v>
      </c>
      <c r="C193" s="351">
        <v>18046</v>
      </c>
      <c r="D193" s="351" t="s">
        <v>477</v>
      </c>
      <c r="E193" s="351" t="s">
        <v>477</v>
      </c>
      <c r="F193" s="352">
        <f>SUM(C193:E193)</f>
        <v>18046</v>
      </c>
    </row>
    <row r="194" spans="1:9" ht="15.75" customHeight="1">
      <c r="A194" s="145"/>
      <c r="B194" s="153" t="s">
        <v>38</v>
      </c>
      <c r="C194" s="353">
        <v>2398</v>
      </c>
      <c r="D194" s="353" t="s">
        <v>477</v>
      </c>
      <c r="E194" s="353" t="s">
        <v>477</v>
      </c>
      <c r="F194" s="354">
        <f>SUM(C194:E194)</f>
        <v>2398</v>
      </c>
      <c r="I194" s="297"/>
    </row>
    <row r="195" spans="1:9" ht="15.75" customHeight="1">
      <c r="A195" s="145"/>
      <c r="B195" s="152" t="str">
        <f>$B$11</f>
        <v>Breeding of GM or HM</v>
      </c>
      <c r="C195" s="351">
        <v>6664</v>
      </c>
      <c r="D195" s="351">
        <v>25607</v>
      </c>
      <c r="E195" s="351">
        <v>83305</v>
      </c>
      <c r="F195" s="352">
        <f>SUM(C195:E195)</f>
        <v>115576</v>
      </c>
      <c r="I195" s="62"/>
    </row>
    <row r="196" spans="1:13" ht="15.75" customHeight="1">
      <c r="A196" s="146"/>
      <c r="B196" s="141" t="s">
        <v>138</v>
      </c>
      <c r="C196" s="355">
        <f>SUM(C191:C195)</f>
        <v>267004</v>
      </c>
      <c r="D196" s="355">
        <f>SUM(D191:D195)</f>
        <v>29175</v>
      </c>
      <c r="E196" s="355">
        <f>SUM(E191:E195)</f>
        <v>101922</v>
      </c>
      <c r="F196" s="355">
        <f>SUM(F191:F195)</f>
        <v>398101</v>
      </c>
      <c r="H196" s="62"/>
      <c r="L196" s="62"/>
      <c r="M196" s="62"/>
    </row>
    <row r="197" spans="1:7" ht="15.75" customHeight="1">
      <c r="A197" s="149" t="s">
        <v>57</v>
      </c>
      <c r="B197" s="152" t="s">
        <v>139</v>
      </c>
      <c r="C197" s="351">
        <v>623505</v>
      </c>
      <c r="D197" s="351">
        <v>76933</v>
      </c>
      <c r="E197" s="351">
        <v>473854</v>
      </c>
      <c r="F197" s="352">
        <f>SUM(C197:E197)</f>
        <v>1174292</v>
      </c>
      <c r="G197" s="75"/>
    </row>
    <row r="198" spans="1:7" ht="15.75" customHeight="1">
      <c r="A198" s="145"/>
      <c r="B198" s="153" t="s">
        <v>36</v>
      </c>
      <c r="C198" s="353">
        <v>713146</v>
      </c>
      <c r="D198" s="353">
        <v>44331</v>
      </c>
      <c r="E198" s="353">
        <v>26255</v>
      </c>
      <c r="F198" s="354">
        <f>SUM(C198:E198)</f>
        <v>783732</v>
      </c>
      <c r="G198" s="75"/>
    </row>
    <row r="199" spans="1:7" ht="15.75" customHeight="1">
      <c r="A199" s="145"/>
      <c r="B199" s="152" t="s">
        <v>37</v>
      </c>
      <c r="C199" s="351">
        <v>72807</v>
      </c>
      <c r="D199" s="351">
        <v>68</v>
      </c>
      <c r="E199" s="351" t="s">
        <v>477</v>
      </c>
      <c r="F199" s="352">
        <f>SUM(C199:E199)</f>
        <v>72875</v>
      </c>
      <c r="G199" s="75"/>
    </row>
    <row r="200" spans="1:7" ht="18">
      <c r="A200" s="145"/>
      <c r="B200" s="153" t="s">
        <v>38</v>
      </c>
      <c r="C200" s="353">
        <v>53352</v>
      </c>
      <c r="D200" s="353">
        <v>36</v>
      </c>
      <c r="E200" s="353">
        <v>1339</v>
      </c>
      <c r="F200" s="354">
        <f>SUM(C200:E200)</f>
        <v>54727</v>
      </c>
      <c r="G200" s="75"/>
    </row>
    <row r="201" spans="1:7" ht="18">
      <c r="A201" s="145"/>
      <c r="B201" s="152" t="str">
        <f>$B$11</f>
        <v>Breeding of GM or HM</v>
      </c>
      <c r="C201" s="351">
        <v>259793</v>
      </c>
      <c r="D201" s="351">
        <v>261571</v>
      </c>
      <c r="E201" s="351">
        <v>1012550</v>
      </c>
      <c r="F201" s="352">
        <f>SUM(C201:E201)</f>
        <v>1533914</v>
      </c>
      <c r="G201" s="75"/>
    </row>
    <row r="202" spans="1:10" ht="18">
      <c r="A202" s="150"/>
      <c r="B202" s="142" t="s">
        <v>58</v>
      </c>
      <c r="C202" s="355">
        <f>SUM(C197:C201)</f>
        <v>1722603</v>
      </c>
      <c r="D202" s="355">
        <f>SUM(D197:D201)</f>
        <v>382939</v>
      </c>
      <c r="E202" s="355">
        <f>SUM(E197:E201)</f>
        <v>1513998</v>
      </c>
      <c r="F202" s="355">
        <f>SUM(F197:F201)</f>
        <v>3619540</v>
      </c>
      <c r="J202" s="310"/>
    </row>
    <row r="203" spans="2:6" ht="18" customHeight="1">
      <c r="B203" s="120" t="s">
        <v>382</v>
      </c>
      <c r="C203" s="121">
        <f>(C202-C206)</f>
        <v>-172278</v>
      </c>
      <c r="D203" s="121">
        <f>(D202-D206)</f>
        <v>-42700</v>
      </c>
      <c r="E203" s="121">
        <f>(E202-E206)</f>
        <v>178438</v>
      </c>
      <c r="F203" s="121">
        <f>(F202-F206)</f>
        <v>-36540</v>
      </c>
    </row>
    <row r="204" spans="1:6" ht="18" customHeight="1">
      <c r="A204" s="453"/>
      <c r="B204" s="120" t="s">
        <v>384</v>
      </c>
      <c r="C204" s="473">
        <f>(C202-C206)/ABS(C206)</f>
        <v>-0.09091758268725054</v>
      </c>
      <c r="D204" s="473">
        <f>(D202-D206)/ABS(D206)</f>
        <v>-0.10031975453377158</v>
      </c>
      <c r="E204" s="473">
        <f>(E202-E206)/ABS(E206)</f>
        <v>0.13360537901704153</v>
      </c>
      <c r="F204" s="473">
        <f>(F202-F206)/ABS(F206)</f>
        <v>-0.00999431084658979</v>
      </c>
    </row>
    <row r="205" spans="1:14" ht="18" customHeight="1">
      <c r="A205" s="454"/>
      <c r="B205" s="120" t="s">
        <v>385</v>
      </c>
      <c r="C205" s="190">
        <f>C202/$F202</f>
        <v>0.47591765804494496</v>
      </c>
      <c r="D205" s="190">
        <f>D202/$F202</f>
        <v>0.10579769805002846</v>
      </c>
      <c r="E205" s="190">
        <f>E202/$F202</f>
        <v>0.4182846439050266</v>
      </c>
      <c r="F205" s="190">
        <f>F202/$F202</f>
        <v>1</v>
      </c>
      <c r="N205" s="62"/>
    </row>
    <row r="206" spans="1:6" ht="18" customHeight="1">
      <c r="A206" s="454"/>
      <c r="B206" s="472" t="s">
        <v>383</v>
      </c>
      <c r="C206" s="822">
        <v>1894881</v>
      </c>
      <c r="D206" s="823">
        <v>425639</v>
      </c>
      <c r="E206" s="823">
        <v>1335560</v>
      </c>
      <c r="F206" s="823">
        <v>3656080</v>
      </c>
    </row>
    <row r="207" spans="1:6" ht="18" customHeight="1">
      <c r="A207" s="454"/>
      <c r="B207" s="455"/>
      <c r="C207" s="456"/>
      <c r="D207" s="456"/>
      <c r="E207" s="456"/>
      <c r="F207" s="456"/>
    </row>
    <row r="208" spans="1:6" ht="18" customHeight="1">
      <c r="A208" s="139" t="s">
        <v>378</v>
      </c>
      <c r="B208" s="457"/>
      <c r="C208" s="458"/>
      <c r="D208" s="458"/>
      <c r="E208" s="458"/>
      <c r="F208" s="458"/>
    </row>
    <row r="209" spans="1:6" ht="18">
      <c r="A209" s="313"/>
      <c r="B209" s="313"/>
      <c r="C209" s="358"/>
      <c r="D209" s="358"/>
      <c r="E209" s="358"/>
      <c r="F209" s="359"/>
    </row>
    <row r="210" spans="3:6" ht="18">
      <c r="C210" s="356"/>
      <c r="D210" s="356"/>
      <c r="E210" s="356"/>
      <c r="F210" s="357"/>
    </row>
    <row r="211" spans="3:6" ht="18">
      <c r="C211" s="356"/>
      <c r="D211" s="356"/>
      <c r="E211" s="356"/>
      <c r="F211" s="357"/>
    </row>
    <row r="212" spans="3:6" ht="18">
      <c r="C212" s="360"/>
      <c r="D212" s="356"/>
      <c r="E212" s="360"/>
      <c r="F212" s="357"/>
    </row>
    <row r="213" spans="3:6" ht="18">
      <c r="C213" s="356"/>
      <c r="D213" s="356"/>
      <c r="E213" s="360"/>
      <c r="F213" s="357"/>
    </row>
    <row r="214" spans="3:6" ht="18">
      <c r="C214" s="356"/>
      <c r="D214" s="356"/>
      <c r="E214" s="356"/>
      <c r="F214" s="357"/>
    </row>
    <row r="215" spans="3:6" ht="18">
      <c r="C215" s="356"/>
      <c r="D215" s="356"/>
      <c r="E215" s="356"/>
      <c r="F215" s="357"/>
    </row>
    <row r="216" spans="3:6" ht="18">
      <c r="C216" s="356"/>
      <c r="D216" s="356"/>
      <c r="E216" s="356"/>
      <c r="F216" s="357"/>
    </row>
    <row r="217" spans="3:6" ht="18">
      <c r="C217" s="356"/>
      <c r="D217" s="356"/>
      <c r="E217" s="356"/>
      <c r="F217" s="357"/>
    </row>
    <row r="218" spans="3:6" ht="18">
      <c r="C218" s="356"/>
      <c r="D218" s="356"/>
      <c r="E218" s="356"/>
      <c r="F218" s="357"/>
    </row>
    <row r="219" spans="3:6" ht="18">
      <c r="C219" s="356"/>
      <c r="D219" s="356"/>
      <c r="E219" s="356"/>
      <c r="F219" s="357"/>
    </row>
    <row r="220" spans="3:6" ht="18">
      <c r="C220" s="356"/>
      <c r="D220" s="356"/>
      <c r="E220" s="356"/>
      <c r="F220" s="357"/>
    </row>
    <row r="221" spans="3:6" ht="18">
      <c r="C221" s="356"/>
      <c r="D221" s="356"/>
      <c r="E221" s="356"/>
      <c r="F221" s="357"/>
    </row>
    <row r="222" spans="3:6" ht="18">
      <c r="C222" s="356"/>
      <c r="D222" s="356"/>
      <c r="E222" s="356"/>
      <c r="F222" s="357"/>
    </row>
    <row r="223" spans="3:6" ht="18">
      <c r="C223" s="356"/>
      <c r="D223" s="356"/>
      <c r="E223" s="356"/>
      <c r="F223" s="357"/>
    </row>
    <row r="224" spans="3:6" ht="18">
      <c r="C224" s="356"/>
      <c r="D224" s="356"/>
      <c r="E224" s="356"/>
      <c r="F224" s="357"/>
    </row>
    <row r="225" spans="3:6" ht="18">
      <c r="C225" s="356"/>
      <c r="D225" s="356"/>
      <c r="E225" s="356"/>
      <c r="F225" s="357"/>
    </row>
    <row r="226" spans="3:6" ht="18">
      <c r="C226" s="356"/>
      <c r="D226" s="356"/>
      <c r="E226" s="356"/>
      <c r="F226" s="357"/>
    </row>
    <row r="227" spans="3:6" ht="18">
      <c r="C227" s="356"/>
      <c r="D227" s="356"/>
      <c r="E227" s="356"/>
      <c r="F227" s="357"/>
    </row>
    <row r="228" spans="3:6" ht="18">
      <c r="C228" s="356"/>
      <c r="D228" s="356"/>
      <c r="E228" s="356"/>
      <c r="F228" s="357"/>
    </row>
    <row r="229" spans="3:6" ht="18">
      <c r="C229" s="356"/>
      <c r="D229" s="356"/>
      <c r="E229" s="356"/>
      <c r="F229" s="357"/>
    </row>
    <row r="230" spans="3:6" ht="18">
      <c r="C230" s="356"/>
      <c r="D230" s="356"/>
      <c r="E230" s="356"/>
      <c r="F230" s="357"/>
    </row>
    <row r="231" spans="3:6" ht="18">
      <c r="C231" s="356"/>
      <c r="D231" s="356"/>
      <c r="E231" s="356"/>
      <c r="F231" s="357"/>
    </row>
    <row r="232" spans="3:6" ht="18">
      <c r="C232" s="356"/>
      <c r="D232" s="356"/>
      <c r="E232" s="356"/>
      <c r="F232" s="357"/>
    </row>
    <row r="233" spans="3:6" ht="18">
      <c r="C233" s="356"/>
      <c r="D233" s="356"/>
      <c r="E233" s="356"/>
      <c r="F233" s="357"/>
    </row>
    <row r="234" spans="3:6" ht="18">
      <c r="C234" s="356"/>
      <c r="D234" s="356"/>
      <c r="E234" s="356"/>
      <c r="F234" s="357"/>
    </row>
    <row r="235" spans="3:6" ht="18">
      <c r="C235" s="356"/>
      <c r="D235" s="356"/>
      <c r="E235" s="356"/>
      <c r="F235" s="357"/>
    </row>
    <row r="236" spans="3:6" ht="18">
      <c r="C236" s="356"/>
      <c r="D236" s="356"/>
      <c r="E236" s="356"/>
      <c r="F236" s="357"/>
    </row>
    <row r="237" spans="3:6" ht="18">
      <c r="C237" s="356"/>
      <c r="D237" s="356"/>
      <c r="E237" s="356"/>
      <c r="F237" s="357"/>
    </row>
    <row r="238" spans="3:6" ht="18">
      <c r="C238" s="356"/>
      <c r="D238" s="356"/>
      <c r="E238" s="356"/>
      <c r="F238" s="357"/>
    </row>
    <row r="239" spans="3:6" ht="18">
      <c r="C239" s="356"/>
      <c r="D239" s="356"/>
      <c r="E239" s="356"/>
      <c r="F239" s="357"/>
    </row>
    <row r="240" spans="3:6" ht="18">
      <c r="C240" s="356"/>
      <c r="D240" s="356"/>
      <c r="E240" s="356"/>
      <c r="F240" s="357"/>
    </row>
    <row r="241" spans="3:6" ht="18">
      <c r="C241" s="356"/>
      <c r="D241" s="356"/>
      <c r="E241" s="356"/>
      <c r="F241" s="357"/>
    </row>
    <row r="242" spans="3:6" ht="18">
      <c r="C242" s="356"/>
      <c r="D242" s="356"/>
      <c r="E242" s="356"/>
      <c r="F242" s="357"/>
    </row>
    <row r="243" spans="3:6" ht="18">
      <c r="C243" s="356"/>
      <c r="D243" s="356"/>
      <c r="E243" s="356"/>
      <c r="F243" s="357"/>
    </row>
    <row r="244" spans="3:6" ht="18">
      <c r="C244" s="356"/>
      <c r="D244" s="356"/>
      <c r="E244" s="356"/>
      <c r="F244" s="357"/>
    </row>
    <row r="245" spans="3:6" ht="18">
      <c r="C245" s="356"/>
      <c r="D245" s="356"/>
      <c r="E245" s="356"/>
      <c r="F245" s="357"/>
    </row>
    <row r="246" spans="3:6" ht="18">
      <c r="C246" s="356"/>
      <c r="D246" s="356"/>
      <c r="E246" s="356"/>
      <c r="F246" s="357"/>
    </row>
    <row r="247" spans="3:6" ht="18">
      <c r="C247" s="356"/>
      <c r="D247" s="356"/>
      <c r="E247" s="356"/>
      <c r="F247" s="357"/>
    </row>
    <row r="248" spans="3:6" ht="18">
      <c r="C248" s="356"/>
      <c r="D248" s="356"/>
      <c r="E248" s="356"/>
      <c r="F248" s="357"/>
    </row>
    <row r="249" spans="3:6" ht="18">
      <c r="C249" s="356"/>
      <c r="D249" s="356"/>
      <c r="E249" s="356"/>
      <c r="F249" s="357"/>
    </row>
    <row r="250" spans="3:6" ht="18">
      <c r="C250" s="356"/>
      <c r="D250" s="356"/>
      <c r="E250" s="356"/>
      <c r="F250" s="357"/>
    </row>
    <row r="251" spans="3:6" ht="18">
      <c r="C251" s="356"/>
      <c r="D251" s="356"/>
      <c r="E251" s="356"/>
      <c r="F251" s="357"/>
    </row>
    <row r="252" spans="3:6" ht="18">
      <c r="C252" s="356"/>
      <c r="D252" s="356"/>
      <c r="E252" s="356"/>
      <c r="F252" s="357"/>
    </row>
    <row r="253" spans="3:6" ht="18">
      <c r="C253" s="356"/>
      <c r="D253" s="356"/>
      <c r="E253" s="356"/>
      <c r="F253" s="357"/>
    </row>
    <row r="254" spans="3:6" ht="18">
      <c r="C254" s="356"/>
      <c r="D254" s="356"/>
      <c r="E254" s="356"/>
      <c r="F254" s="357"/>
    </row>
    <row r="255" spans="3:6" ht="18">
      <c r="C255" s="356"/>
      <c r="D255" s="356"/>
      <c r="E255" s="356"/>
      <c r="F255" s="357"/>
    </row>
    <row r="256" spans="3:6" ht="18">
      <c r="C256" s="356"/>
      <c r="D256" s="356"/>
      <c r="E256" s="356"/>
      <c r="F256" s="357"/>
    </row>
    <row r="257" spans="3:6" ht="18">
      <c r="C257" s="356"/>
      <c r="D257" s="356"/>
      <c r="E257" s="356"/>
      <c r="F257" s="357"/>
    </row>
    <row r="258" spans="3:6" ht="18">
      <c r="C258" s="356"/>
      <c r="D258" s="356"/>
      <c r="E258" s="356"/>
      <c r="F258" s="357"/>
    </row>
    <row r="259" spans="3:6" ht="18">
      <c r="C259" s="356"/>
      <c r="D259" s="356"/>
      <c r="E259" s="356"/>
      <c r="F259" s="357"/>
    </row>
    <row r="260" spans="3:6" ht="18">
      <c r="C260" s="356"/>
      <c r="D260" s="356"/>
      <c r="E260" s="356"/>
      <c r="F260" s="357"/>
    </row>
    <row r="261" spans="3:6" ht="18">
      <c r="C261" s="356"/>
      <c r="D261" s="356"/>
      <c r="E261" s="356"/>
      <c r="F261" s="357"/>
    </row>
    <row r="262" spans="3:6" ht="18">
      <c r="C262" s="356"/>
      <c r="D262" s="356"/>
      <c r="E262" s="356"/>
      <c r="F262" s="357"/>
    </row>
    <row r="263" spans="3:6" ht="18">
      <c r="C263" s="356"/>
      <c r="D263" s="356"/>
      <c r="E263" s="356"/>
      <c r="F263" s="357"/>
    </row>
    <row r="264" spans="3:6" ht="18">
      <c r="C264" s="356"/>
      <c r="D264" s="356"/>
      <c r="E264" s="356"/>
      <c r="F264" s="357"/>
    </row>
    <row r="265" spans="3:6" ht="18">
      <c r="C265" s="356"/>
      <c r="D265" s="356"/>
      <c r="E265" s="356"/>
      <c r="F265" s="357"/>
    </row>
    <row r="266" spans="3:6" ht="18">
      <c r="C266" s="356"/>
      <c r="D266" s="356"/>
      <c r="E266" s="356"/>
      <c r="F266" s="357"/>
    </row>
    <row r="267" spans="3:6" ht="18">
      <c r="C267" s="356"/>
      <c r="D267" s="356"/>
      <c r="E267" s="356"/>
      <c r="F267" s="357"/>
    </row>
    <row r="268" spans="3:6" ht="18">
      <c r="C268" s="356"/>
      <c r="D268" s="356"/>
      <c r="E268" s="356"/>
      <c r="F268" s="356"/>
    </row>
    <row r="269" spans="3:6" ht="18">
      <c r="C269" s="356"/>
      <c r="D269" s="356"/>
      <c r="E269" s="356"/>
      <c r="F269" s="356"/>
    </row>
    <row r="270" spans="3:6" ht="18">
      <c r="C270" s="356"/>
      <c r="D270" s="356"/>
      <c r="E270" s="356"/>
      <c r="F270" s="356"/>
    </row>
    <row r="271" spans="3:6" ht="18">
      <c r="C271" s="356"/>
      <c r="D271" s="356"/>
      <c r="E271" s="356"/>
      <c r="F271" s="356"/>
    </row>
    <row r="272" spans="3:6" ht="18">
      <c r="C272" s="356"/>
      <c r="D272" s="356"/>
      <c r="E272" s="356"/>
      <c r="F272" s="356"/>
    </row>
    <row r="273" spans="3:6" ht="18">
      <c r="C273" s="356"/>
      <c r="D273" s="356"/>
      <c r="E273" s="356"/>
      <c r="F273" s="356"/>
    </row>
    <row r="274" spans="3:6" ht="18">
      <c r="C274" s="356"/>
      <c r="D274" s="356"/>
      <c r="E274" s="356"/>
      <c r="F274" s="356"/>
    </row>
    <row r="275" spans="3:6" ht="18">
      <c r="C275" s="356"/>
      <c r="D275" s="356"/>
      <c r="E275" s="356"/>
      <c r="F275" s="356"/>
    </row>
    <row r="276" spans="3:6" ht="18">
      <c r="C276" s="356"/>
      <c r="D276" s="356"/>
      <c r="E276" s="356"/>
      <c r="F276" s="356"/>
    </row>
    <row r="277" spans="3:6" ht="18">
      <c r="C277" s="356"/>
      <c r="D277" s="356"/>
      <c r="E277" s="356"/>
      <c r="F277" s="356"/>
    </row>
    <row r="278" spans="3:6" ht="18">
      <c r="C278" s="356"/>
      <c r="D278" s="356"/>
      <c r="E278" s="356"/>
      <c r="F278" s="356"/>
    </row>
    <row r="279" spans="3:6" ht="18">
      <c r="C279" s="356"/>
      <c r="D279" s="356"/>
      <c r="E279" s="356"/>
      <c r="F279" s="356"/>
    </row>
    <row r="280" spans="3:6" ht="18">
      <c r="C280" s="356"/>
      <c r="D280" s="356"/>
      <c r="E280" s="356"/>
      <c r="F280" s="356"/>
    </row>
    <row r="281" spans="3:6" ht="18">
      <c r="C281" s="356"/>
      <c r="D281" s="356"/>
      <c r="E281" s="356"/>
      <c r="F281" s="356"/>
    </row>
    <row r="282" spans="3:6" ht="18">
      <c r="C282" s="356"/>
      <c r="D282" s="356"/>
      <c r="E282" s="356"/>
      <c r="F282" s="356"/>
    </row>
    <row r="283" spans="3:6" ht="18">
      <c r="C283" s="356"/>
      <c r="D283" s="356"/>
      <c r="E283" s="356"/>
      <c r="F283" s="356"/>
    </row>
    <row r="284" spans="3:6" ht="18">
      <c r="C284" s="356"/>
      <c r="D284" s="356"/>
      <c r="E284" s="356"/>
      <c r="F284" s="356"/>
    </row>
    <row r="285" spans="3:6" ht="18">
      <c r="C285" s="356"/>
      <c r="D285" s="356"/>
      <c r="E285" s="356"/>
      <c r="F285" s="356"/>
    </row>
    <row r="286" spans="3:6" ht="18">
      <c r="C286" s="356"/>
      <c r="D286" s="356"/>
      <c r="E286" s="356"/>
      <c r="F286" s="356"/>
    </row>
    <row r="287" spans="3:6" ht="18">
      <c r="C287" s="356"/>
      <c r="D287" s="356"/>
      <c r="E287" s="356"/>
      <c r="F287" s="356"/>
    </row>
    <row r="288" spans="3:6" ht="18">
      <c r="C288" s="356"/>
      <c r="D288" s="356"/>
      <c r="E288" s="356"/>
      <c r="F288" s="356"/>
    </row>
    <row r="289" spans="3:6" ht="18">
      <c r="C289" s="356"/>
      <c r="D289" s="356"/>
      <c r="E289" s="356"/>
      <c r="F289" s="356"/>
    </row>
    <row r="290" spans="3:6" ht="18">
      <c r="C290" s="356"/>
      <c r="D290" s="356"/>
      <c r="E290" s="356"/>
      <c r="F290" s="356"/>
    </row>
    <row r="291" spans="3:6" ht="18">
      <c r="C291" s="356"/>
      <c r="D291" s="356"/>
      <c r="E291" s="356"/>
      <c r="F291" s="356"/>
    </row>
    <row r="292" spans="3:6" ht="18">
      <c r="C292" s="356"/>
      <c r="D292" s="356"/>
      <c r="E292" s="356"/>
      <c r="F292" s="356"/>
    </row>
    <row r="293" spans="3:6" ht="18">
      <c r="C293" s="356"/>
      <c r="D293" s="356"/>
      <c r="E293" s="356"/>
      <c r="F293" s="356"/>
    </row>
    <row r="294" spans="3:6" ht="18">
      <c r="C294" s="356"/>
      <c r="D294" s="356"/>
      <c r="E294" s="356"/>
      <c r="F294" s="356"/>
    </row>
    <row r="295" spans="3:6" ht="18">
      <c r="C295" s="356"/>
      <c r="D295" s="356"/>
      <c r="E295" s="356"/>
      <c r="F295" s="356"/>
    </row>
    <row r="296" spans="3:6" ht="18">
      <c r="C296" s="356"/>
      <c r="D296" s="356"/>
      <c r="E296" s="356"/>
      <c r="F296" s="356"/>
    </row>
    <row r="297" spans="3:6" ht="18">
      <c r="C297" s="356"/>
      <c r="D297" s="356"/>
      <c r="E297" s="356"/>
      <c r="F297" s="356"/>
    </row>
    <row r="298" spans="3:6" ht="18">
      <c r="C298" s="356"/>
      <c r="D298" s="356"/>
      <c r="E298" s="356"/>
      <c r="F298" s="356"/>
    </row>
    <row r="299" spans="3:6" ht="18">
      <c r="C299" s="356"/>
      <c r="D299" s="356"/>
      <c r="E299" s="356"/>
      <c r="F299" s="356"/>
    </row>
    <row r="300" spans="3:6" ht="18">
      <c r="C300" s="356"/>
      <c r="D300" s="356"/>
      <c r="E300" s="356"/>
      <c r="F300" s="356"/>
    </row>
    <row r="301" spans="3:6" ht="18">
      <c r="C301" s="356"/>
      <c r="D301" s="356"/>
      <c r="E301" s="356"/>
      <c r="F301" s="356"/>
    </row>
    <row r="302" spans="3:6" ht="18">
      <c r="C302" s="356"/>
      <c r="D302" s="356"/>
      <c r="E302" s="356"/>
      <c r="F302" s="356"/>
    </row>
    <row r="303" spans="3:6" ht="18">
      <c r="C303" s="356"/>
      <c r="D303" s="356"/>
      <c r="E303" s="356"/>
      <c r="F303" s="356"/>
    </row>
    <row r="304" spans="3:6" ht="18">
      <c r="C304" s="356"/>
      <c r="D304" s="356"/>
      <c r="E304" s="356"/>
      <c r="F304" s="356"/>
    </row>
    <row r="305" spans="3:6" ht="18">
      <c r="C305" s="356"/>
      <c r="D305" s="356"/>
      <c r="E305" s="356"/>
      <c r="F305" s="356"/>
    </row>
    <row r="306" spans="3:6" ht="18">
      <c r="C306" s="356"/>
      <c r="D306" s="356"/>
      <c r="E306" s="356"/>
      <c r="F306" s="356"/>
    </row>
    <row r="307" spans="3:6" ht="18">
      <c r="C307" s="356"/>
      <c r="D307" s="356"/>
      <c r="E307" s="356"/>
      <c r="F307" s="356"/>
    </row>
    <row r="308" spans="3:6" ht="18">
      <c r="C308" s="356"/>
      <c r="D308" s="356"/>
      <c r="E308" s="356"/>
      <c r="F308" s="356"/>
    </row>
    <row r="309" spans="3:6" ht="18">
      <c r="C309" s="356"/>
      <c r="D309" s="356"/>
      <c r="E309" s="356"/>
      <c r="F309" s="356"/>
    </row>
    <row r="310" spans="3:6" ht="18">
      <c r="C310" s="356"/>
      <c r="D310" s="356"/>
      <c r="E310" s="356"/>
      <c r="F310" s="356"/>
    </row>
    <row r="311" spans="3:6" ht="18">
      <c r="C311" s="356"/>
      <c r="D311" s="356"/>
      <c r="E311" s="356"/>
      <c r="F311" s="356"/>
    </row>
    <row r="312" spans="3:6" ht="18">
      <c r="C312" s="356"/>
      <c r="D312" s="356"/>
      <c r="E312" s="356"/>
      <c r="F312" s="356"/>
    </row>
    <row r="313" spans="3:6" ht="18">
      <c r="C313" s="356"/>
      <c r="D313" s="356"/>
      <c r="E313" s="356"/>
      <c r="F313" s="356"/>
    </row>
    <row r="314" spans="3:6" ht="18">
      <c r="C314" s="356"/>
      <c r="D314" s="356"/>
      <c r="E314" s="356"/>
      <c r="F314" s="356"/>
    </row>
    <row r="315" spans="3:6" ht="18">
      <c r="C315" s="356"/>
      <c r="D315" s="356"/>
      <c r="E315" s="356"/>
      <c r="F315" s="356"/>
    </row>
    <row r="316" spans="3:6" ht="18">
      <c r="C316" s="356"/>
      <c r="D316" s="356"/>
      <c r="E316" s="356"/>
      <c r="F316" s="356"/>
    </row>
    <row r="317" spans="3:6" ht="18">
      <c r="C317" s="356"/>
      <c r="D317" s="356"/>
      <c r="E317" s="356"/>
      <c r="F317" s="356"/>
    </row>
    <row r="318" spans="3:6" ht="18">
      <c r="C318" s="356"/>
      <c r="D318" s="356"/>
      <c r="E318" s="356"/>
      <c r="F318" s="356"/>
    </row>
    <row r="319" spans="3:6" ht="18">
      <c r="C319" s="356"/>
      <c r="D319" s="356"/>
      <c r="E319" s="356"/>
      <c r="F319" s="356"/>
    </row>
    <row r="320" spans="3:6" ht="18">
      <c r="C320" s="356"/>
      <c r="D320" s="356"/>
      <c r="E320" s="356"/>
      <c r="F320" s="356"/>
    </row>
    <row r="321" spans="3:6" ht="18">
      <c r="C321" s="356"/>
      <c r="D321" s="356"/>
      <c r="E321" s="356"/>
      <c r="F321" s="356"/>
    </row>
    <row r="322" spans="3:6" ht="18">
      <c r="C322" s="356"/>
      <c r="D322" s="356"/>
      <c r="E322" s="356"/>
      <c r="F322" s="356"/>
    </row>
    <row r="323" spans="3:6" ht="18">
      <c r="C323" s="356"/>
      <c r="D323" s="356"/>
      <c r="E323" s="356"/>
      <c r="F323" s="356"/>
    </row>
    <row r="324" spans="3:6" ht="18">
      <c r="C324" s="356"/>
      <c r="D324" s="356"/>
      <c r="E324" s="356"/>
      <c r="F324" s="356"/>
    </row>
    <row r="325" spans="3:6" ht="18">
      <c r="C325" s="356"/>
      <c r="D325" s="356"/>
      <c r="E325" s="356"/>
      <c r="F325" s="356"/>
    </row>
    <row r="326" spans="3:6" ht="18">
      <c r="C326" s="356"/>
      <c r="D326" s="356"/>
      <c r="E326" s="356"/>
      <c r="F326" s="356"/>
    </row>
    <row r="327" spans="3:6" ht="18">
      <c r="C327" s="356"/>
      <c r="D327" s="356"/>
      <c r="E327" s="356"/>
      <c r="F327" s="356"/>
    </row>
    <row r="328" spans="3:6" ht="18">
      <c r="C328" s="356"/>
      <c r="D328" s="356"/>
      <c r="E328" s="356"/>
      <c r="F328" s="356"/>
    </row>
    <row r="329" spans="3:6" ht="18">
      <c r="C329" s="356"/>
      <c r="D329" s="356"/>
      <c r="E329" s="356"/>
      <c r="F329" s="356"/>
    </row>
    <row r="330" spans="3:6" ht="18">
      <c r="C330" s="356"/>
      <c r="D330" s="356"/>
      <c r="E330" s="356"/>
      <c r="F330" s="356"/>
    </row>
    <row r="331" spans="3:6" ht="18">
      <c r="C331" s="356"/>
      <c r="D331" s="356"/>
      <c r="E331" s="356"/>
      <c r="F331" s="356"/>
    </row>
    <row r="332" spans="3:6" ht="18">
      <c r="C332" s="356"/>
      <c r="D332" s="356"/>
      <c r="E332" s="356"/>
      <c r="F332" s="356"/>
    </row>
    <row r="333" spans="3:6" ht="18">
      <c r="C333" s="356"/>
      <c r="D333" s="356"/>
      <c r="E333" s="356"/>
      <c r="F333" s="356"/>
    </row>
    <row r="334" spans="3:6" ht="18">
      <c r="C334" s="356"/>
      <c r="D334" s="356"/>
      <c r="E334" s="356"/>
      <c r="F334" s="356"/>
    </row>
    <row r="335" spans="3:6" ht="18">
      <c r="C335" s="356"/>
      <c r="D335" s="356"/>
      <c r="E335" s="356"/>
      <c r="F335" s="356"/>
    </row>
    <row r="336" spans="3:6" ht="18">
      <c r="C336" s="356"/>
      <c r="D336" s="356"/>
      <c r="E336" s="356"/>
      <c r="F336" s="356"/>
    </row>
    <row r="337" spans="3:6" ht="18">
      <c r="C337" s="356"/>
      <c r="D337" s="356"/>
      <c r="E337" s="356"/>
      <c r="F337" s="356"/>
    </row>
    <row r="338" spans="3:6" ht="18">
      <c r="C338" s="356"/>
      <c r="D338" s="356"/>
      <c r="E338" s="356"/>
      <c r="F338" s="356"/>
    </row>
    <row r="339" spans="3:6" ht="18">
      <c r="C339" s="356"/>
      <c r="D339" s="356"/>
      <c r="E339" s="356"/>
      <c r="F339" s="356"/>
    </row>
    <row r="340" spans="3:6" ht="18">
      <c r="C340" s="356"/>
      <c r="D340" s="356"/>
      <c r="E340" s="356"/>
      <c r="F340" s="356"/>
    </row>
    <row r="341" spans="3:6" ht="18">
      <c r="C341" s="356"/>
      <c r="D341" s="356"/>
      <c r="E341" s="356"/>
      <c r="F341" s="356"/>
    </row>
    <row r="342" spans="3:6" ht="18">
      <c r="C342" s="356"/>
      <c r="D342" s="356"/>
      <c r="E342" s="356"/>
      <c r="F342" s="356"/>
    </row>
    <row r="343" spans="3:6" ht="18">
      <c r="C343" s="356"/>
      <c r="D343" s="356"/>
      <c r="E343" s="356"/>
      <c r="F343" s="356"/>
    </row>
    <row r="344" spans="3:6" ht="18">
      <c r="C344" s="356"/>
      <c r="D344" s="356"/>
      <c r="E344" s="356"/>
      <c r="F344" s="356"/>
    </row>
    <row r="345" spans="3:6" ht="18">
      <c r="C345" s="356"/>
      <c r="D345" s="356"/>
      <c r="E345" s="356"/>
      <c r="F345" s="356"/>
    </row>
    <row r="346" spans="3:6" ht="18">
      <c r="C346" s="356"/>
      <c r="D346" s="356"/>
      <c r="E346" s="356"/>
      <c r="F346" s="356"/>
    </row>
    <row r="347" spans="3:6" ht="18">
      <c r="C347" s="356"/>
      <c r="D347" s="356"/>
      <c r="E347" s="356"/>
      <c r="F347" s="356"/>
    </row>
    <row r="348" spans="3:6" ht="18">
      <c r="C348" s="356"/>
      <c r="D348" s="356"/>
      <c r="E348" s="356"/>
      <c r="F348" s="356"/>
    </row>
    <row r="349" spans="3:6" ht="18">
      <c r="C349" s="356"/>
      <c r="D349" s="356"/>
      <c r="E349" s="356"/>
      <c r="F349" s="356"/>
    </row>
    <row r="350" spans="3:6" ht="18">
      <c r="C350" s="356"/>
      <c r="D350" s="356"/>
      <c r="E350" s="356"/>
      <c r="F350" s="356"/>
    </row>
    <row r="351" spans="3:6" ht="18">
      <c r="C351" s="356"/>
      <c r="D351" s="356"/>
      <c r="E351" s="356"/>
      <c r="F351" s="356"/>
    </row>
    <row r="352" spans="3:6" ht="18">
      <c r="C352" s="356"/>
      <c r="D352" s="356"/>
      <c r="E352" s="356"/>
      <c r="F352" s="356"/>
    </row>
    <row r="353" spans="3:6" ht="18">
      <c r="C353" s="356"/>
      <c r="D353" s="356"/>
      <c r="E353" s="356"/>
      <c r="F353" s="356"/>
    </row>
    <row r="354" spans="3:6" ht="18">
      <c r="C354" s="356"/>
      <c r="D354" s="356"/>
      <c r="E354" s="356"/>
      <c r="F354" s="356"/>
    </row>
    <row r="355" spans="3:6" ht="18">
      <c r="C355" s="356"/>
      <c r="D355" s="356"/>
      <c r="E355" s="356"/>
      <c r="F355" s="356"/>
    </row>
    <row r="356" spans="3:6" ht="18">
      <c r="C356" s="356"/>
      <c r="D356" s="356"/>
      <c r="E356" s="356"/>
      <c r="F356" s="356"/>
    </row>
    <row r="357" spans="3:6" ht="18">
      <c r="C357" s="356"/>
      <c r="D357" s="356"/>
      <c r="E357" s="356"/>
      <c r="F357" s="356"/>
    </row>
    <row r="358" spans="3:6" ht="18">
      <c r="C358" s="356"/>
      <c r="D358" s="356"/>
      <c r="E358" s="356"/>
      <c r="F358" s="356"/>
    </row>
    <row r="359" spans="3:6" ht="18">
      <c r="C359" s="356"/>
      <c r="D359" s="356"/>
      <c r="E359" s="356"/>
      <c r="F359" s="356"/>
    </row>
    <row r="360" spans="3:6" ht="18">
      <c r="C360" s="356"/>
      <c r="D360" s="356"/>
      <c r="E360" s="356"/>
      <c r="F360" s="356"/>
    </row>
    <row r="361" spans="3:6" ht="18">
      <c r="C361" s="356"/>
      <c r="D361" s="356"/>
      <c r="E361" s="356"/>
      <c r="F361" s="356"/>
    </row>
    <row r="362" spans="3:6" ht="18">
      <c r="C362" s="356"/>
      <c r="D362" s="356"/>
      <c r="E362" s="356"/>
      <c r="F362" s="356"/>
    </row>
    <row r="363" spans="3:6" ht="18">
      <c r="C363" s="356"/>
      <c r="D363" s="356"/>
      <c r="E363" s="356"/>
      <c r="F363" s="356"/>
    </row>
    <row r="364" spans="3:6" ht="18">
      <c r="C364" s="356"/>
      <c r="D364" s="356"/>
      <c r="E364" s="356"/>
      <c r="F364" s="356"/>
    </row>
    <row r="365" spans="3:6" ht="18">
      <c r="C365" s="356"/>
      <c r="D365" s="356"/>
      <c r="E365" s="356"/>
      <c r="F365" s="356"/>
    </row>
    <row r="366" spans="3:6" ht="18">
      <c r="C366" s="356"/>
      <c r="D366" s="356"/>
      <c r="E366" s="356"/>
      <c r="F366" s="356"/>
    </row>
    <row r="367" spans="3:6" ht="18">
      <c r="C367" s="356"/>
      <c r="D367" s="356"/>
      <c r="E367" s="356"/>
      <c r="F367" s="356"/>
    </row>
    <row r="368" spans="3:6" ht="18">
      <c r="C368" s="356"/>
      <c r="D368" s="356"/>
      <c r="E368" s="356"/>
      <c r="F368" s="356"/>
    </row>
    <row r="369" spans="3:6" ht="18">
      <c r="C369" s="356"/>
      <c r="D369" s="356"/>
      <c r="E369" s="356"/>
      <c r="F369" s="356"/>
    </row>
    <row r="370" spans="3:6" ht="18">
      <c r="C370" s="356"/>
      <c r="D370" s="356"/>
      <c r="E370" s="356"/>
      <c r="F370" s="356"/>
    </row>
    <row r="371" spans="3:6" ht="18">
      <c r="C371" s="356"/>
      <c r="D371" s="356"/>
      <c r="E371" s="356"/>
      <c r="F371" s="356"/>
    </row>
    <row r="372" spans="3:6" ht="18">
      <c r="C372" s="356"/>
      <c r="D372" s="356"/>
      <c r="E372" s="356"/>
      <c r="F372" s="356"/>
    </row>
    <row r="373" spans="3:6" ht="18">
      <c r="C373" s="356"/>
      <c r="D373" s="356"/>
      <c r="E373" s="356"/>
      <c r="F373" s="356"/>
    </row>
    <row r="374" spans="3:6" ht="18">
      <c r="C374" s="356"/>
      <c r="D374" s="356"/>
      <c r="E374" s="356"/>
      <c r="F374" s="356"/>
    </row>
    <row r="375" spans="3:6" ht="18">
      <c r="C375" s="356"/>
      <c r="D375" s="356"/>
      <c r="E375" s="356"/>
      <c r="F375" s="356"/>
    </row>
    <row r="376" spans="3:6" ht="18">
      <c r="C376" s="356"/>
      <c r="D376" s="356"/>
      <c r="E376" s="356"/>
      <c r="F376" s="356"/>
    </row>
    <row r="377" spans="3:6" ht="18">
      <c r="C377" s="356"/>
      <c r="D377" s="356"/>
      <c r="E377" s="356"/>
      <c r="F377" s="356"/>
    </row>
    <row r="378" spans="3:6" ht="18">
      <c r="C378" s="356"/>
      <c r="D378" s="356"/>
      <c r="E378" s="356"/>
      <c r="F378" s="356"/>
    </row>
    <row r="379" spans="3:6" ht="18">
      <c r="C379" s="356"/>
      <c r="D379" s="356"/>
      <c r="E379" s="356"/>
      <c r="F379" s="356"/>
    </row>
    <row r="380" spans="3:6" ht="18">
      <c r="C380" s="356"/>
      <c r="D380" s="356"/>
      <c r="E380" s="356"/>
      <c r="F380" s="356"/>
    </row>
    <row r="381" spans="3:6" ht="18">
      <c r="C381" s="356"/>
      <c r="D381" s="356"/>
      <c r="E381" s="356"/>
      <c r="F381" s="356"/>
    </row>
    <row r="382" spans="3:6" ht="18">
      <c r="C382" s="356"/>
      <c r="D382" s="356"/>
      <c r="E382" s="356"/>
      <c r="F382" s="356"/>
    </row>
    <row r="383" spans="3:6" ht="18">
      <c r="C383" s="356"/>
      <c r="D383" s="356"/>
      <c r="E383" s="356"/>
      <c r="F383" s="356"/>
    </row>
    <row r="384" spans="3:6" ht="18">
      <c r="C384" s="356"/>
      <c r="D384" s="356"/>
      <c r="E384" s="356"/>
      <c r="F384" s="356"/>
    </row>
    <row r="385" spans="3:6" ht="18">
      <c r="C385" s="356"/>
      <c r="D385" s="356"/>
      <c r="E385" s="356"/>
      <c r="F385" s="356"/>
    </row>
    <row r="386" spans="3:6" ht="18">
      <c r="C386" s="356"/>
      <c r="D386" s="356"/>
      <c r="E386" s="356"/>
      <c r="F386" s="356"/>
    </row>
    <row r="387" spans="3:6" ht="18">
      <c r="C387" s="356"/>
      <c r="D387" s="356"/>
      <c r="E387" s="356"/>
      <c r="F387" s="356"/>
    </row>
    <row r="388" spans="3:6" ht="18">
      <c r="C388" s="356"/>
      <c r="D388" s="356"/>
      <c r="E388" s="356"/>
      <c r="F388" s="356"/>
    </row>
    <row r="389" spans="3:6" ht="18">
      <c r="C389" s="356"/>
      <c r="D389" s="356"/>
      <c r="E389" s="356"/>
      <c r="F389" s="356"/>
    </row>
    <row r="390" spans="3:6" ht="18">
      <c r="C390" s="356"/>
      <c r="D390" s="356"/>
      <c r="E390" s="356"/>
      <c r="F390" s="356"/>
    </row>
    <row r="391" spans="3:6" ht="18">
      <c r="C391" s="356"/>
      <c r="D391" s="356"/>
      <c r="E391" s="356"/>
      <c r="F391" s="356"/>
    </row>
    <row r="392" spans="3:6" ht="18">
      <c r="C392" s="356"/>
      <c r="D392" s="356"/>
      <c r="E392" s="356"/>
      <c r="F392" s="356"/>
    </row>
    <row r="393" spans="3:6" ht="18">
      <c r="C393" s="356"/>
      <c r="D393" s="356"/>
      <c r="E393" s="356"/>
      <c r="F393" s="356"/>
    </row>
    <row r="394" spans="3:6" ht="18">
      <c r="C394" s="356"/>
      <c r="D394" s="356"/>
      <c r="E394" s="356"/>
      <c r="F394" s="356"/>
    </row>
    <row r="395" spans="3:6" ht="18">
      <c r="C395" s="356"/>
      <c r="D395" s="356"/>
      <c r="E395" s="356"/>
      <c r="F395" s="356"/>
    </row>
    <row r="396" spans="3:6" ht="18">
      <c r="C396" s="356"/>
      <c r="D396" s="356"/>
      <c r="E396" s="356"/>
      <c r="F396" s="356"/>
    </row>
    <row r="397" spans="3:6" ht="18">
      <c r="C397" s="356"/>
      <c r="D397" s="356"/>
      <c r="E397" s="356"/>
      <c r="F397" s="356"/>
    </row>
    <row r="398" spans="3:6" ht="18">
      <c r="C398" s="356"/>
      <c r="D398" s="356"/>
      <c r="E398" s="356"/>
      <c r="F398" s="356"/>
    </row>
    <row r="399" spans="3:6" ht="18">
      <c r="C399" s="356"/>
      <c r="D399" s="356"/>
      <c r="E399" s="356"/>
      <c r="F399" s="356"/>
    </row>
    <row r="400" spans="3:6" ht="18">
      <c r="C400" s="356"/>
      <c r="D400" s="356"/>
      <c r="E400" s="356"/>
      <c r="F400" s="356"/>
    </row>
    <row r="401" spans="3:6" ht="18">
      <c r="C401" s="356"/>
      <c r="D401" s="356"/>
      <c r="E401" s="356"/>
      <c r="F401" s="356"/>
    </row>
    <row r="402" spans="3:6" ht="18">
      <c r="C402" s="356"/>
      <c r="D402" s="356"/>
      <c r="E402" s="356"/>
      <c r="F402" s="356"/>
    </row>
    <row r="403" spans="3:6" ht="18">
      <c r="C403" s="356"/>
      <c r="D403" s="356"/>
      <c r="E403" s="356"/>
      <c r="F403" s="356"/>
    </row>
    <row r="404" spans="3:6" ht="18">
      <c r="C404" s="356"/>
      <c r="D404" s="356"/>
      <c r="E404" s="356"/>
      <c r="F404" s="356"/>
    </row>
    <row r="405" spans="3:6" ht="18">
      <c r="C405" s="356"/>
      <c r="D405" s="356"/>
      <c r="E405" s="356"/>
      <c r="F405" s="356"/>
    </row>
    <row r="406" spans="3:6" ht="18">
      <c r="C406" s="356"/>
      <c r="D406" s="356"/>
      <c r="E406" s="356"/>
      <c r="F406" s="356"/>
    </row>
    <row r="407" spans="3:6" ht="18">
      <c r="C407" s="356"/>
      <c r="D407" s="356"/>
      <c r="E407" s="356"/>
      <c r="F407" s="356"/>
    </row>
    <row r="408" spans="3:6" ht="18">
      <c r="C408" s="356"/>
      <c r="D408" s="356"/>
      <c r="E408" s="356"/>
      <c r="F408" s="356"/>
    </row>
    <row r="409" spans="3:6" ht="18">
      <c r="C409" s="356"/>
      <c r="D409" s="356"/>
      <c r="E409" s="356"/>
      <c r="F409" s="356"/>
    </row>
    <row r="410" spans="3:6" ht="18">
      <c r="C410" s="356"/>
      <c r="D410" s="356"/>
      <c r="E410" s="356"/>
      <c r="F410" s="356"/>
    </row>
    <row r="411" spans="3:6" ht="18">
      <c r="C411" s="356"/>
      <c r="D411" s="356"/>
      <c r="E411" s="356"/>
      <c r="F411" s="356"/>
    </row>
  </sheetData>
  <mergeCells count="7">
    <mergeCell ref="B5:B6"/>
    <mergeCell ref="A167:A168"/>
    <mergeCell ref="C5:E5"/>
    <mergeCell ref="B76:B77"/>
    <mergeCell ref="C76:E76"/>
    <mergeCell ref="B147:B148"/>
    <mergeCell ref="C147:E147"/>
  </mergeCells>
  <printOptions horizontalCentered="1"/>
  <pageMargins left="0.7480314960629921" right="0.5118110236220472" top="0.69" bottom="0.5" header="0.5118110236220472" footer="0.5118110236220472"/>
  <pageSetup fitToHeight="3" horizontalDpi="1200" verticalDpi="1200" orientation="portrait" paperSize="9" scale="61" r:id="rId1"/>
  <rowBreaks count="2" manualBreakCount="2">
    <brk id="72" max="5" man="1"/>
    <brk id="143" max="5" man="1"/>
  </rowBreaks>
  <ignoredErrors>
    <ignoredError sqref="F18 F12 F24 F30 F36 F10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Supplementary Tables:- Statistics of Scientific Procedures on Living Animals Great Britain 2009</dc:title>
  <dc:subject>Animal experiments statistics</dc:subject>
  <dc:creator>Home Office Statistics, Science and Research Group</dc:creator>
  <cp:keywords/>
  <dc:description>Crown Copyright 2010. Further information included within the annual publication ‘‘Statistics of Scientific Procedures on Living Animals’ HC 317 ISBN 9780102967647 </dc:description>
  <cp:lastModifiedBy>cookea1</cp:lastModifiedBy>
  <cp:lastPrinted>2010-07-08T12:40:16Z</cp:lastPrinted>
  <dcterms:created xsi:type="dcterms:W3CDTF">1999-06-09T10:22:02Z</dcterms:created>
  <dcterms:modified xsi:type="dcterms:W3CDTF">2011-09-20T11:27:26Z</dcterms:modified>
  <cp:category>National Statistics</cp:category>
  <cp:version/>
  <cp:contentType/>
  <cp:contentStatus/>
</cp:coreProperties>
</file>