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<sst xmlns="http://schemas.openxmlformats.org/spreadsheetml/2006/main" count="128" uniqueCount="41">
  <si>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</si>
  <si>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</si>
  <si>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</si>
  <si>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</si>
  <si>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</si>
  <si>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</si>
  <si>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</si>
  <si>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</si>
  <si>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</si>
  <si>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</si>
  <si>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</si>
  <si>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</si>
  <si>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</si>
  <si>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</si>
  <si>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</si>
  <si>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</si>
  <si>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</si>
  <si>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</si>
  <si>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</si>
  <si>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</si>
  <si>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</si>
  <si>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</si>
  <si>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</si>
  <si>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</si>
  <si>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</si>
  <si>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</si>
  <si>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</si>
  <si>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</si>
  <si>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</si>
  <si>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</si>
  <si>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</si>
  <si>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</si>
  <si>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</si>
  <si>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</si>
  <si>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</si>
  <si>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</si>
  <si>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</si>
  <si>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</si>
  <si>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</si>
  <si>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</si>
  <si>
    <t>several retrospective payments made before year end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</si>
</sst>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32" borderId="7" applyNumberFormat="0" applyFont="0" applyAlignment="0" applyProtection="0"/>
    <xf numFmtId="0" fontId="43" fillId="26" borderId="8" applyNumberFormat="0" applyAlignment="0" applyProtection="0"/>
    <xf numFmtId="40" fontId="9" fillId="33" borderId="0">
      <alignment horizontal="right"/>
      <protection/>
    </xf>
    <xf numFmtId="9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3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H1">
      <selection activeCell="AM13" sqref="AM1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4" width="15.5546875" style="2" customWidth="1"/>
    <col min="35" max="35" width="16.5546875" style="2" bestFit="1" customWidth="1"/>
    <col min="36" max="36" width="14.21484375" style="2" bestFit="1" customWidth="1"/>
    <col min="37" max="39" width="19.10546875" style="2" customWidth="1"/>
    <col min="40" max="40" width="20.5546875" style="2" bestFit="1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1" t="s">
        <v>12</v>
      </c>
      <c r="B1" s="31" t="s">
        <v>1</v>
      </c>
      <c r="C1" s="31" t="s">
        <v>0</v>
      </c>
      <c r="D1" s="41" t="s">
        <v>8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2"/>
      <c r="R1" s="39" t="s">
        <v>15</v>
      </c>
      <c r="S1" s="47"/>
      <c r="T1" s="47"/>
      <c r="U1" s="47"/>
      <c r="V1" s="47"/>
      <c r="W1" s="47"/>
      <c r="X1" s="47"/>
      <c r="Y1" s="47"/>
      <c r="Z1" s="47"/>
      <c r="AA1" s="40"/>
      <c r="AB1" s="43" t="s">
        <v>25</v>
      </c>
      <c r="AC1" s="44"/>
      <c r="AD1" s="34" t="s">
        <v>11</v>
      </c>
      <c r="AE1" s="35"/>
      <c r="AF1" s="35"/>
      <c r="AG1" s="35"/>
      <c r="AH1" s="35"/>
      <c r="AI1" s="35"/>
      <c r="AJ1" s="36"/>
      <c r="AK1" s="55" t="s">
        <v>32</v>
      </c>
      <c r="AL1" s="55"/>
      <c r="AM1" s="55"/>
      <c r="AN1" s="52" t="s">
        <v>24</v>
      </c>
      <c r="AO1" s="31" t="s">
        <v>33</v>
      </c>
    </row>
    <row r="2" spans="1:41" s="1" customFormat="1" ht="53.25" customHeight="1">
      <c r="A2" s="32"/>
      <c r="B2" s="32"/>
      <c r="C2" s="32"/>
      <c r="D2" s="37" t="s">
        <v>28</v>
      </c>
      <c r="E2" s="38"/>
      <c r="F2" s="37" t="s">
        <v>29</v>
      </c>
      <c r="G2" s="38"/>
      <c r="H2" s="37" t="s">
        <v>30</v>
      </c>
      <c r="I2" s="38"/>
      <c r="J2" s="37" t="s">
        <v>6</v>
      </c>
      <c r="K2" s="38"/>
      <c r="L2" s="37" t="s">
        <v>31</v>
      </c>
      <c r="M2" s="38"/>
      <c r="N2" s="37" t="s">
        <v>5</v>
      </c>
      <c r="O2" s="38"/>
      <c r="P2" s="41" t="s">
        <v>9</v>
      </c>
      <c r="Q2" s="42"/>
      <c r="R2" s="41" t="s">
        <v>13</v>
      </c>
      <c r="S2" s="40"/>
      <c r="T2" s="39" t="s">
        <v>3</v>
      </c>
      <c r="U2" s="40"/>
      <c r="V2" s="39" t="s">
        <v>4</v>
      </c>
      <c r="W2" s="40"/>
      <c r="X2" s="39" t="s">
        <v>14</v>
      </c>
      <c r="Y2" s="40"/>
      <c r="Z2" s="41" t="s">
        <v>10</v>
      </c>
      <c r="AA2" s="42"/>
      <c r="AB2" s="45"/>
      <c r="AC2" s="46"/>
      <c r="AD2" s="31" t="s">
        <v>17</v>
      </c>
      <c r="AE2" s="31" t="s">
        <v>16</v>
      </c>
      <c r="AF2" s="31" t="s">
        <v>18</v>
      </c>
      <c r="AG2" s="31" t="s">
        <v>19</v>
      </c>
      <c r="AH2" s="31" t="s">
        <v>20</v>
      </c>
      <c r="AI2" s="31" t="s">
        <v>21</v>
      </c>
      <c r="AJ2" s="48" t="s">
        <v>23</v>
      </c>
      <c r="AK2" s="31" t="s">
        <v>26</v>
      </c>
      <c r="AL2" s="31" t="s">
        <v>27</v>
      </c>
      <c r="AM2" s="31" t="s">
        <v>22</v>
      </c>
      <c r="AN2" s="53"/>
      <c r="AO2" s="50"/>
    </row>
    <row r="3" spans="1:41" ht="57.75" customHeight="1">
      <c r="A3" s="33"/>
      <c r="B3" s="33"/>
      <c r="C3" s="33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49"/>
      <c r="AE3" s="49"/>
      <c r="AF3" s="49"/>
      <c r="AG3" s="49"/>
      <c r="AH3" s="49"/>
      <c r="AI3" s="49"/>
      <c r="AJ3" s="48"/>
      <c r="AK3" s="49"/>
      <c r="AL3" s="49"/>
      <c r="AM3" s="49"/>
      <c r="AN3" s="54"/>
      <c r="AO3" s="49"/>
    </row>
    <row r="4" spans="1:41" ht="45">
      <c r="A4" s="19" t="s">
        <v>34</v>
      </c>
      <c r="B4" s="19" t="s">
        <v>35</v>
      </c>
      <c r="C4" s="19" t="s">
        <v>34</v>
      </c>
      <c r="D4" s="27">
        <v>103</v>
      </c>
      <c r="E4" s="20">
        <v>98.3</v>
      </c>
      <c r="F4" s="20">
        <v>188</v>
      </c>
      <c r="G4" s="20">
        <v>181</v>
      </c>
      <c r="H4" s="20">
        <v>486</v>
      </c>
      <c r="I4" s="20">
        <v>475.7</v>
      </c>
      <c r="J4" s="20">
        <v>954</v>
      </c>
      <c r="K4" s="20">
        <v>928</v>
      </c>
      <c r="L4" s="20">
        <v>82</v>
      </c>
      <c r="M4" s="20">
        <v>81</v>
      </c>
      <c r="N4" s="27" t="s">
        <v>39</v>
      </c>
      <c r="O4" s="27" t="s">
        <v>39</v>
      </c>
      <c r="P4" s="4">
        <f aca="true" t="shared" si="0" ref="P4:Q6">SUM(D4,F4,H4,J4,L4,N4)</f>
        <v>1813</v>
      </c>
      <c r="Q4" s="4">
        <f t="shared" si="0"/>
        <v>1764</v>
      </c>
      <c r="R4" s="20">
        <v>69</v>
      </c>
      <c r="S4" s="20">
        <v>69</v>
      </c>
      <c r="T4" s="27" t="s">
        <v>39</v>
      </c>
      <c r="U4" s="27" t="s">
        <v>39</v>
      </c>
      <c r="V4" s="27" t="s">
        <v>39</v>
      </c>
      <c r="W4" s="27" t="s">
        <v>39</v>
      </c>
      <c r="X4" s="20">
        <v>34</v>
      </c>
      <c r="Y4" s="20">
        <v>34</v>
      </c>
      <c r="Z4" s="22">
        <f aca="true" t="shared" si="1" ref="Z4:AA6">SUM(R4,T4,V4,X4)</f>
        <v>103</v>
      </c>
      <c r="AA4" s="22">
        <f t="shared" si="1"/>
        <v>103</v>
      </c>
      <c r="AB4" s="4">
        <f aca="true" t="shared" si="2" ref="AB4:AC6">SUM(P4,Z4)</f>
        <v>1916</v>
      </c>
      <c r="AC4" s="4">
        <f t="shared" si="2"/>
        <v>1867</v>
      </c>
      <c r="AD4" s="24">
        <v>7062876.39</v>
      </c>
      <c r="AE4" s="25">
        <v>96438.47</v>
      </c>
      <c r="AF4" s="25">
        <v>0</v>
      </c>
      <c r="AG4" s="25">
        <v>118610.43</v>
      </c>
      <c r="AH4" s="25">
        <v>1472646.42</v>
      </c>
      <c r="AI4" s="25">
        <v>524971.07</v>
      </c>
      <c r="AJ4" s="7">
        <f>SUM(AD4:AI4)</f>
        <v>9275542.78</v>
      </c>
      <c r="AK4" s="28">
        <v>204874.87</v>
      </c>
      <c r="AL4" s="28">
        <v>197063.16</v>
      </c>
      <c r="AM4" s="29">
        <f>SUM(AK4:AL4)</f>
        <v>401938.03</v>
      </c>
      <c r="AN4" s="30">
        <f>SUM(AJ4,AM4)</f>
        <v>9677480.809999999</v>
      </c>
      <c r="AO4" s="21"/>
    </row>
    <row r="5" spans="1:41" ht="4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2">
        <f t="shared" si="1"/>
        <v>0</v>
      </c>
      <c r="AA5" s="22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7" t="s">
        <v>39</v>
      </c>
      <c r="AK5" s="20" t="s">
        <v>39</v>
      </c>
      <c r="AL5" s="20" t="s">
        <v>39</v>
      </c>
      <c r="AM5" s="29">
        <f>SUM(AK5:AL5)</f>
        <v>0</v>
      </c>
      <c r="AN5" s="30">
        <f>SUM(AJ5,AM5)</f>
        <v>0</v>
      </c>
      <c r="AO5" s="23"/>
    </row>
    <row r="6" spans="1:41" ht="4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7" t="s">
        <v>39</v>
      </c>
      <c r="K6" s="27" t="s">
        <v>39</v>
      </c>
      <c r="L6" s="27" t="s">
        <v>39</v>
      </c>
      <c r="M6" s="27" t="s">
        <v>39</v>
      </c>
      <c r="N6" s="20">
        <v>9</v>
      </c>
      <c r="O6" s="20">
        <v>4.7</v>
      </c>
      <c r="P6" s="4">
        <f t="shared" si="0"/>
        <v>9</v>
      </c>
      <c r="Q6" s="4">
        <f t="shared" si="0"/>
        <v>4.7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2">
        <f t="shared" si="1"/>
        <v>0</v>
      </c>
      <c r="AA6" s="22">
        <f t="shared" si="1"/>
        <v>0</v>
      </c>
      <c r="AB6" s="4">
        <f t="shared" si="2"/>
        <v>9</v>
      </c>
      <c r="AC6" s="4">
        <f t="shared" si="2"/>
        <v>4.7</v>
      </c>
      <c r="AD6" s="20" t="s">
        <v>39</v>
      </c>
      <c r="AE6" s="25">
        <v>88943.49</v>
      </c>
      <c r="AF6" s="20" t="s">
        <v>39</v>
      </c>
      <c r="AG6" s="20" t="s">
        <v>39</v>
      </c>
      <c r="AH6" s="20" t="s">
        <v>39</v>
      </c>
      <c r="AI6" s="20" t="s">
        <v>39</v>
      </c>
      <c r="AJ6" s="7">
        <f>SUM(AD6:AI6)</f>
        <v>88943.49</v>
      </c>
      <c r="AK6" s="20" t="s">
        <v>39</v>
      </c>
      <c r="AL6" s="20" t="s">
        <v>39</v>
      </c>
      <c r="AM6" s="29">
        <f>SUM(AK6:AL6)</f>
        <v>0</v>
      </c>
      <c r="AN6" s="30">
        <f>SUM(AJ6,AM6)</f>
        <v>88943.49</v>
      </c>
      <c r="AO6" s="26" t="s">
        <v>40</v>
      </c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N1:AN3"/>
    <mergeCell ref="AK1:AM1"/>
    <mergeCell ref="AK2:AK3"/>
    <mergeCell ref="AL2:AL3"/>
    <mergeCell ref="AM2:AM3"/>
    <mergeCell ref="AI2:AI3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G2:AG3"/>
    <mergeCell ref="AH2:AH3"/>
    <mergeCell ref="R2:S2"/>
    <mergeCell ref="AD2:AD3"/>
    <mergeCell ref="AE2:AE3"/>
    <mergeCell ref="V2:W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</mergeCells>
  <conditionalFormatting sqref="B4:B100">
    <cfRule type="expression" priority="244" dxfId="0">
      <formula>AND(NOT(ISBLANK($A4)),ISBLANK(B4))</formula>
    </cfRule>
  </conditionalFormatting>
  <conditionalFormatting sqref="C7:C100">
    <cfRule type="expression" priority="243" dxfId="0">
      <formula>AND(NOT(ISBLANK(A7)),ISBLANK(C7))</formula>
    </cfRule>
  </conditionalFormatting>
  <conditionalFormatting sqref="X7:X100 R7:R100 T7:T100 V7:V100 V4 R4 AD5:AI5 H4:H100 D4:D100 J4:J100 L6:L100 N6:N100 X4 N4 L4 L5:O5 F4:F100 R5:Y6 T4 AF6:AI6 AD6 AK5:AL6">
    <cfRule type="expression" priority="242" dxfId="0">
      <formula>AND(NOT(ISBLANK(E4)),ISBLANK(D4))</formula>
    </cfRule>
  </conditionalFormatting>
  <conditionalFormatting sqref="Y7:Y100 S7:S100 U7:U100 W7:W100 E4:E100 K4:K100 M6:M100 O6:O100 O4 M4 G4:G100 I4:I100 U4 W4 S4 Y4">
    <cfRule type="expression" priority="241" dxfId="0">
      <formula>AND(NOT(ISBLANK(D4)),ISBLANK(E4))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U4:U100 S4:S100 Y4:Y100 K4:K100 O4:O100 M4:M100 I4:I100 E4:E100 G4:G100 W4:W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V4:V100 R4:R100 T4:T100 X4:X100 H4:H100 L4:L100 N4:N100 J4:J100 D4:D100 F4:F100">
      <formula1>V4&gt;=W4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D4:AI6 AK4:AL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2013-05-07T06:58:45Z</dcterms:created>
  <dcterms:modified xsi:type="dcterms:W3CDTF">2013-05-07T06:59:45Z</dcterms:modified>
  <cp:category/>
  <cp:version/>
  <cp:contentType/>
  <cp:contentStatus/>
</cp:coreProperties>
</file>