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520" firstSheet="4" activeTab="4"/>
  </bookViews>
  <sheets>
    <sheet name="Top 5 chart 3" sheetId="1" state="veryHidden" r:id="rId1"/>
    <sheet name="Chart 3 data" sheetId="2" state="veryHidden" r:id="rId2"/>
    <sheet name="Concentration_chart 2" sheetId="3" state="veryHidden" r:id="rId3"/>
    <sheet name="Chart 2 data" sheetId="4" state="veryHidden" r:id="rId4"/>
    <sheet name="Interactive charts" sheetId="5" r:id="rId5"/>
    <sheet name="LSP level data" sheetId="6" state="veryHidden" r:id="rId6"/>
    <sheet name="Proven offences_chart 1" sheetId="7" state="veryHidden" r:id="rId7"/>
    <sheet name="Chart 1 data" sheetId="8" state="veryHidden" r:id="rId8"/>
  </sheets>
  <externalReferences>
    <externalReference r:id="rId11"/>
    <externalReference r:id="rId12"/>
    <externalReference r:id="rId13"/>
  </externalReferences>
  <definedNames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xlnm._FilterDatabase" localSheetId="5" hidden="1">'LSP level data'!$A$1:$C$174</definedName>
    <definedName name="ChartGrp">'[2]Chart'!$A$3</definedName>
    <definedName name="Pivot1Anchor">'[1]Pivot1'!$B$3</definedName>
    <definedName name="PivotAnchor">'[3]Pivot'!$B$3</definedName>
    <definedName name="_xlnm.Print_Area" localSheetId="4">'Interactive charts'!$A$1:$Y$56</definedName>
    <definedName name="Q">'[1]Admin'!$C$20</definedName>
  </definedNames>
  <calcPr fullCalcOnLoad="1"/>
</workbook>
</file>

<file path=xl/sharedStrings.xml><?xml version="1.0" encoding="utf-8"?>
<sst xmlns="http://schemas.openxmlformats.org/spreadsheetml/2006/main" count="860" uniqueCount="211">
  <si>
    <t>Reading UA</t>
  </si>
  <si>
    <t>Redbridge</t>
  </si>
  <si>
    <t>Rhondda Cynon Taff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</si>
  <si>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</si>
  <si>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</si>
  <si>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</si>
  <si>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</si>
  <si>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</si>
  <si>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</si>
  <si>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</si>
  <si>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</si>
  <si>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</si>
  <si>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 UA</t>
  </si>
  <si>
    <t>Solihull</t>
  </si>
  <si>
    <t>Somerset</t>
  </si>
  <si>
    <t>South Gloucester</t>
  </si>
  <si>
    <t>South Tyneside</t>
  </si>
  <si>
    <t>Southampton</t>
  </si>
  <si>
    <t>Southend</t>
  </si>
  <si>
    <t>Southwark</t>
  </si>
  <si>
    <t>St. Helens</t>
  </si>
  <si>
    <t>Staffordshire (LSP)</t>
  </si>
  <si>
    <t>Stockport</t>
  </si>
  <si>
    <t>Stockton</t>
  </si>
  <si>
    <t>Stoke on Trent</t>
  </si>
  <si>
    <t>Suffolk (LSP)</t>
  </si>
  <si>
    <t>Sunderland</t>
  </si>
  <si>
    <t>Surrey (LSP)</t>
  </si>
  <si>
    <t>Sutton</t>
  </si>
  <si>
    <t>Swansea</t>
  </si>
  <si>
    <t>Swindon</t>
  </si>
  <si>
    <t>Tameside</t>
  </si>
  <si>
    <t>Telford &amp; Wrekin</t>
  </si>
  <si>
    <t>Thurrock</t>
  </si>
  <si>
    <t>Torbay</t>
  </si>
  <si>
    <t>Torfaen</t>
  </si>
  <si>
    <t>Tower Hamlets</t>
  </si>
  <si>
    <t>Trafford</t>
  </si>
  <si>
    <t>Vale of Glamorgan</t>
  </si>
  <si>
    <t>Wakefield</t>
  </si>
  <si>
    <t>Walsall</t>
  </si>
  <si>
    <t>Waltham Forest</t>
  </si>
  <si>
    <t>Wandsworth</t>
  </si>
  <si>
    <t>Warrington</t>
  </si>
  <si>
    <t>Warwickshire (LSP)</t>
  </si>
  <si>
    <t>West Berkshire</t>
  </si>
  <si>
    <t>West Sussex</t>
  </si>
  <si>
    <t>Wigan</t>
  </si>
  <si>
    <t>Wiltshire (LSP)</t>
  </si>
  <si>
    <t>Windsor &amp; Maidenhead UA</t>
  </si>
  <si>
    <t>Wirral</t>
  </si>
  <si>
    <t>Wokingham UA</t>
  </si>
  <si>
    <t>Wolverhampton</t>
  </si>
  <si>
    <t>Worcestershire</t>
  </si>
  <si>
    <t>Wrexham</t>
  </si>
  <si>
    <t>York</t>
  </si>
  <si>
    <t>LSP</t>
  </si>
  <si>
    <t>Absconding or bail offences</t>
  </si>
  <si>
    <t>Breach offences</t>
  </si>
  <si>
    <t>Criminal or malicious damage</t>
  </si>
  <si>
    <t>Domestic Burglary</t>
  </si>
  <si>
    <t>Drink driving offences</t>
  </si>
  <si>
    <t>Drugs (import or export or producation or supply)</t>
  </si>
  <si>
    <t>Drugs (Possession and small scale supply)</t>
  </si>
  <si>
    <t>Fraud and forgery</t>
  </si>
  <si>
    <t>Handling</t>
  </si>
  <si>
    <t>Other</t>
  </si>
  <si>
    <t>Other Burglary</t>
  </si>
  <si>
    <t>Other motoring offences</t>
  </si>
  <si>
    <t>Public Order or Riot</t>
  </si>
  <si>
    <t>Robbery</t>
  </si>
  <si>
    <t>Sexual</t>
  </si>
  <si>
    <t>Sexual (Child)</t>
  </si>
  <si>
    <t>Soliciting or prostitution</t>
  </si>
  <si>
    <t>Taking and driving away and related offences</t>
  </si>
  <si>
    <t>Theft</t>
  </si>
  <si>
    <t>Theft from vehicles</t>
  </si>
  <si>
    <t>Violence</t>
  </si>
  <si>
    <t>(blank)</t>
  </si>
  <si>
    <t>My Area:</t>
  </si>
  <si>
    <t>LSP / CSPs</t>
  </si>
  <si>
    <t>Cohort Size</t>
  </si>
  <si>
    <t>Lincolnshire (LSP)</t>
  </si>
  <si>
    <t>Follow-up</t>
  </si>
  <si>
    <t>*</t>
  </si>
  <si>
    <t>Figure 1:</t>
  </si>
  <si>
    <t>Figure 3:</t>
  </si>
  <si>
    <t>Number of PPOs in 2009 cohort:</t>
  </si>
  <si>
    <t>Figure 1 &amp; 2:</t>
  </si>
  <si>
    <t>Baseline</t>
  </si>
  <si>
    <t>Follow up</t>
  </si>
  <si>
    <t>1-2</t>
  </si>
  <si>
    <t>3-4</t>
  </si>
  <si>
    <t>5+</t>
  </si>
  <si>
    <t>Barking &amp; Dagenham</t>
  </si>
  <si>
    <t>Barnet</t>
  </si>
  <si>
    <t>Barnsley</t>
  </si>
  <si>
    <t>Bath and North East Somerset</t>
  </si>
  <si>
    <t>Bedford</t>
  </si>
  <si>
    <t>Bedfordshire (LSP)</t>
  </si>
  <si>
    <t>Bexley</t>
  </si>
  <si>
    <t>Birmingham</t>
  </si>
  <si>
    <t>Blackburn with Darwen</t>
  </si>
  <si>
    <t>Blackpool</t>
  </si>
  <si>
    <t>Blaenau Gwent</t>
  </si>
  <si>
    <t>Bolton</t>
  </si>
  <si>
    <t>Bournemouth</t>
  </si>
  <si>
    <t>Bracknell Forest UA</t>
  </si>
  <si>
    <t>Bradford</t>
  </si>
  <si>
    <t>Brent</t>
  </si>
  <si>
    <t>Bridgend</t>
  </si>
  <si>
    <t>Brighton &amp; Hove</t>
  </si>
  <si>
    <t>Bromley</t>
  </si>
  <si>
    <t>Buckinghamshire</t>
  </si>
  <si>
    <t>Bury</t>
  </si>
  <si>
    <t>Caerphilly</t>
  </si>
  <si>
    <t>Calderdale</t>
  </si>
  <si>
    <t>Cambridgeshire (LSP)</t>
  </si>
  <si>
    <t>Camden</t>
  </si>
  <si>
    <t>Cardiff</t>
  </si>
  <si>
    <t>Carmarthenshire</t>
  </si>
  <si>
    <t>Ceredigion</t>
  </si>
  <si>
    <t>Cheshire East</t>
  </si>
  <si>
    <t>Cheshire West</t>
  </si>
  <si>
    <t>City of Bristol UA</t>
  </si>
  <si>
    <t>City of London</t>
  </si>
  <si>
    <t>City of Westminster</t>
  </si>
  <si>
    <t>Conwy</t>
  </si>
  <si>
    <t>Cornwall</t>
  </si>
  <si>
    <t>Coventry</t>
  </si>
  <si>
    <t>Croydon</t>
  </si>
  <si>
    <t>Cumbria (LSP)</t>
  </si>
  <si>
    <t>Darlington</t>
  </si>
  <si>
    <t>Denbighshire</t>
  </si>
  <si>
    <t>Derby</t>
  </si>
  <si>
    <t>Derbyshire (LSP)</t>
  </si>
  <si>
    <t>Devon</t>
  </si>
  <si>
    <t>Doncaster</t>
  </si>
  <si>
    <t>Dorset (LSP)</t>
  </si>
  <si>
    <t>Dudley</t>
  </si>
  <si>
    <t>Durham (LSP)</t>
  </si>
  <si>
    <t>Ealing</t>
  </si>
  <si>
    <t>East Riding of Yorkshire</t>
  </si>
  <si>
    <t>East Sussex (LSP)</t>
  </si>
  <si>
    <t>Enfield</t>
  </si>
  <si>
    <t>Essex (LSP)</t>
  </si>
  <si>
    <t>Flintshire</t>
  </si>
  <si>
    <t>Gateshead</t>
  </si>
  <si>
    <t>Gloucestershire (LSP)</t>
  </si>
  <si>
    <t>Greenwich</t>
  </si>
  <si>
    <t>Gwynedd</t>
  </si>
  <si>
    <t>Hackney</t>
  </si>
  <si>
    <t>Halton</t>
  </si>
  <si>
    <t>Hammersmith &amp; Fulham</t>
  </si>
  <si>
    <t>Hampshire (LSP)</t>
  </si>
  <si>
    <t>Haringey</t>
  </si>
  <si>
    <t>Harrow</t>
  </si>
  <si>
    <t>Hartlepool</t>
  </si>
  <si>
    <t>Havering</t>
  </si>
  <si>
    <t>Herefordshire</t>
  </si>
  <si>
    <t>Hertfordshire (LSP)</t>
  </si>
  <si>
    <t>Hillingdon</t>
  </si>
  <si>
    <t>Hounslow</t>
  </si>
  <si>
    <t>Isle of Anglesey</t>
  </si>
  <si>
    <t>Isle of Wight</t>
  </si>
  <si>
    <t>Islington</t>
  </si>
  <si>
    <t>Kensington &amp; Chelsea</t>
  </si>
  <si>
    <t>Kent (LSP)</t>
  </si>
  <si>
    <t>Kingston upon Hull</t>
  </si>
  <si>
    <t>Kingston upon Thames</t>
  </si>
  <si>
    <t>Kirklees</t>
  </si>
  <si>
    <t>Knowsley</t>
  </si>
  <si>
    <t>Lambeth</t>
  </si>
  <si>
    <t>Lancashire (LSP)</t>
  </si>
  <si>
    <t>Langbaurgh (Redcar &amp; Cleveland)</t>
  </si>
  <si>
    <t>Leeds</t>
  </si>
  <si>
    <t>Leicester</t>
  </si>
  <si>
    <t>Leicestershire (LSP)</t>
  </si>
  <si>
    <t>Lewisham</t>
  </si>
  <si>
    <t>Lincolnshire</t>
  </si>
  <si>
    <t>Liverpool</t>
  </si>
  <si>
    <t>Luton</t>
  </si>
  <si>
    <t>Manchester</t>
  </si>
  <si>
    <t>Medway</t>
  </si>
  <si>
    <t>Merthyr Tydfil</t>
  </si>
  <si>
    <t>Merton</t>
  </si>
  <si>
    <t>Middlesbrough</t>
  </si>
  <si>
    <t>Milton Keynes</t>
  </si>
  <si>
    <t>Monmouthshire</t>
  </si>
  <si>
    <t>Neath &amp; Port Talbot</t>
  </si>
  <si>
    <t>Newcastle upon Tyne</t>
  </si>
  <si>
    <t>Newham</t>
  </si>
  <si>
    <t>Newport</t>
  </si>
  <si>
    <t>Norfolk (LSP)</t>
  </si>
  <si>
    <t>North East Lincolnshire</t>
  </si>
  <si>
    <t>North Lincolnshire</t>
  </si>
  <si>
    <t>North Somerset</t>
  </si>
  <si>
    <t>North Tyneside</t>
  </si>
  <si>
    <t>North Yorkshire (LSP)</t>
  </si>
  <si>
    <t>Northamptonshire (LSP)</t>
  </si>
  <si>
    <t>Northumberland (LSP)</t>
  </si>
  <si>
    <t>Nottingham</t>
  </si>
  <si>
    <t>Nottinghamshire (LSP)</t>
  </si>
  <si>
    <t>Oldham</t>
  </si>
  <si>
    <t>Oxfordshire</t>
  </si>
  <si>
    <t>Pembrokeshire</t>
  </si>
  <si>
    <t>Peterborough UA</t>
  </si>
  <si>
    <t>Plymouth</t>
  </si>
  <si>
    <t>Poole</t>
  </si>
  <si>
    <t>Portsmouth</t>
  </si>
  <si>
    <t>Powys</t>
  </si>
</sst>
</file>

<file path=xl/styles.xml><?xml version="1.0" encoding="utf-8"?>
<styleSheet xmlns="http://schemas.openxmlformats.org/spreadsheetml/2006/main">
  <numFmts count="67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.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00000%"/>
    <numFmt numFmtId="197" formatCode="#,##0.0"/>
    <numFmt numFmtId="198" formatCode="#,##0.000"/>
    <numFmt numFmtId="199" formatCode="#,##0.00;\-#,##0.00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\ mmm\ yy"/>
    <numFmt numFmtId="205" formatCode="[$-409]h:mm:ss\ AM/PM"/>
    <numFmt numFmtId="206" formatCode="0;0;0"/>
    <numFmt numFmtId="207" formatCode="####.0%"/>
    <numFmt numFmtId="208" formatCode="####.000000000000"/>
    <numFmt numFmtId="209" formatCode="####.00"/>
    <numFmt numFmtId="210" formatCode="0.000000000000000%"/>
    <numFmt numFmtId="211" formatCode="\ü;;"/>
    <numFmt numFmtId="212" formatCode="0.0000000000"/>
    <numFmt numFmtId="213" formatCode="0.00000000000"/>
    <numFmt numFmtId="214" formatCode="0.000000000"/>
    <numFmt numFmtId="215" formatCode="#;#;"/>
    <numFmt numFmtId="216" formatCode=";;;"/>
    <numFmt numFmtId="217" formatCode="_-* #,##0.000_-;\-* #,##0.000_-;_-* &quot;-&quot;??_-;_-@_-"/>
    <numFmt numFmtId="218" formatCode="#,##0.0000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_-* #,##0.0000000_-;\-* #,##0.0000000_-;_-* &quot;-&quot;??_-;_-@_-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0"/>
    </font>
    <font>
      <sz val="8.75"/>
      <name val="Arial"/>
      <family val="0"/>
    </font>
    <font>
      <sz val="9.75"/>
      <name val="Arial"/>
      <family val="2"/>
    </font>
    <font>
      <sz val="12"/>
      <color indexed="9"/>
      <name val="Arial"/>
      <family val="0"/>
    </font>
    <font>
      <b/>
      <sz val="8.75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20025"/>
          <c:w val="0.9535"/>
          <c:h val="0.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 data'!$AE$5:$AE$9</c:f>
              <c:strCache>
                <c:ptCount val="5"/>
                <c:pt idx="0">
                  <c:v>Absconding or bail offences</c:v>
                </c:pt>
                <c:pt idx="1">
                  <c:v>Other motoring offences</c:v>
                </c:pt>
                <c:pt idx="2">
                  <c:v>Public Order or Riot</c:v>
                </c:pt>
                <c:pt idx="3">
                  <c:v>Theft</c:v>
                </c:pt>
                <c:pt idx="4">
                  <c:v>Violence</c:v>
                </c:pt>
              </c:strCache>
            </c:strRef>
          </c:cat>
          <c:val>
            <c:numRef>
              <c:f>'Chart 3 data'!$AF$5:$AF$9</c:f>
              <c:numCache>
                <c:ptCount val="5"/>
                <c:pt idx="0">
                  <c:v>7.8</c:v>
                </c:pt>
                <c:pt idx="1">
                  <c:v>9.8</c:v>
                </c:pt>
                <c:pt idx="2">
                  <c:v>11.8</c:v>
                </c:pt>
                <c:pt idx="3">
                  <c:v>19.6</c:v>
                </c:pt>
                <c:pt idx="4">
                  <c:v>25.5</c:v>
                </c:pt>
              </c:numCache>
            </c:numRef>
          </c:val>
        </c:ser>
        <c:axId val="25290016"/>
        <c:axId val="26283553"/>
      </c:barChart>
      <c:catAx>
        <c:axId val="25290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Crime Type</a:t>
                </a:r>
              </a:p>
            </c:rich>
          </c:tx>
          <c:layout>
            <c:manualLayout>
              <c:xMode val="factor"/>
              <c:yMode val="factor"/>
              <c:x val="0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of proven offences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290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985"/>
          <c:w val="0.959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data'!$K$6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1 data'!$M$5:$O$5</c:f>
              <c:strCache>
                <c:ptCount val="3"/>
                <c:pt idx="0">
                  <c:v>1-2</c:v>
                </c:pt>
                <c:pt idx="1">
                  <c:v>3-4</c:v>
                </c:pt>
                <c:pt idx="2">
                  <c:v>5+</c:v>
                </c:pt>
              </c:strCache>
            </c:strRef>
          </c:cat>
          <c:val>
            <c:numRef>
              <c:f>'Chart 2 data'!$M$6:$O$6</c:f>
              <c:numCache>
                <c:ptCount val="3"/>
                <c:pt idx="0">
                  <c:v>5.660377358490567</c:v>
                </c:pt>
                <c:pt idx="1">
                  <c:v>23.58490566037736</c:v>
                </c:pt>
                <c:pt idx="2">
                  <c:v>70.75471698113208</c:v>
                </c:pt>
              </c:numCache>
            </c:numRef>
          </c:val>
        </c:ser>
        <c:ser>
          <c:idx val="1"/>
          <c:order val="1"/>
          <c:tx>
            <c:strRef>
              <c:f>'Chart 1 data'!$K$7</c:f>
              <c:strCache>
                <c:ptCount val="1"/>
                <c:pt idx="0">
                  <c:v>Follow-up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1 data'!$M$5:$O$5</c:f>
              <c:strCache>
                <c:ptCount val="3"/>
                <c:pt idx="0">
                  <c:v>1-2</c:v>
                </c:pt>
                <c:pt idx="1">
                  <c:v>3-4</c:v>
                </c:pt>
                <c:pt idx="2">
                  <c:v>5+</c:v>
                </c:pt>
              </c:strCache>
            </c:strRef>
          </c:cat>
          <c:val>
            <c:numRef>
              <c:f>'Chart 2 data'!$M$7:$O$7</c:f>
              <c:numCache>
                <c:ptCount val="3"/>
                <c:pt idx="0">
                  <c:v>0</c:v>
                </c:pt>
                <c:pt idx="1">
                  <c:v>25.49019607843137</c:v>
                </c:pt>
                <c:pt idx="2">
                  <c:v>74.50980392156863</c:v>
                </c:pt>
              </c:numCache>
            </c:numRef>
          </c:val>
        </c:ser>
        <c:axId val="35225386"/>
        <c:axId val="48593019"/>
      </c:barChart>
      <c:catAx>
        <c:axId val="3522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proven offences committed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of Proven offences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25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425"/>
          <c:y val="0.9545"/>
          <c:w val="0.2125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1175"/>
          <c:w val="0.953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data'!$K$6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data'!$L$5:$O$5</c:f>
              <c:strCache>
                <c:ptCount val="4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5+</c:v>
                </c:pt>
              </c:strCache>
            </c:strRef>
          </c:cat>
          <c:val>
            <c:numRef>
              <c:f>'Chart 1 data'!$L$6:$O$6</c:f>
              <c:numCache>
                <c:ptCount val="4"/>
                <c:pt idx="0">
                  <c:v>46.42857142857143</c:v>
                </c:pt>
                <c:pt idx="1">
                  <c:v>25</c:v>
                </c:pt>
                <c:pt idx="2">
                  <c:v>21.428571428571427</c:v>
                </c:pt>
                <c:pt idx="3">
                  <c:v>7.142857142857142</c:v>
                </c:pt>
              </c:numCache>
            </c:numRef>
          </c:val>
        </c:ser>
        <c:ser>
          <c:idx val="1"/>
          <c:order val="1"/>
          <c:tx>
            <c:strRef>
              <c:f>'Chart 1 data'!$K$7</c:f>
              <c:strCache>
                <c:ptCount val="1"/>
                <c:pt idx="0">
                  <c:v>Follow-up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data'!$L$5:$O$5</c:f>
              <c:strCache>
                <c:ptCount val="4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5+</c:v>
                </c:pt>
              </c:strCache>
            </c:strRef>
          </c:cat>
          <c:val>
            <c:numRef>
              <c:f>'Chart 1 data'!$L$7:$O$7</c:f>
              <c:numCache>
                <c:ptCount val="4"/>
                <c:pt idx="0">
                  <c:v>42.857142857142854</c:v>
                </c:pt>
                <c:pt idx="1">
                  <c:v>17.857142857142858</c:v>
                </c:pt>
                <c:pt idx="2">
                  <c:v>17.857142857142858</c:v>
                </c:pt>
                <c:pt idx="3">
                  <c:v>21.428571428571427</c:v>
                </c:pt>
              </c:numCache>
            </c:numRef>
          </c:val>
        </c:ser>
        <c:axId val="34683988"/>
        <c:axId val="43720437"/>
      </c:barChart>
      <c:catAx>
        <c:axId val="3468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proven offences committed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720437"/>
        <c:crosses val="autoZero"/>
        <c:auto val="1"/>
        <c:lblOffset val="100"/>
        <c:noMultiLvlLbl val="0"/>
      </c:catAx>
      <c:valAx>
        <c:axId val="4372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Proven offences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8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25"/>
          <c:y val="0.94175"/>
          <c:w val="0.2477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20475"/>
          <c:w val="0.938"/>
          <c:h val="0.7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 data'!$AE$5:$AE$9</c:f>
              <c:strCache>
                <c:ptCount val="5"/>
                <c:pt idx="0">
                  <c:v>Violence</c:v>
                </c:pt>
                <c:pt idx="1">
                  <c:v>Theft</c:v>
                </c:pt>
                <c:pt idx="2">
                  <c:v>Public Order or Riot</c:v>
                </c:pt>
                <c:pt idx="3">
                  <c:v>Breach offences</c:v>
                </c:pt>
                <c:pt idx="4">
                  <c:v>Other motoring offences</c:v>
                </c:pt>
              </c:strCache>
            </c:strRef>
          </c:cat>
          <c:val>
            <c:numRef>
              <c:f>'Chart 3 data'!$AF$5:$AF$9</c:f>
              <c:numCache>
                <c:ptCount val="5"/>
                <c:pt idx="0">
                  <c:v>9.8</c:v>
                </c:pt>
                <c:pt idx="1">
                  <c:v>9.8</c:v>
                </c:pt>
                <c:pt idx="2">
                  <c:v>9.8</c:v>
                </c:pt>
                <c:pt idx="3">
                  <c:v>17.1</c:v>
                </c:pt>
                <c:pt idx="4">
                  <c:v>19.5</c:v>
                </c:pt>
              </c:numCache>
            </c:numRef>
          </c:val>
        </c:ser>
        <c:axId val="57939614"/>
        <c:axId val="51694479"/>
      </c:barChart>
      <c:catAx>
        <c:axId val="57939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Offence Type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proven offences during follow-up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939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12175"/>
          <c:w val="0.9537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data'!$K$6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data'!$M$5:$O$5</c:f>
              <c:strCache>
                <c:ptCount val="3"/>
                <c:pt idx="0">
                  <c:v>1-2</c:v>
                </c:pt>
                <c:pt idx="1">
                  <c:v>3-4</c:v>
                </c:pt>
                <c:pt idx="2">
                  <c:v>5+</c:v>
                </c:pt>
              </c:strCache>
            </c:strRef>
          </c:cat>
          <c:val>
            <c:numRef>
              <c:f>'Chart 2 data'!$M$6:$O$6</c:f>
              <c:numCache>
                <c:ptCount val="3"/>
                <c:pt idx="0">
                  <c:v>9.210526315789473</c:v>
                </c:pt>
                <c:pt idx="1">
                  <c:v>25</c:v>
                </c:pt>
                <c:pt idx="2">
                  <c:v>65.78947368421053</c:v>
                </c:pt>
              </c:numCache>
            </c:numRef>
          </c:val>
        </c:ser>
        <c:ser>
          <c:idx val="1"/>
          <c:order val="1"/>
          <c:tx>
            <c:strRef>
              <c:f>'Chart 1 data'!$K$7</c:f>
              <c:strCache>
                <c:ptCount val="1"/>
                <c:pt idx="0">
                  <c:v>Follow-up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data'!$M$5:$O$5</c:f>
              <c:strCache>
                <c:ptCount val="3"/>
                <c:pt idx="0">
                  <c:v>1-2</c:v>
                </c:pt>
                <c:pt idx="1">
                  <c:v>3-4</c:v>
                </c:pt>
                <c:pt idx="2">
                  <c:v>5+</c:v>
                </c:pt>
              </c:strCache>
            </c:strRef>
          </c:cat>
          <c:val>
            <c:numRef>
              <c:f>'Chart 2 data'!$M$7:$O$7</c:f>
              <c:numCache>
                <c:ptCount val="3"/>
                <c:pt idx="0">
                  <c:v>21.951219512195124</c:v>
                </c:pt>
                <c:pt idx="1">
                  <c:v>46.34146341463415</c:v>
                </c:pt>
                <c:pt idx="2">
                  <c:v>31.70731707317073</c:v>
                </c:pt>
              </c:numCache>
            </c:numRef>
          </c:val>
        </c:ser>
        <c:axId val="62597128"/>
        <c:axId val="26503241"/>
      </c:barChart>
      <c:catAx>
        <c:axId val="6259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proven offences committed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Proven offences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7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5"/>
          <c:y val="0.94025"/>
          <c:w val="0.248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985"/>
          <c:w val="0.959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data'!$K$6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1 data'!$L$5:$O$5</c:f>
              <c:strCache>
                <c:ptCount val="4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5+</c:v>
                </c:pt>
              </c:strCache>
            </c:strRef>
          </c:cat>
          <c:val>
            <c:numRef>
              <c:f>'Chart 1 data'!$L$6:$O$6</c:f>
              <c:numCache>
                <c:ptCount val="4"/>
                <c:pt idx="0">
                  <c:v>62.5</c:v>
                </c:pt>
                <c:pt idx="1">
                  <c:v>0</c:v>
                </c:pt>
                <c:pt idx="2">
                  <c:v>16.666666666666664</c:v>
                </c:pt>
                <c:pt idx="3">
                  <c:v>20.833333333333336</c:v>
                </c:pt>
              </c:numCache>
            </c:numRef>
          </c:val>
        </c:ser>
        <c:ser>
          <c:idx val="1"/>
          <c:order val="1"/>
          <c:tx>
            <c:strRef>
              <c:f>'Chart 1 data'!$K$7</c:f>
              <c:strCache>
                <c:ptCount val="1"/>
                <c:pt idx="0">
                  <c:v>Follow-up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1 data'!$L$5:$O$5</c:f>
              <c:strCache>
                <c:ptCount val="4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5+</c:v>
                </c:pt>
              </c:strCache>
            </c:strRef>
          </c:cat>
          <c:val>
            <c:numRef>
              <c:f>'Chart 1 data'!$L$7:$O$7</c:f>
              <c:numCache>
                <c:ptCount val="4"/>
                <c:pt idx="0">
                  <c:v>20.833333333333336</c:v>
                </c:pt>
                <c:pt idx="1">
                  <c:v>20.833333333333336</c:v>
                </c:pt>
                <c:pt idx="2">
                  <c:v>29.166666666666668</c:v>
                </c:pt>
                <c:pt idx="3">
                  <c:v>29.166666666666668</c:v>
                </c:pt>
              </c:numCache>
            </c:numRef>
          </c:val>
        </c:ser>
        <c:axId val="37202578"/>
        <c:axId val="66387747"/>
      </c:barChart>
      <c:catAx>
        <c:axId val="3720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proven offences committed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of Proven offences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02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25"/>
          <c:y val="0.9545"/>
          <c:w val="0.2125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3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0.028</cdr:y>
    </cdr:from>
    <cdr:to>
      <cdr:x>1</cdr:x>
      <cdr:y>0.15</cdr:y>
    </cdr:to>
    <cdr:sp textlink="'Chart 3 data'!$Y$11">
      <cdr:nvSpPr>
        <cdr:cNvPr id="1" name="Rectangle 2"/>
        <cdr:cNvSpPr>
          <a:spLocks/>
        </cdr:cNvSpPr>
      </cdr:nvSpPr>
      <cdr:spPr>
        <a:xfrm>
          <a:off x="0" y="152400"/>
          <a:ext cx="9305925" cy="6953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3 Most common offence types committed by 2009 PPO cohort in Barking &amp; Dagenham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0.00125</cdr:y>
    </cdr:from>
    <cdr:to>
      <cdr:x>1</cdr:x>
      <cdr:y>0.10375</cdr:y>
    </cdr:to>
    <cdr:sp textlink="'Chart 2 data'!$K$9">
      <cdr:nvSpPr>
        <cdr:cNvPr id="1" name="Rectangle 2"/>
        <cdr:cNvSpPr>
          <a:spLocks/>
        </cdr:cNvSpPr>
      </cdr:nvSpPr>
      <cdr:spPr>
        <a:xfrm>
          <a:off x="28575" y="0"/>
          <a:ext cx="9277350" cy="590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2 Concentration of offences for the 2009 PPO cohort for Barking &amp; Dagenham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0.00125</cdr:y>
    </cdr:from>
    <cdr:to>
      <cdr:x>1</cdr:x>
      <cdr:y>0.11325</cdr:y>
    </cdr:to>
    <cdr:sp textlink="'Chart 1 data'!$K$9">
      <cdr:nvSpPr>
        <cdr:cNvPr id="1" name="Rectangle 2"/>
        <cdr:cNvSpPr>
          <a:spLocks/>
        </cdr:cNvSpPr>
      </cdr:nvSpPr>
      <cdr:spPr>
        <a:xfrm>
          <a:off x="19050" y="0"/>
          <a:ext cx="7000875" cy="4857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1 Distribution of offences for the 2009 PPO cohort, by number of offences committed during baseline and follow-up periods for Barking &amp; Dagenham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0.02875</cdr:y>
    </cdr:from>
    <cdr:to>
      <cdr:x>1</cdr:x>
      <cdr:y>0.15375</cdr:y>
    </cdr:to>
    <cdr:sp textlink="'Chart 3 data'!$Y$11">
      <cdr:nvSpPr>
        <cdr:cNvPr id="1" name="Rectangle 2"/>
        <cdr:cNvSpPr>
          <a:spLocks/>
        </cdr:cNvSpPr>
      </cdr:nvSpPr>
      <cdr:spPr>
        <a:xfrm>
          <a:off x="0" y="161925"/>
          <a:ext cx="707707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3 Most common offence types committed by 2009 PPO cohort in Barking &amp; Dagenham
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0.00125</cdr:y>
    </cdr:from>
    <cdr:to>
      <cdr:x>1</cdr:x>
      <cdr:y>0.116</cdr:y>
    </cdr:to>
    <cdr:sp textlink="'Chart 2 data'!$K$9">
      <cdr:nvSpPr>
        <cdr:cNvPr id="1" name="Rectangle 2"/>
        <cdr:cNvSpPr>
          <a:spLocks/>
        </cdr:cNvSpPr>
      </cdr:nvSpPr>
      <cdr:spPr>
        <a:xfrm>
          <a:off x="28575" y="0"/>
          <a:ext cx="6981825" cy="4857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2 Concentration of offences for the 2009 PPO cohort for Barking &amp; Dagenham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533400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029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104775</xdr:rowOff>
    </xdr:from>
    <xdr:to>
      <xdr:col>11</xdr:col>
      <xdr:colOff>581025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0" y="4371975"/>
        <a:ext cx="7077075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38100</xdr:colOff>
      <xdr:row>0</xdr:row>
      <xdr:rowOff>9525</xdr:rowOff>
    </xdr:from>
    <xdr:to>
      <xdr:col>24</xdr:col>
      <xdr:colOff>552450</xdr:colOff>
      <xdr:row>28</xdr:row>
      <xdr:rowOff>0</xdr:rowOff>
    </xdr:to>
    <xdr:graphicFrame>
      <xdr:nvGraphicFramePr>
        <xdr:cNvPr id="3" name="Chart 4"/>
        <xdr:cNvGraphicFramePr/>
      </xdr:nvGraphicFramePr>
      <xdr:xfrm>
        <a:off x="8353425" y="9525"/>
        <a:ext cx="7010400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0.00125</cdr:y>
    </cdr:from>
    <cdr:to>
      <cdr:x>1</cdr:x>
      <cdr:y>0.10375</cdr:y>
    </cdr:to>
    <cdr:sp textlink="'Chart 1 data'!$K$9">
      <cdr:nvSpPr>
        <cdr:cNvPr id="1" name="Rectangle 3"/>
        <cdr:cNvSpPr>
          <a:spLocks/>
        </cdr:cNvSpPr>
      </cdr:nvSpPr>
      <cdr:spPr>
        <a:xfrm>
          <a:off x="28575" y="0"/>
          <a:ext cx="9267825" cy="590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1 Distribution of offences for the 2009 PPO cohort, by number of offences committed during baseline and follow-up periods for Barking &amp; Dagenham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ise.HomeOffice.Local\data\RQG\SiteGroup\RDS_M\CCJU\CPAT\PSA%2025-3%20&amp;%20NI38\Data%20-%20RESTRICTED%20PERSONAL\Templates\NI38\NI38_Y2%20provisi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ise.HomeOffice.Local\data\RQG\SiteGroup\RDS_M\CCJU\CPAT\Reducing%20Crime%20and%20Disorder\PPO%20performance\OBIU%20Publication_Jan%2010\PPO_Final\QA%20Folder\20091112_PSA%2025.3%20Subcohort%20Trends_DU%20upd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ise.HomeOffice.Local\data\RQG\SiteGroup\RDS_M\CCJU\CPAT\PSA%2025-3%20&amp;%20NI38\Data%20-%20RESTRICTED%20PERSONAL\Templates\NI38\NI38%20for%20exter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Man"/>
      <sheetName val="Admin"/>
      <sheetName val="NI38"/>
      <sheetName val="DATs"/>
      <sheetName val="Pivot1"/>
      <sheetName val="Pivot2"/>
      <sheetName val="Data"/>
    </sheetNames>
    <sheetDataSet>
      <sheetData sheetId="1">
        <row r="20">
          <cell r="C20" t="str">
            <v>3+3</v>
          </cell>
        </row>
      </sheetData>
      <sheetData sheetId="4">
        <row r="3">
          <cell r="B3" t="str">
            <v>DT Only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Man"/>
      <sheetName val="Admin"/>
      <sheetName val="Chart"/>
      <sheetName val="Data"/>
      <sheetName val="GroupsList"/>
      <sheetName val="Groups"/>
      <sheetName val="AllPivot"/>
      <sheetName val="2005Pivot"/>
      <sheetName val="2006Pivot"/>
      <sheetName val="2007Pivot"/>
      <sheetName val="2008Pivot"/>
      <sheetName val="2009Pivot"/>
      <sheetName val="PSA 2005 20090130"/>
      <sheetName val="PSA 2006 20090130"/>
      <sheetName val="PSA 2007 20090130"/>
      <sheetName val="PSA 2008 combo"/>
      <sheetName val="PSA 20093+3"/>
    </sheetNames>
    <sheetDataSet>
      <sheetData sheetId="2">
        <row r="3">
          <cell r="A3" t="str">
            <v>DT+FI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 Management"/>
      <sheetName val="Admin"/>
      <sheetName val="NI38"/>
      <sheetName val="DATs"/>
      <sheetName val="Pivot"/>
      <sheetName val="Data"/>
    </sheetNames>
    <sheetDataSet>
      <sheetData sheetId="4">
        <row r="3">
          <cell r="B3" t="str">
            <v>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U174"/>
  <sheetViews>
    <sheetView workbookViewId="0" topLeftCell="R1">
      <selection activeCell="Y11" sqref="Y11"/>
    </sheetView>
  </sheetViews>
  <sheetFormatPr defaultColWidth="11.421875" defaultRowHeight="12.75"/>
  <cols>
    <col min="1" max="16384" width="8.8515625" style="0" customWidth="1"/>
  </cols>
  <sheetData>
    <row r="1" spans="1:47" ht="12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  <c r="Q1" t="s">
        <v>72</v>
      </c>
      <c r="R1" t="s">
        <v>73</v>
      </c>
      <c r="S1" t="s">
        <v>74</v>
      </c>
      <c r="T1" t="s">
        <v>75</v>
      </c>
      <c r="U1" t="s">
        <v>76</v>
      </c>
      <c r="V1" t="s">
        <v>77</v>
      </c>
      <c r="W1" t="s">
        <v>78</v>
      </c>
      <c r="Y1">
        <f>'Chart 1 data'!J1</f>
        <v>1</v>
      </c>
      <c r="Z1" t="s">
        <v>57</v>
      </c>
      <c r="AA1" t="s">
        <v>58</v>
      </c>
      <c r="AB1" t="s">
        <v>59</v>
      </c>
      <c r="AC1" t="s">
        <v>60</v>
      </c>
      <c r="AD1" t="s">
        <v>61</v>
      </c>
      <c r="AE1" t="s">
        <v>62</v>
      </c>
      <c r="AF1" t="s">
        <v>63</v>
      </c>
      <c r="AG1" t="s">
        <v>64</v>
      </c>
      <c r="AH1" t="s">
        <v>65</v>
      </c>
      <c r="AI1" t="s">
        <v>66</v>
      </c>
      <c r="AJ1" t="s">
        <v>67</v>
      </c>
      <c r="AK1" t="s">
        <v>68</v>
      </c>
      <c r="AL1" t="s">
        <v>69</v>
      </c>
      <c r="AM1" t="s">
        <v>70</v>
      </c>
      <c r="AN1" t="s">
        <v>71</v>
      </c>
      <c r="AO1" t="s">
        <v>72</v>
      </c>
      <c r="AP1" t="s">
        <v>73</v>
      </c>
      <c r="AQ1" t="s">
        <v>74</v>
      </c>
      <c r="AR1" t="s">
        <v>75</v>
      </c>
      <c r="AS1" t="s">
        <v>76</v>
      </c>
      <c r="AT1" t="s">
        <v>77</v>
      </c>
      <c r="AU1" t="s">
        <v>78</v>
      </c>
    </row>
    <row r="2" spans="1:47" ht="12">
      <c r="A2" t="s">
        <v>94</v>
      </c>
      <c r="B2">
        <v>3</v>
      </c>
      <c r="C2">
        <v>7</v>
      </c>
      <c r="E2">
        <v>2</v>
      </c>
      <c r="H2">
        <v>3</v>
      </c>
      <c r="K2">
        <v>1</v>
      </c>
      <c r="L2">
        <v>2</v>
      </c>
      <c r="M2">
        <v>8</v>
      </c>
      <c r="N2">
        <v>4</v>
      </c>
      <c r="S2">
        <v>2</v>
      </c>
      <c r="T2">
        <v>4</v>
      </c>
      <c r="U2">
        <v>1</v>
      </c>
      <c r="V2">
        <v>4</v>
      </c>
      <c r="W2">
        <v>0</v>
      </c>
      <c r="Y2" t="str">
        <f>INDEX(A:A,Y1+1)</f>
        <v>Barking &amp; Dagenham</v>
      </c>
      <c r="Z2">
        <f>INDEX(B:B,MATCH($Y$2,$A:$A,0))</f>
        <v>3</v>
      </c>
      <c r="AA2">
        <f aca="true" t="shared" si="0" ref="AA2:AU2">INDEX(C$1:C$65536,MATCH($Y$2,$A:$A,0))</f>
        <v>7</v>
      </c>
      <c r="AB2">
        <f t="shared" si="0"/>
        <v>0</v>
      </c>
      <c r="AC2">
        <f t="shared" si="0"/>
        <v>2</v>
      </c>
      <c r="AD2">
        <f t="shared" si="0"/>
        <v>0</v>
      </c>
      <c r="AE2">
        <f t="shared" si="0"/>
        <v>0</v>
      </c>
      <c r="AF2">
        <f t="shared" si="0"/>
        <v>3</v>
      </c>
      <c r="AG2">
        <f t="shared" si="0"/>
        <v>0</v>
      </c>
      <c r="AH2">
        <f t="shared" si="0"/>
        <v>0</v>
      </c>
      <c r="AI2">
        <f t="shared" si="0"/>
        <v>1</v>
      </c>
      <c r="AJ2">
        <f t="shared" si="0"/>
        <v>2</v>
      </c>
      <c r="AK2">
        <f t="shared" si="0"/>
        <v>8</v>
      </c>
      <c r="AL2">
        <f t="shared" si="0"/>
        <v>4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2</v>
      </c>
      <c r="AR2">
        <f t="shared" si="0"/>
        <v>4</v>
      </c>
      <c r="AS2">
        <f t="shared" si="0"/>
        <v>1</v>
      </c>
      <c r="AT2">
        <f t="shared" si="0"/>
        <v>4</v>
      </c>
      <c r="AU2">
        <f t="shared" si="0"/>
        <v>0</v>
      </c>
    </row>
    <row r="3" spans="1:47" ht="12">
      <c r="A3" t="s">
        <v>95</v>
      </c>
      <c r="C3">
        <v>12</v>
      </c>
      <c r="D3">
        <v>3</v>
      </c>
      <c r="E3">
        <v>4</v>
      </c>
      <c r="G3">
        <v>1</v>
      </c>
      <c r="H3">
        <v>3</v>
      </c>
      <c r="I3">
        <v>1</v>
      </c>
      <c r="J3">
        <v>2</v>
      </c>
      <c r="K3">
        <v>2</v>
      </c>
      <c r="L3">
        <v>2</v>
      </c>
      <c r="M3">
        <v>9</v>
      </c>
      <c r="S3">
        <v>2</v>
      </c>
      <c r="T3">
        <v>6</v>
      </c>
      <c r="U3">
        <v>3</v>
      </c>
      <c r="V3">
        <v>5</v>
      </c>
      <c r="W3">
        <v>0</v>
      </c>
      <c r="Z3">
        <f>RANK(Z2,$Z$2:$AU$2,0)+COUNTIF($Z$2:Z2,Z2)-1</f>
        <v>6</v>
      </c>
      <c r="AA3">
        <f>RANK(AA2,$Z$2:$AU$2,0)+COUNTIF($Z$2:AA2,AA2)-1</f>
        <v>2</v>
      </c>
      <c r="AB3">
        <f>RANK(AB2,$Z$2:$AU$2,0)+COUNTIF($Z$2:AB2,AB2)-1</f>
        <v>13</v>
      </c>
      <c r="AC3">
        <f>RANK(AC2,$Z$2:$AU$2,0)+COUNTIF($Z$2:AC2,AC2)-1</f>
        <v>8</v>
      </c>
      <c r="AD3">
        <f>RANK(AD2,$Z$2:$AU$2,0)+COUNTIF($Z$2:AD2,AD2)-1</f>
        <v>14</v>
      </c>
      <c r="AE3">
        <f>RANK(AE2,$Z$2:$AU$2,0)+COUNTIF($Z$2:AE2,AE2)-1</f>
        <v>15</v>
      </c>
      <c r="AF3">
        <f>RANK(AF2,$Z$2:$AU$2,0)+COUNTIF($Z$2:AF2,AF2)-1</f>
        <v>7</v>
      </c>
      <c r="AG3">
        <f>RANK(AG2,$Z$2:$AU$2,0)+COUNTIF($Z$2:AG2,AG2)-1</f>
        <v>16</v>
      </c>
      <c r="AH3">
        <f>RANK(AH2,$Z$2:$AU$2,0)+COUNTIF($Z$2:AH2,AH2)-1</f>
        <v>17</v>
      </c>
      <c r="AI3">
        <f>RANK(AI2,$Z$2:$AU$2,0)+COUNTIF($Z$2:AI2,AI2)-1</f>
        <v>11</v>
      </c>
      <c r="AJ3">
        <f>RANK(AJ2,$Z$2:$AU$2,0)+COUNTIF($Z$2:AJ2,AJ2)-1</f>
        <v>9</v>
      </c>
      <c r="AK3">
        <f>RANK(AK2,$Z$2:$AU$2,0)+COUNTIF($Z$2:AK2,AK2)-1</f>
        <v>1</v>
      </c>
      <c r="AL3">
        <f>RANK(AL2,$Z$2:$AU$2,0)+COUNTIF($Z$2:AL2,AL2)-1</f>
        <v>3</v>
      </c>
      <c r="AM3">
        <f>RANK(AM2,$Z$2:$AU$2,0)+COUNTIF($Z$2:AM2,AM2)-1</f>
        <v>18</v>
      </c>
      <c r="AN3">
        <f>RANK(AN2,$Z$2:$AU$2,0)+COUNTIF($Z$2:AN2,AN2)-1</f>
        <v>19</v>
      </c>
      <c r="AO3">
        <f>RANK(AO2,$Z$2:$AU$2,0)+COUNTIF($Z$2:AO2,AO2)-1</f>
        <v>20</v>
      </c>
      <c r="AP3">
        <f>RANK(AP2,$Z$2:$AU$2,0)+COUNTIF($Z$2:AP2,AP2)-1</f>
        <v>21</v>
      </c>
      <c r="AQ3">
        <f>RANK(AQ2,$Z$2:$AU$2,0)+COUNTIF($Z$2:AQ2,AQ2)-1</f>
        <v>10</v>
      </c>
      <c r="AR3">
        <f>RANK(AR2,$Z$2:$AU$2,0)+COUNTIF($Z$2:AR2,AR2)-1</f>
        <v>4</v>
      </c>
      <c r="AS3">
        <f>RANK(AS2,$Z$2:$AU$2,0)+COUNTIF($Z$2:AS2,AS2)-1</f>
        <v>12</v>
      </c>
      <c r="AT3">
        <f>RANK(AT2,$Z$2:$AU$2,0)+COUNTIF($Z$2:AT2,AT2)-1</f>
        <v>5</v>
      </c>
      <c r="AU3">
        <f>RANK(AU2,$Z$2:$AU$2,0)+COUNTIF($Z$2:AU2,AU2)-1</f>
        <v>22</v>
      </c>
    </row>
    <row r="4" spans="1:26" ht="12">
      <c r="A4" t="s">
        <v>96</v>
      </c>
      <c r="B4">
        <v>4</v>
      </c>
      <c r="C4">
        <v>15</v>
      </c>
      <c r="D4">
        <v>4</v>
      </c>
      <c r="E4">
        <v>2</v>
      </c>
      <c r="G4">
        <v>2</v>
      </c>
      <c r="H4">
        <v>6</v>
      </c>
      <c r="I4">
        <v>1</v>
      </c>
      <c r="K4">
        <v>2</v>
      </c>
      <c r="L4">
        <v>11</v>
      </c>
      <c r="M4">
        <v>11</v>
      </c>
      <c r="N4">
        <v>3</v>
      </c>
      <c r="S4">
        <v>1</v>
      </c>
      <c r="T4">
        <v>11</v>
      </c>
      <c r="U4">
        <v>6</v>
      </c>
      <c r="V4">
        <v>3</v>
      </c>
      <c r="W4">
        <v>0</v>
      </c>
      <c r="Z4">
        <f>SUM(Z2:AU2)</f>
        <v>41</v>
      </c>
    </row>
    <row r="5" spans="1:32" ht="12">
      <c r="A5" t="s">
        <v>97</v>
      </c>
      <c r="B5">
        <v>4</v>
      </c>
      <c r="C5">
        <v>7</v>
      </c>
      <c r="E5">
        <v>2</v>
      </c>
      <c r="H5">
        <v>8</v>
      </c>
      <c r="I5">
        <v>1</v>
      </c>
      <c r="J5">
        <v>1</v>
      </c>
      <c r="K5">
        <v>1</v>
      </c>
      <c r="L5">
        <v>3</v>
      </c>
      <c r="M5">
        <v>5</v>
      </c>
      <c r="N5">
        <v>1</v>
      </c>
      <c r="S5">
        <v>2</v>
      </c>
      <c r="T5">
        <v>34</v>
      </c>
      <c r="U5">
        <v>4</v>
      </c>
      <c r="V5">
        <v>5</v>
      </c>
      <c r="W5">
        <v>0</v>
      </c>
      <c r="Y5" t="str">
        <f>Y2</f>
        <v>Barking &amp; Dagenham</v>
      </c>
      <c r="Z5">
        <v>1</v>
      </c>
      <c r="AA5" t="str">
        <f>INDEX($Z$1:$AU$1,MATCH(Z5,$Z$3:$AU$3,0))</f>
        <v>Other motoring offences</v>
      </c>
      <c r="AB5">
        <f>INDEX($Z$2:$AU$2,MATCH(Z5,$Z$3:$AU$3,0))</f>
        <v>8</v>
      </c>
      <c r="AC5">
        <f>ROUND(100*(AB5/$Z$4),1)</f>
        <v>19.5</v>
      </c>
      <c r="AD5">
        <v>5</v>
      </c>
      <c r="AE5" t="str">
        <f>INDEX(AA5:AA9,MATCH(AD5,Z5:Z9,0))</f>
        <v>Violence</v>
      </c>
      <c r="AF5">
        <f>INDEX(AC5:AC9,MATCH(AD5,Z5:Z9,0))</f>
        <v>9.8</v>
      </c>
    </row>
    <row r="6" spans="1:32" ht="12">
      <c r="A6" t="s">
        <v>98</v>
      </c>
      <c r="B6">
        <v>1</v>
      </c>
      <c r="C6">
        <v>5</v>
      </c>
      <c r="D6">
        <v>6</v>
      </c>
      <c r="E6">
        <v>7</v>
      </c>
      <c r="F6">
        <v>1</v>
      </c>
      <c r="H6">
        <v>3</v>
      </c>
      <c r="J6">
        <v>2</v>
      </c>
      <c r="K6">
        <v>7</v>
      </c>
      <c r="L6">
        <v>4</v>
      </c>
      <c r="M6">
        <v>11</v>
      </c>
      <c r="N6">
        <v>2</v>
      </c>
      <c r="O6">
        <v>1</v>
      </c>
      <c r="S6">
        <v>2</v>
      </c>
      <c r="T6">
        <v>9</v>
      </c>
      <c r="U6">
        <v>4</v>
      </c>
      <c r="V6">
        <v>10</v>
      </c>
      <c r="W6">
        <v>0</v>
      </c>
      <c r="Z6">
        <v>2</v>
      </c>
      <c r="AA6" t="str">
        <f>INDEX($Z$1:$AU$1,MATCH(Z6,$Z$3:$AU$3,0))</f>
        <v>Breach offences</v>
      </c>
      <c r="AB6">
        <f>INDEX($Z$2:$AU$2,MATCH(Z6,$Z$3:$AU$3,0))</f>
        <v>7</v>
      </c>
      <c r="AC6">
        <f>ROUND(100*(AB6/$Z$4),1)</f>
        <v>17.1</v>
      </c>
      <c r="AD6">
        <v>4</v>
      </c>
      <c r="AE6" t="str">
        <f>INDEX(AA5:AA9,MATCH(AD6,Z5:Z9,0))</f>
        <v>Theft</v>
      </c>
      <c r="AF6">
        <f>INDEX(AC5:AC9,MATCH(AD6,Z5:Z9,0))</f>
        <v>9.8</v>
      </c>
    </row>
    <row r="7" spans="1:32" ht="12">
      <c r="A7" t="s">
        <v>99</v>
      </c>
      <c r="C7">
        <v>9</v>
      </c>
      <c r="D7">
        <v>3</v>
      </c>
      <c r="E7">
        <v>2</v>
      </c>
      <c r="F7">
        <v>1</v>
      </c>
      <c r="H7">
        <v>5</v>
      </c>
      <c r="I7">
        <v>1</v>
      </c>
      <c r="J7">
        <v>2</v>
      </c>
      <c r="K7">
        <v>6</v>
      </c>
      <c r="L7">
        <v>2</v>
      </c>
      <c r="M7">
        <v>9</v>
      </c>
      <c r="N7">
        <v>3</v>
      </c>
      <c r="S7">
        <v>2</v>
      </c>
      <c r="T7">
        <v>37</v>
      </c>
      <c r="U7">
        <v>2</v>
      </c>
      <c r="V7">
        <v>3</v>
      </c>
      <c r="W7">
        <v>0</v>
      </c>
      <c r="Z7">
        <v>3</v>
      </c>
      <c r="AA7" t="str">
        <f>INDEX($Z$1:$AU$1,MATCH(Z7,$Z$3:$AU$3,0))</f>
        <v>Public Order or Riot</v>
      </c>
      <c r="AB7">
        <f>INDEX($Z$2:$AU$2,MATCH(Z7,$Z$3:$AU$3,0))</f>
        <v>4</v>
      </c>
      <c r="AC7">
        <f>ROUND(100*(AB7/$Z$4),1)</f>
        <v>9.8</v>
      </c>
      <c r="AD7">
        <v>3</v>
      </c>
      <c r="AE7" t="str">
        <f>INDEX(AA5:AA9,MATCH(AD7,Z5:Z9,0))</f>
        <v>Public Order or Riot</v>
      </c>
      <c r="AF7">
        <f>INDEX(AC5:AC9,MATCH(AD7,Z5:Z9,0))</f>
        <v>9.8</v>
      </c>
    </row>
    <row r="8" spans="1:32" ht="12">
      <c r="A8" t="s">
        <v>100</v>
      </c>
      <c r="B8">
        <v>1</v>
      </c>
      <c r="C8">
        <v>7</v>
      </c>
      <c r="D8">
        <v>1</v>
      </c>
      <c r="E8">
        <v>2</v>
      </c>
      <c r="H8">
        <v>4</v>
      </c>
      <c r="J8">
        <v>1</v>
      </c>
      <c r="L8">
        <v>1</v>
      </c>
      <c r="M8">
        <v>5</v>
      </c>
      <c r="N8">
        <v>2</v>
      </c>
      <c r="T8">
        <v>3</v>
      </c>
      <c r="V8">
        <v>1</v>
      </c>
      <c r="W8">
        <v>0</v>
      </c>
      <c r="Z8">
        <v>4</v>
      </c>
      <c r="AA8" t="str">
        <f>INDEX($Z$1:$AU$1,MATCH(Z8,$Z$3:$AU$3,0))</f>
        <v>Theft</v>
      </c>
      <c r="AB8">
        <f>INDEX($Z$2:$AU$2,MATCH(Z8,$Z$3:$AU$3,0))</f>
        <v>4</v>
      </c>
      <c r="AC8">
        <f>ROUND(100*(AB8/$Z$4),1)</f>
        <v>9.8</v>
      </c>
      <c r="AD8">
        <v>2</v>
      </c>
      <c r="AE8" t="str">
        <f>INDEX(AA5:AA9,MATCH(AD8,Z5:Z9,0))</f>
        <v>Breach offences</v>
      </c>
      <c r="AF8">
        <f>INDEX(AC5:AC9,MATCH(AD8,Z5:Z9,0))</f>
        <v>17.1</v>
      </c>
    </row>
    <row r="9" spans="1:32" ht="12">
      <c r="A9" t="s">
        <v>101</v>
      </c>
      <c r="B9">
        <v>27</v>
      </c>
      <c r="C9">
        <v>64</v>
      </c>
      <c r="D9">
        <v>19</v>
      </c>
      <c r="E9">
        <v>26</v>
      </c>
      <c r="F9">
        <v>3</v>
      </c>
      <c r="G9">
        <v>2</v>
      </c>
      <c r="H9">
        <v>50</v>
      </c>
      <c r="I9">
        <v>9</v>
      </c>
      <c r="J9">
        <v>15</v>
      </c>
      <c r="K9">
        <v>32</v>
      </c>
      <c r="L9">
        <v>27</v>
      </c>
      <c r="M9">
        <v>85</v>
      </c>
      <c r="N9">
        <v>18</v>
      </c>
      <c r="O9">
        <v>7</v>
      </c>
      <c r="S9">
        <v>19</v>
      </c>
      <c r="T9">
        <v>95</v>
      </c>
      <c r="U9">
        <v>21</v>
      </c>
      <c r="V9">
        <v>59</v>
      </c>
      <c r="W9">
        <v>2</v>
      </c>
      <c r="Z9">
        <v>5</v>
      </c>
      <c r="AA9" t="str">
        <f>INDEX($Z$1:$AU$1,MATCH(Z9,$Z$3:$AU$3,0))</f>
        <v>Violence</v>
      </c>
      <c r="AB9">
        <f>INDEX($Z$2:$AU$2,MATCH(Z9,$Z$3:$AU$3,0))</f>
        <v>4</v>
      </c>
      <c r="AC9">
        <f>ROUND(100*(AB9/$Z$4),1)</f>
        <v>9.8</v>
      </c>
      <c r="AD9">
        <v>1</v>
      </c>
      <c r="AE9" t="str">
        <f>INDEX(AA5:AA9,MATCH(AD9,Z5:Z9,0))</f>
        <v>Other motoring offences</v>
      </c>
      <c r="AF9">
        <f>INDEX(AC5:AC9,MATCH(AD9,Z5:Z9,0))</f>
        <v>19.5</v>
      </c>
    </row>
    <row r="10" spans="1:23" ht="12">
      <c r="A10" t="s">
        <v>102</v>
      </c>
      <c r="B10">
        <v>7</v>
      </c>
      <c r="C10">
        <v>14</v>
      </c>
      <c r="D10">
        <v>8</v>
      </c>
      <c r="E10">
        <v>4</v>
      </c>
      <c r="F10">
        <v>1</v>
      </c>
      <c r="H10">
        <v>2</v>
      </c>
      <c r="J10">
        <v>3</v>
      </c>
      <c r="K10">
        <v>2</v>
      </c>
      <c r="L10">
        <v>1</v>
      </c>
      <c r="M10">
        <v>3</v>
      </c>
      <c r="N10">
        <v>5</v>
      </c>
      <c r="O10">
        <v>1</v>
      </c>
      <c r="S10">
        <v>5</v>
      </c>
      <c r="T10">
        <v>29</v>
      </c>
      <c r="U10">
        <v>2</v>
      </c>
      <c r="V10">
        <v>4</v>
      </c>
      <c r="W10">
        <v>0</v>
      </c>
    </row>
    <row r="11" spans="1:25" ht="12">
      <c r="A11" t="s">
        <v>103</v>
      </c>
      <c r="B11">
        <v>11</v>
      </c>
      <c r="C11">
        <v>28</v>
      </c>
      <c r="D11">
        <v>7</v>
      </c>
      <c r="E11">
        <v>8</v>
      </c>
      <c r="F11">
        <v>1</v>
      </c>
      <c r="G11">
        <v>2</v>
      </c>
      <c r="H11">
        <v>5</v>
      </c>
      <c r="I11">
        <v>2</v>
      </c>
      <c r="J11">
        <v>2</v>
      </c>
      <c r="K11">
        <v>10</v>
      </c>
      <c r="L11">
        <v>15</v>
      </c>
      <c r="M11">
        <v>16</v>
      </c>
      <c r="N11">
        <v>6</v>
      </c>
      <c r="O11">
        <v>3</v>
      </c>
      <c r="S11">
        <v>7</v>
      </c>
      <c r="T11">
        <v>15</v>
      </c>
      <c r="U11">
        <v>5</v>
      </c>
      <c r="V11">
        <v>15</v>
      </c>
      <c r="W11">
        <v>0</v>
      </c>
      <c r="Y11" t="str">
        <f>"
Figure 3 Most common offence types committed by 2009 PPO cohort in "&amp;Y2&amp;"
"</f>
        <v>
Figure 3 Most common offence types committed by 2009 PPO cohort in Barking &amp; Dagenham
</v>
      </c>
    </row>
    <row r="12" spans="1:23" ht="12">
      <c r="A12" t="s">
        <v>104</v>
      </c>
      <c r="B12">
        <v>2</v>
      </c>
      <c r="C12">
        <v>2</v>
      </c>
      <c r="E12">
        <v>13</v>
      </c>
      <c r="H12">
        <v>5</v>
      </c>
      <c r="L12">
        <v>2</v>
      </c>
      <c r="M12">
        <v>13</v>
      </c>
      <c r="N12">
        <v>1</v>
      </c>
      <c r="S12">
        <v>4</v>
      </c>
      <c r="T12">
        <v>8</v>
      </c>
      <c r="U12">
        <v>2</v>
      </c>
      <c r="V12">
        <v>4</v>
      </c>
      <c r="W12">
        <v>0</v>
      </c>
    </row>
    <row r="13" spans="1:27" ht="12">
      <c r="A13" t="s">
        <v>105</v>
      </c>
      <c r="B13">
        <v>8</v>
      </c>
      <c r="C13">
        <v>29</v>
      </c>
      <c r="D13">
        <v>15</v>
      </c>
      <c r="E13">
        <v>17</v>
      </c>
      <c r="F13">
        <v>2</v>
      </c>
      <c r="H13">
        <v>1</v>
      </c>
      <c r="I13">
        <v>2</v>
      </c>
      <c r="J13">
        <v>6</v>
      </c>
      <c r="K13">
        <v>43</v>
      </c>
      <c r="L13">
        <v>15</v>
      </c>
      <c r="M13">
        <v>25</v>
      </c>
      <c r="N13">
        <v>5</v>
      </c>
      <c r="O13">
        <v>1</v>
      </c>
      <c r="S13">
        <v>10</v>
      </c>
      <c r="T13">
        <v>38</v>
      </c>
      <c r="U13">
        <v>5</v>
      </c>
      <c r="V13">
        <v>19</v>
      </c>
      <c r="W13">
        <v>0</v>
      </c>
      <c r="Z13">
        <v>1</v>
      </c>
      <c r="AA13" t="str">
        <f>INDEX($Z$1:$AU$1,MATCH(Z13,$Z$3:$AU$3,0))</f>
        <v>Other motoring offences</v>
      </c>
    </row>
    <row r="14" spans="1:27" ht="12">
      <c r="A14" t="s">
        <v>106</v>
      </c>
      <c r="B14">
        <v>7</v>
      </c>
      <c r="C14">
        <v>15</v>
      </c>
      <c r="D14">
        <v>3</v>
      </c>
      <c r="E14">
        <v>6</v>
      </c>
      <c r="H14">
        <v>11</v>
      </c>
      <c r="J14">
        <v>5</v>
      </c>
      <c r="K14">
        <v>6</v>
      </c>
      <c r="L14">
        <v>4</v>
      </c>
      <c r="M14">
        <v>10</v>
      </c>
      <c r="N14">
        <v>2</v>
      </c>
      <c r="T14">
        <v>7</v>
      </c>
      <c r="U14">
        <v>5</v>
      </c>
      <c r="V14">
        <v>5</v>
      </c>
      <c r="W14">
        <v>0</v>
      </c>
      <c r="Z14">
        <v>2</v>
      </c>
      <c r="AA14" t="str">
        <f aca="true" t="shared" si="1" ref="AA14:AA22">INDEX($Z$1:$AU$1,MATCH(Z14,$Z$3:$AU$3,0))</f>
        <v>Breach offences</v>
      </c>
    </row>
    <row r="15" spans="1:27" ht="12">
      <c r="A15" t="s">
        <v>107</v>
      </c>
      <c r="B15">
        <v>2</v>
      </c>
      <c r="C15">
        <v>9</v>
      </c>
      <c r="H15">
        <v>2</v>
      </c>
      <c r="J15">
        <v>1</v>
      </c>
      <c r="K15">
        <v>7</v>
      </c>
      <c r="L15">
        <v>1</v>
      </c>
      <c r="M15">
        <v>1</v>
      </c>
      <c r="N15">
        <v>1</v>
      </c>
      <c r="O15">
        <v>2</v>
      </c>
      <c r="Q15">
        <v>1</v>
      </c>
      <c r="T15">
        <v>16</v>
      </c>
      <c r="V15">
        <v>5</v>
      </c>
      <c r="W15">
        <v>2</v>
      </c>
      <c r="Z15">
        <v>3</v>
      </c>
      <c r="AA15" t="str">
        <f t="shared" si="1"/>
        <v>Public Order or Riot</v>
      </c>
    </row>
    <row r="16" spans="1:27" ht="12">
      <c r="A16" t="s">
        <v>108</v>
      </c>
      <c r="B16">
        <v>12</v>
      </c>
      <c r="C16">
        <v>31</v>
      </c>
      <c r="D16">
        <v>2</v>
      </c>
      <c r="E16">
        <v>25</v>
      </c>
      <c r="F16">
        <v>2</v>
      </c>
      <c r="H16">
        <v>5</v>
      </c>
      <c r="J16">
        <v>3</v>
      </c>
      <c r="K16">
        <v>10</v>
      </c>
      <c r="L16">
        <v>4</v>
      </c>
      <c r="M16">
        <v>28</v>
      </c>
      <c r="N16">
        <v>4</v>
      </c>
      <c r="O16">
        <v>3</v>
      </c>
      <c r="S16">
        <v>15</v>
      </c>
      <c r="T16">
        <v>20</v>
      </c>
      <c r="U16">
        <v>2</v>
      </c>
      <c r="V16">
        <v>11</v>
      </c>
      <c r="W16">
        <v>0</v>
      </c>
      <c r="Z16">
        <v>4</v>
      </c>
      <c r="AA16" t="str">
        <f t="shared" si="1"/>
        <v>Theft</v>
      </c>
    </row>
    <row r="17" spans="1:27" ht="12">
      <c r="A17" t="s">
        <v>109</v>
      </c>
      <c r="B17">
        <v>2</v>
      </c>
      <c r="C17">
        <v>13</v>
      </c>
      <c r="E17">
        <v>4</v>
      </c>
      <c r="H17">
        <v>12</v>
      </c>
      <c r="I17">
        <v>3</v>
      </c>
      <c r="J17">
        <v>1</v>
      </c>
      <c r="K17">
        <v>4</v>
      </c>
      <c r="L17">
        <v>5</v>
      </c>
      <c r="M17">
        <v>13</v>
      </c>
      <c r="N17">
        <v>2</v>
      </c>
      <c r="O17">
        <v>6</v>
      </c>
      <c r="S17">
        <v>2</v>
      </c>
      <c r="T17">
        <v>14</v>
      </c>
      <c r="U17">
        <v>11</v>
      </c>
      <c r="V17">
        <v>7</v>
      </c>
      <c r="W17">
        <v>0</v>
      </c>
      <c r="Z17">
        <v>5</v>
      </c>
      <c r="AA17" t="str">
        <f t="shared" si="1"/>
        <v>Violence</v>
      </c>
    </row>
    <row r="18" spans="1:27" ht="12">
      <c r="A18" t="s">
        <v>110</v>
      </c>
      <c r="B18">
        <v>3</v>
      </c>
      <c r="C18">
        <v>12</v>
      </c>
      <c r="D18">
        <v>3</v>
      </c>
      <c r="E18">
        <v>4</v>
      </c>
      <c r="G18">
        <v>1</v>
      </c>
      <c r="H18">
        <v>8</v>
      </c>
      <c r="J18">
        <v>3</v>
      </c>
      <c r="K18">
        <v>2</v>
      </c>
      <c r="L18">
        <v>6</v>
      </c>
      <c r="M18">
        <v>14</v>
      </c>
      <c r="S18">
        <v>7</v>
      </c>
      <c r="T18">
        <v>6</v>
      </c>
      <c r="U18">
        <v>8</v>
      </c>
      <c r="V18">
        <v>5</v>
      </c>
      <c r="W18">
        <v>0</v>
      </c>
      <c r="Z18">
        <v>6</v>
      </c>
      <c r="AA18" t="str">
        <f t="shared" si="1"/>
        <v>Absconding or bail offences</v>
      </c>
    </row>
    <row r="19" spans="1:27" ht="12">
      <c r="A19" t="s">
        <v>111</v>
      </c>
      <c r="B19">
        <v>3</v>
      </c>
      <c r="C19">
        <v>16</v>
      </c>
      <c r="D19">
        <v>2</v>
      </c>
      <c r="E19">
        <v>12</v>
      </c>
      <c r="G19">
        <v>9</v>
      </c>
      <c r="H19">
        <v>12</v>
      </c>
      <c r="I19">
        <v>2</v>
      </c>
      <c r="J19">
        <v>3</v>
      </c>
      <c r="K19">
        <v>5</v>
      </c>
      <c r="L19">
        <v>12</v>
      </c>
      <c r="M19">
        <v>7</v>
      </c>
      <c r="N19">
        <v>4</v>
      </c>
      <c r="S19">
        <v>2</v>
      </c>
      <c r="T19">
        <v>64</v>
      </c>
      <c r="U19">
        <v>5</v>
      </c>
      <c r="V19">
        <v>11</v>
      </c>
      <c r="W19">
        <v>0</v>
      </c>
      <c r="Z19">
        <v>7</v>
      </c>
      <c r="AA19" t="str">
        <f t="shared" si="1"/>
        <v>Drugs (Possession and small scale supply)</v>
      </c>
    </row>
    <row r="20" spans="1:27" ht="12">
      <c r="A20" t="s">
        <v>112</v>
      </c>
      <c r="B20">
        <v>2</v>
      </c>
      <c r="C20">
        <v>6</v>
      </c>
      <c r="D20">
        <v>2</v>
      </c>
      <c r="E20">
        <v>11</v>
      </c>
      <c r="H20">
        <v>3</v>
      </c>
      <c r="I20">
        <v>3</v>
      </c>
      <c r="J20">
        <v>2</v>
      </c>
      <c r="K20">
        <v>1</v>
      </c>
      <c r="L20">
        <v>3</v>
      </c>
      <c r="M20">
        <v>11</v>
      </c>
      <c r="N20">
        <v>4</v>
      </c>
      <c r="O20">
        <v>1</v>
      </c>
      <c r="S20">
        <v>5</v>
      </c>
      <c r="T20">
        <v>25</v>
      </c>
      <c r="U20">
        <v>4</v>
      </c>
      <c r="V20">
        <v>4</v>
      </c>
      <c r="W20">
        <v>0</v>
      </c>
      <c r="Z20">
        <v>8</v>
      </c>
      <c r="AA20" t="str">
        <f t="shared" si="1"/>
        <v>Domestic Burglary</v>
      </c>
    </row>
    <row r="21" spans="1:27" ht="12">
      <c r="A21" t="s">
        <v>113</v>
      </c>
      <c r="B21">
        <v>11</v>
      </c>
      <c r="C21">
        <v>31</v>
      </c>
      <c r="D21">
        <v>5</v>
      </c>
      <c r="F21">
        <v>6</v>
      </c>
      <c r="H21">
        <v>17</v>
      </c>
      <c r="I21">
        <v>4</v>
      </c>
      <c r="J21">
        <v>2</v>
      </c>
      <c r="K21">
        <v>4</v>
      </c>
      <c r="L21">
        <v>9</v>
      </c>
      <c r="M21">
        <v>14</v>
      </c>
      <c r="N21">
        <v>4</v>
      </c>
      <c r="T21">
        <v>46</v>
      </c>
      <c r="U21">
        <v>5</v>
      </c>
      <c r="V21">
        <v>12</v>
      </c>
      <c r="W21">
        <v>0</v>
      </c>
      <c r="Z21">
        <v>9</v>
      </c>
      <c r="AA21" t="str">
        <f t="shared" si="1"/>
        <v>Other Burglary</v>
      </c>
    </row>
    <row r="22" spans="1:27" ht="12">
      <c r="A22" t="s">
        <v>114</v>
      </c>
      <c r="B22">
        <v>2</v>
      </c>
      <c r="C22">
        <v>7</v>
      </c>
      <c r="D22">
        <v>3</v>
      </c>
      <c r="E22">
        <v>21</v>
      </c>
      <c r="H22">
        <v>1</v>
      </c>
      <c r="J22">
        <v>1</v>
      </c>
      <c r="K22">
        <v>2</v>
      </c>
      <c r="L22">
        <v>17</v>
      </c>
      <c r="M22">
        <v>3</v>
      </c>
      <c r="N22">
        <v>2</v>
      </c>
      <c r="O22">
        <v>1</v>
      </c>
      <c r="P22">
        <v>1</v>
      </c>
      <c r="S22">
        <v>1</v>
      </c>
      <c r="T22">
        <v>5</v>
      </c>
      <c r="U22">
        <v>20</v>
      </c>
      <c r="V22">
        <v>6</v>
      </c>
      <c r="W22">
        <v>0</v>
      </c>
      <c r="Z22">
        <v>10</v>
      </c>
      <c r="AA22" t="str">
        <f t="shared" si="1"/>
        <v>Taking and driving away and related offences</v>
      </c>
    </row>
    <row r="23" spans="1:23" ht="12">
      <c r="A23" t="s">
        <v>115</v>
      </c>
      <c r="B23">
        <v>5</v>
      </c>
      <c r="C23">
        <v>11</v>
      </c>
      <c r="D23">
        <v>6</v>
      </c>
      <c r="E23">
        <v>6</v>
      </c>
      <c r="G23">
        <v>1</v>
      </c>
      <c r="H23">
        <v>8</v>
      </c>
      <c r="L23">
        <v>4</v>
      </c>
      <c r="M23">
        <v>20</v>
      </c>
      <c r="N23">
        <v>3</v>
      </c>
      <c r="O23">
        <v>2</v>
      </c>
      <c r="S23">
        <v>4</v>
      </c>
      <c r="T23">
        <v>19</v>
      </c>
      <c r="U23">
        <v>6</v>
      </c>
      <c r="V23">
        <v>5</v>
      </c>
      <c r="W23">
        <v>0</v>
      </c>
    </row>
    <row r="24" spans="1:23" ht="12">
      <c r="A24" t="s">
        <v>116</v>
      </c>
      <c r="B24">
        <v>4</v>
      </c>
      <c r="C24">
        <v>10</v>
      </c>
      <c r="D24">
        <v>3</v>
      </c>
      <c r="E24">
        <v>2</v>
      </c>
      <c r="F24">
        <v>1</v>
      </c>
      <c r="J24">
        <v>3</v>
      </c>
      <c r="K24">
        <v>7</v>
      </c>
      <c r="L24">
        <v>8</v>
      </c>
      <c r="M24">
        <v>18</v>
      </c>
      <c r="N24">
        <v>1</v>
      </c>
      <c r="S24">
        <v>2</v>
      </c>
      <c r="T24">
        <v>18</v>
      </c>
      <c r="U24">
        <v>2</v>
      </c>
      <c r="V24">
        <v>5</v>
      </c>
      <c r="W24">
        <v>0</v>
      </c>
    </row>
    <row r="25" spans="1:23" ht="12">
      <c r="A25" t="s">
        <v>117</v>
      </c>
      <c r="B25">
        <v>6</v>
      </c>
      <c r="C25">
        <v>38</v>
      </c>
      <c r="D25">
        <v>10</v>
      </c>
      <c r="E25">
        <v>2</v>
      </c>
      <c r="F25">
        <v>1</v>
      </c>
      <c r="H25">
        <v>5</v>
      </c>
      <c r="I25">
        <v>3</v>
      </c>
      <c r="J25">
        <v>1</v>
      </c>
      <c r="K25">
        <v>19</v>
      </c>
      <c r="L25">
        <v>4</v>
      </c>
      <c r="M25">
        <v>17</v>
      </c>
      <c r="N25">
        <v>14</v>
      </c>
      <c r="S25">
        <v>5</v>
      </c>
      <c r="T25">
        <v>55</v>
      </c>
      <c r="U25">
        <v>3</v>
      </c>
      <c r="V25">
        <v>17</v>
      </c>
      <c r="W25">
        <v>0</v>
      </c>
    </row>
    <row r="26" spans="1:23" ht="12">
      <c r="A26" t="s">
        <v>118</v>
      </c>
      <c r="B26">
        <v>3</v>
      </c>
      <c r="C26">
        <v>8</v>
      </c>
      <c r="D26">
        <v>4</v>
      </c>
      <c r="E26">
        <v>5</v>
      </c>
      <c r="H26">
        <v>16</v>
      </c>
      <c r="I26">
        <v>1</v>
      </c>
      <c r="J26">
        <v>5</v>
      </c>
      <c r="K26">
        <v>7</v>
      </c>
      <c r="L26">
        <v>8</v>
      </c>
      <c r="M26">
        <v>8</v>
      </c>
      <c r="N26">
        <v>2</v>
      </c>
      <c r="S26">
        <v>1</v>
      </c>
      <c r="T26">
        <v>7</v>
      </c>
      <c r="U26">
        <v>7</v>
      </c>
      <c r="V26">
        <v>6</v>
      </c>
      <c r="W26">
        <v>0</v>
      </c>
    </row>
    <row r="27" spans="1:23" ht="12">
      <c r="A27" t="s">
        <v>119</v>
      </c>
      <c r="B27">
        <v>1</v>
      </c>
      <c r="C27">
        <v>15</v>
      </c>
      <c r="D27">
        <v>9</v>
      </c>
      <c r="E27">
        <v>17</v>
      </c>
      <c r="G27">
        <v>2</v>
      </c>
      <c r="H27">
        <v>9</v>
      </c>
      <c r="I27">
        <v>3</v>
      </c>
      <c r="J27">
        <v>5</v>
      </c>
      <c r="K27">
        <v>1</v>
      </c>
      <c r="L27">
        <v>8</v>
      </c>
      <c r="M27">
        <v>28</v>
      </c>
      <c r="N27">
        <v>7</v>
      </c>
      <c r="O27">
        <v>5</v>
      </c>
      <c r="S27">
        <v>10</v>
      </c>
      <c r="T27">
        <v>8</v>
      </c>
      <c r="U27">
        <v>14</v>
      </c>
      <c r="V27">
        <v>13</v>
      </c>
      <c r="W27">
        <v>0</v>
      </c>
    </row>
    <row r="28" spans="1:23" ht="12">
      <c r="A28" t="s">
        <v>120</v>
      </c>
      <c r="B28">
        <v>2</v>
      </c>
      <c r="C28">
        <v>17</v>
      </c>
      <c r="D28">
        <v>7</v>
      </c>
      <c r="E28">
        <v>6</v>
      </c>
      <c r="G28">
        <v>1</v>
      </c>
      <c r="H28">
        <v>14</v>
      </c>
      <c r="I28">
        <v>1</v>
      </c>
      <c r="J28">
        <v>3</v>
      </c>
      <c r="K28">
        <v>1</v>
      </c>
      <c r="L28">
        <v>10</v>
      </c>
      <c r="M28">
        <v>2</v>
      </c>
      <c r="N28">
        <v>8</v>
      </c>
      <c r="T28">
        <v>35</v>
      </c>
      <c r="U28">
        <v>5</v>
      </c>
      <c r="V28">
        <v>7</v>
      </c>
      <c r="W28">
        <v>0</v>
      </c>
    </row>
    <row r="29" spans="1:23" ht="12">
      <c r="A29" t="s">
        <v>121</v>
      </c>
      <c r="B29">
        <v>1</v>
      </c>
      <c r="C29">
        <v>10</v>
      </c>
      <c r="D29">
        <v>1</v>
      </c>
      <c r="E29">
        <v>2</v>
      </c>
      <c r="H29">
        <v>2</v>
      </c>
      <c r="M29">
        <v>4</v>
      </c>
      <c r="N29">
        <v>3</v>
      </c>
      <c r="O29">
        <v>3</v>
      </c>
      <c r="S29">
        <v>1</v>
      </c>
      <c r="T29">
        <v>10</v>
      </c>
      <c r="V29">
        <v>4</v>
      </c>
      <c r="W29">
        <v>0</v>
      </c>
    </row>
    <row r="30" spans="1:23" ht="12">
      <c r="A30" t="s">
        <v>122</v>
      </c>
      <c r="B30">
        <v>4</v>
      </c>
      <c r="C30">
        <v>13</v>
      </c>
      <c r="D30">
        <v>10</v>
      </c>
      <c r="E30">
        <v>11</v>
      </c>
      <c r="F30">
        <v>2</v>
      </c>
      <c r="G30">
        <v>6</v>
      </c>
      <c r="H30">
        <v>3</v>
      </c>
      <c r="K30">
        <v>5</v>
      </c>
      <c r="L30">
        <v>8</v>
      </c>
      <c r="M30">
        <v>12</v>
      </c>
      <c r="N30">
        <v>7</v>
      </c>
      <c r="S30">
        <v>4</v>
      </c>
      <c r="T30">
        <v>18</v>
      </c>
      <c r="U30">
        <v>3</v>
      </c>
      <c r="V30">
        <v>20</v>
      </c>
      <c r="W30">
        <v>0</v>
      </c>
    </row>
    <row r="31" spans="1:23" ht="12">
      <c r="A31" t="s">
        <v>123</v>
      </c>
      <c r="B31">
        <v>4</v>
      </c>
      <c r="C31">
        <v>26</v>
      </c>
      <c r="D31">
        <v>8</v>
      </c>
      <c r="E31">
        <v>16</v>
      </c>
      <c r="G31">
        <v>2</v>
      </c>
      <c r="H31">
        <v>6</v>
      </c>
      <c r="I31">
        <v>1</v>
      </c>
      <c r="J31">
        <v>2</v>
      </c>
      <c r="K31">
        <v>15</v>
      </c>
      <c r="L31">
        <v>6</v>
      </c>
      <c r="M31">
        <v>13</v>
      </c>
      <c r="N31">
        <v>8</v>
      </c>
      <c r="S31">
        <v>7</v>
      </c>
      <c r="T31">
        <v>26</v>
      </c>
      <c r="U31">
        <v>3</v>
      </c>
      <c r="V31">
        <v>11</v>
      </c>
      <c r="W31">
        <v>0</v>
      </c>
    </row>
    <row r="32" spans="1:23" ht="12">
      <c r="A32" t="s">
        <v>124</v>
      </c>
      <c r="B32">
        <v>18</v>
      </c>
      <c r="C32">
        <v>39</v>
      </c>
      <c r="D32">
        <v>10</v>
      </c>
      <c r="E32">
        <v>11</v>
      </c>
      <c r="H32">
        <v>11</v>
      </c>
      <c r="I32">
        <v>18</v>
      </c>
      <c r="J32">
        <v>9</v>
      </c>
      <c r="K32">
        <v>7</v>
      </c>
      <c r="L32">
        <v>36</v>
      </c>
      <c r="M32">
        <v>15</v>
      </c>
      <c r="N32">
        <v>5</v>
      </c>
      <c r="O32">
        <v>1</v>
      </c>
      <c r="S32">
        <v>6</v>
      </c>
      <c r="T32">
        <v>114</v>
      </c>
      <c r="U32">
        <v>21</v>
      </c>
      <c r="V32">
        <v>32</v>
      </c>
      <c r="W32">
        <v>0</v>
      </c>
    </row>
    <row r="33" spans="1:23" ht="12">
      <c r="A33" t="s">
        <v>125</v>
      </c>
      <c r="B33">
        <v>1</v>
      </c>
      <c r="C33">
        <v>5</v>
      </c>
      <c r="H33">
        <v>4</v>
      </c>
      <c r="J33">
        <v>2</v>
      </c>
      <c r="K33">
        <v>2</v>
      </c>
      <c r="L33">
        <v>7</v>
      </c>
      <c r="N33">
        <v>5</v>
      </c>
      <c r="T33">
        <v>31</v>
      </c>
      <c r="V33">
        <v>4</v>
      </c>
      <c r="W33">
        <v>0</v>
      </c>
    </row>
    <row r="34" spans="1:23" ht="12">
      <c r="A34" t="s">
        <v>126</v>
      </c>
      <c r="B34">
        <v>3</v>
      </c>
      <c r="C34">
        <v>16</v>
      </c>
      <c r="D34">
        <v>2</v>
      </c>
      <c r="E34">
        <v>1</v>
      </c>
      <c r="H34">
        <v>9</v>
      </c>
      <c r="J34">
        <v>7</v>
      </c>
      <c r="K34">
        <v>20</v>
      </c>
      <c r="L34">
        <v>2</v>
      </c>
      <c r="M34">
        <v>6</v>
      </c>
      <c r="N34">
        <v>6</v>
      </c>
      <c r="O34">
        <v>5</v>
      </c>
      <c r="R34">
        <v>2</v>
      </c>
      <c r="S34">
        <v>1</v>
      </c>
      <c r="T34">
        <v>14</v>
      </c>
      <c r="U34">
        <v>5</v>
      </c>
      <c r="V34">
        <v>4</v>
      </c>
      <c r="W34">
        <v>0</v>
      </c>
    </row>
    <row r="35" spans="1:23" ht="12">
      <c r="A35" t="s">
        <v>127</v>
      </c>
      <c r="B35">
        <v>1</v>
      </c>
      <c r="C35">
        <v>10</v>
      </c>
      <c r="D35">
        <v>1</v>
      </c>
      <c r="E35">
        <v>3</v>
      </c>
      <c r="G35">
        <v>1</v>
      </c>
      <c r="H35">
        <v>5</v>
      </c>
      <c r="J35">
        <v>1</v>
      </c>
      <c r="K35">
        <v>7</v>
      </c>
      <c r="L35">
        <v>2</v>
      </c>
      <c r="N35">
        <v>5</v>
      </c>
      <c r="T35">
        <v>32</v>
      </c>
      <c r="U35">
        <v>2</v>
      </c>
      <c r="V35">
        <v>9</v>
      </c>
      <c r="W35">
        <v>0</v>
      </c>
    </row>
    <row r="36" spans="1:23" ht="12">
      <c r="A36" t="s">
        <v>128</v>
      </c>
      <c r="B36">
        <v>3</v>
      </c>
      <c r="C36">
        <v>19</v>
      </c>
      <c r="D36">
        <v>6</v>
      </c>
      <c r="E36">
        <v>7</v>
      </c>
      <c r="F36">
        <v>1</v>
      </c>
      <c r="H36">
        <v>6</v>
      </c>
      <c r="I36">
        <v>3</v>
      </c>
      <c r="J36">
        <v>2</v>
      </c>
      <c r="K36">
        <v>2</v>
      </c>
      <c r="L36">
        <v>6</v>
      </c>
      <c r="M36">
        <v>9</v>
      </c>
      <c r="N36">
        <v>5</v>
      </c>
      <c r="S36">
        <v>2</v>
      </c>
      <c r="T36">
        <v>26</v>
      </c>
      <c r="U36">
        <v>3</v>
      </c>
      <c r="V36">
        <v>4</v>
      </c>
      <c r="W36">
        <v>0</v>
      </c>
    </row>
    <row r="37" spans="1:23" ht="12">
      <c r="A37" t="s">
        <v>129</v>
      </c>
      <c r="B37">
        <v>9</v>
      </c>
      <c r="C37">
        <v>37</v>
      </c>
      <c r="D37">
        <v>14</v>
      </c>
      <c r="E37">
        <v>7</v>
      </c>
      <c r="H37">
        <v>11</v>
      </c>
      <c r="I37">
        <v>9</v>
      </c>
      <c r="J37">
        <v>2</v>
      </c>
      <c r="K37">
        <v>3</v>
      </c>
      <c r="L37">
        <v>16</v>
      </c>
      <c r="M37">
        <v>11</v>
      </c>
      <c r="N37">
        <v>8</v>
      </c>
      <c r="P37">
        <v>1</v>
      </c>
      <c r="S37">
        <v>1</v>
      </c>
      <c r="T37">
        <v>13</v>
      </c>
      <c r="U37">
        <v>7</v>
      </c>
      <c r="V37">
        <v>13</v>
      </c>
      <c r="W37">
        <v>0</v>
      </c>
    </row>
    <row r="38" spans="1:23" ht="12">
      <c r="A38" t="s">
        <v>130</v>
      </c>
      <c r="B38">
        <v>1</v>
      </c>
      <c r="C38">
        <v>1</v>
      </c>
      <c r="H38">
        <v>2</v>
      </c>
      <c r="L38">
        <v>1</v>
      </c>
      <c r="M38">
        <v>3</v>
      </c>
      <c r="N38">
        <v>4</v>
      </c>
      <c r="S38">
        <v>2</v>
      </c>
      <c r="T38">
        <v>2</v>
      </c>
      <c r="W38">
        <v>0</v>
      </c>
    </row>
    <row r="39" spans="1:23" ht="12">
      <c r="A39" t="s">
        <v>131</v>
      </c>
      <c r="B39">
        <v>5</v>
      </c>
      <c r="C39">
        <v>25</v>
      </c>
      <c r="D39">
        <v>6</v>
      </c>
      <c r="E39">
        <v>11</v>
      </c>
      <c r="G39">
        <v>3</v>
      </c>
      <c r="H39">
        <v>14</v>
      </c>
      <c r="I39">
        <v>2</v>
      </c>
      <c r="J39">
        <v>4</v>
      </c>
      <c r="K39">
        <v>8</v>
      </c>
      <c r="L39">
        <v>7</v>
      </c>
      <c r="M39">
        <v>1</v>
      </c>
      <c r="N39">
        <v>24</v>
      </c>
      <c r="T39">
        <v>73</v>
      </c>
      <c r="U39">
        <v>3</v>
      </c>
      <c r="V39">
        <v>19</v>
      </c>
      <c r="W39">
        <v>0</v>
      </c>
    </row>
    <row r="40" spans="1:23" ht="12">
      <c r="A40" t="s">
        <v>132</v>
      </c>
      <c r="B40">
        <v>1</v>
      </c>
      <c r="C40">
        <v>4</v>
      </c>
      <c r="D40">
        <v>6</v>
      </c>
      <c r="E40">
        <v>1</v>
      </c>
      <c r="G40">
        <v>2</v>
      </c>
      <c r="H40">
        <v>7</v>
      </c>
      <c r="J40">
        <v>1</v>
      </c>
      <c r="K40">
        <v>1</v>
      </c>
      <c r="L40">
        <v>4</v>
      </c>
      <c r="M40">
        <v>5</v>
      </c>
      <c r="N40">
        <v>2</v>
      </c>
      <c r="S40">
        <v>2</v>
      </c>
      <c r="T40">
        <v>11</v>
      </c>
      <c r="U40">
        <v>2</v>
      </c>
      <c r="V40">
        <v>7</v>
      </c>
      <c r="W40">
        <v>0</v>
      </c>
    </row>
    <row r="41" spans="1:23" ht="12">
      <c r="A41" t="s">
        <v>133</v>
      </c>
      <c r="B41">
        <v>1</v>
      </c>
      <c r="C41">
        <v>7</v>
      </c>
      <c r="D41">
        <v>3</v>
      </c>
      <c r="E41">
        <v>2</v>
      </c>
      <c r="G41">
        <v>1</v>
      </c>
      <c r="K41">
        <v>4</v>
      </c>
      <c r="L41">
        <v>6</v>
      </c>
      <c r="N41">
        <v>5</v>
      </c>
      <c r="T41">
        <v>24</v>
      </c>
      <c r="V41">
        <v>8</v>
      </c>
      <c r="W41">
        <v>0</v>
      </c>
    </row>
    <row r="42" spans="1:23" ht="12">
      <c r="A42" t="s">
        <v>134</v>
      </c>
      <c r="B42">
        <v>9</v>
      </c>
      <c r="C42">
        <v>34</v>
      </c>
      <c r="D42">
        <v>6</v>
      </c>
      <c r="E42">
        <v>9</v>
      </c>
      <c r="F42">
        <v>2</v>
      </c>
      <c r="H42">
        <v>12</v>
      </c>
      <c r="I42">
        <v>1</v>
      </c>
      <c r="J42">
        <v>4</v>
      </c>
      <c r="K42">
        <v>3</v>
      </c>
      <c r="L42">
        <v>12</v>
      </c>
      <c r="M42">
        <v>4</v>
      </c>
      <c r="N42">
        <v>9</v>
      </c>
      <c r="P42">
        <v>1</v>
      </c>
      <c r="S42">
        <v>5</v>
      </c>
      <c r="T42">
        <v>44</v>
      </c>
      <c r="U42">
        <v>4</v>
      </c>
      <c r="V42">
        <v>11</v>
      </c>
      <c r="W42">
        <v>0</v>
      </c>
    </row>
    <row r="43" spans="1:23" ht="12">
      <c r="A43" t="s">
        <v>135</v>
      </c>
      <c r="B43">
        <v>19</v>
      </c>
      <c r="C43">
        <v>63</v>
      </c>
      <c r="D43">
        <v>19</v>
      </c>
      <c r="E43">
        <v>26</v>
      </c>
      <c r="F43">
        <v>2</v>
      </c>
      <c r="H43">
        <v>30</v>
      </c>
      <c r="I43">
        <v>4</v>
      </c>
      <c r="J43">
        <v>8</v>
      </c>
      <c r="K43">
        <v>17</v>
      </c>
      <c r="L43">
        <v>17</v>
      </c>
      <c r="M43">
        <v>47</v>
      </c>
      <c r="N43">
        <v>13</v>
      </c>
      <c r="O43">
        <v>1</v>
      </c>
      <c r="P43">
        <v>1</v>
      </c>
      <c r="S43">
        <v>9</v>
      </c>
      <c r="T43">
        <v>110</v>
      </c>
      <c r="U43">
        <v>18</v>
      </c>
      <c r="V43">
        <v>44</v>
      </c>
      <c r="W43">
        <v>0</v>
      </c>
    </row>
    <row r="44" spans="1:23" ht="12">
      <c r="A44" t="s">
        <v>136</v>
      </c>
      <c r="B44">
        <v>5</v>
      </c>
      <c r="C44">
        <v>43</v>
      </c>
      <c r="D44">
        <v>8</v>
      </c>
      <c r="E44">
        <v>14</v>
      </c>
      <c r="F44">
        <v>2</v>
      </c>
      <c r="H44">
        <v>20</v>
      </c>
      <c r="I44">
        <v>5</v>
      </c>
      <c r="K44">
        <v>9</v>
      </c>
      <c r="L44">
        <v>14</v>
      </c>
      <c r="M44">
        <v>16</v>
      </c>
      <c r="N44">
        <v>10</v>
      </c>
      <c r="S44">
        <v>7</v>
      </c>
      <c r="T44">
        <v>70</v>
      </c>
      <c r="U44">
        <v>5</v>
      </c>
      <c r="V44">
        <v>19</v>
      </c>
      <c r="W44">
        <v>0</v>
      </c>
    </row>
    <row r="45" spans="1:23" ht="12">
      <c r="A45" t="s">
        <v>137</v>
      </c>
      <c r="B45">
        <v>9</v>
      </c>
      <c r="C45">
        <v>23</v>
      </c>
      <c r="D45">
        <v>7</v>
      </c>
      <c r="E45">
        <v>8</v>
      </c>
      <c r="G45">
        <v>1</v>
      </c>
      <c r="H45">
        <v>10</v>
      </c>
      <c r="I45">
        <v>1</v>
      </c>
      <c r="J45">
        <v>4</v>
      </c>
      <c r="K45">
        <v>8</v>
      </c>
      <c r="L45">
        <v>3</v>
      </c>
      <c r="M45">
        <v>17</v>
      </c>
      <c r="N45">
        <v>5</v>
      </c>
      <c r="P45">
        <v>1</v>
      </c>
      <c r="S45">
        <v>9</v>
      </c>
      <c r="T45">
        <v>24</v>
      </c>
      <c r="U45">
        <v>10</v>
      </c>
      <c r="V45">
        <v>5</v>
      </c>
      <c r="W45">
        <v>0</v>
      </c>
    </row>
    <row r="46" spans="1:23" ht="12">
      <c r="A46" t="s">
        <v>138</v>
      </c>
      <c r="B46">
        <v>1</v>
      </c>
      <c r="C46">
        <v>5</v>
      </c>
      <c r="D46">
        <v>1</v>
      </c>
      <c r="E46">
        <v>1</v>
      </c>
      <c r="H46">
        <v>3</v>
      </c>
      <c r="K46">
        <v>2</v>
      </c>
      <c r="L46">
        <v>2</v>
      </c>
      <c r="N46">
        <v>10</v>
      </c>
      <c r="T46">
        <v>5</v>
      </c>
      <c r="V46">
        <v>5</v>
      </c>
      <c r="W46">
        <v>0</v>
      </c>
    </row>
    <row r="47" spans="1:23" ht="12">
      <c r="A47" t="s">
        <v>139</v>
      </c>
      <c r="B47">
        <v>5</v>
      </c>
      <c r="C47">
        <v>18</v>
      </c>
      <c r="D47">
        <v>9</v>
      </c>
      <c r="E47">
        <v>5</v>
      </c>
      <c r="H47">
        <v>8</v>
      </c>
      <c r="I47">
        <v>2</v>
      </c>
      <c r="J47">
        <v>1</v>
      </c>
      <c r="K47">
        <v>8</v>
      </c>
      <c r="L47">
        <v>8</v>
      </c>
      <c r="M47">
        <v>11</v>
      </c>
      <c r="N47">
        <v>3</v>
      </c>
      <c r="S47">
        <v>5</v>
      </c>
      <c r="T47">
        <v>30</v>
      </c>
      <c r="U47">
        <v>8</v>
      </c>
      <c r="V47">
        <v>8</v>
      </c>
      <c r="W47">
        <v>1</v>
      </c>
    </row>
    <row r="48" spans="1:23" ht="12">
      <c r="A48" t="s">
        <v>140</v>
      </c>
      <c r="B48">
        <v>10</v>
      </c>
      <c r="C48">
        <v>17</v>
      </c>
      <c r="D48">
        <v>16</v>
      </c>
      <c r="E48">
        <v>14</v>
      </c>
      <c r="F48">
        <v>2</v>
      </c>
      <c r="G48">
        <v>7</v>
      </c>
      <c r="H48">
        <v>17</v>
      </c>
      <c r="J48">
        <v>8</v>
      </c>
      <c r="K48">
        <v>31</v>
      </c>
      <c r="L48">
        <v>8</v>
      </c>
      <c r="M48">
        <v>17</v>
      </c>
      <c r="N48">
        <v>12</v>
      </c>
      <c r="S48">
        <v>2</v>
      </c>
      <c r="T48">
        <v>112</v>
      </c>
      <c r="U48">
        <v>7</v>
      </c>
      <c r="V48">
        <v>16</v>
      </c>
      <c r="W48">
        <v>0</v>
      </c>
    </row>
    <row r="49" spans="1:23" ht="12">
      <c r="A49" t="s">
        <v>141</v>
      </c>
      <c r="C49">
        <v>11</v>
      </c>
      <c r="D49">
        <v>3</v>
      </c>
      <c r="E49">
        <v>9</v>
      </c>
      <c r="H49">
        <v>10</v>
      </c>
      <c r="J49">
        <v>2</v>
      </c>
      <c r="K49">
        <v>1</v>
      </c>
      <c r="L49">
        <v>5</v>
      </c>
      <c r="M49">
        <v>6</v>
      </c>
      <c r="N49">
        <v>4</v>
      </c>
      <c r="O49">
        <v>1</v>
      </c>
      <c r="S49">
        <v>3</v>
      </c>
      <c r="T49">
        <v>12</v>
      </c>
      <c r="U49">
        <v>6</v>
      </c>
      <c r="V49">
        <v>7</v>
      </c>
      <c r="W49">
        <v>0</v>
      </c>
    </row>
    <row r="50" spans="1:23" ht="12">
      <c r="A50" t="s">
        <v>142</v>
      </c>
      <c r="B50">
        <v>1</v>
      </c>
      <c r="C50">
        <v>17</v>
      </c>
      <c r="H50">
        <v>7</v>
      </c>
      <c r="I50">
        <v>5</v>
      </c>
      <c r="J50">
        <v>4</v>
      </c>
      <c r="K50">
        <v>5</v>
      </c>
      <c r="L50">
        <v>5</v>
      </c>
      <c r="M50">
        <v>1</v>
      </c>
      <c r="N50">
        <v>8</v>
      </c>
      <c r="T50">
        <v>16</v>
      </c>
      <c r="U50">
        <v>2</v>
      </c>
      <c r="V50">
        <v>7</v>
      </c>
      <c r="W50">
        <v>0</v>
      </c>
    </row>
    <row r="51" spans="1:23" ht="12">
      <c r="A51" t="s">
        <v>143</v>
      </c>
      <c r="B51">
        <v>7</v>
      </c>
      <c r="C51">
        <v>30</v>
      </c>
      <c r="D51">
        <v>4</v>
      </c>
      <c r="E51">
        <v>9</v>
      </c>
      <c r="F51">
        <v>1</v>
      </c>
      <c r="H51">
        <v>6</v>
      </c>
      <c r="I51">
        <v>4</v>
      </c>
      <c r="J51">
        <v>4</v>
      </c>
      <c r="K51">
        <v>13</v>
      </c>
      <c r="L51">
        <v>4</v>
      </c>
      <c r="M51">
        <v>16</v>
      </c>
      <c r="N51">
        <v>11</v>
      </c>
      <c r="O51">
        <v>2</v>
      </c>
      <c r="S51">
        <v>3</v>
      </c>
      <c r="T51">
        <v>36</v>
      </c>
      <c r="V51">
        <v>31</v>
      </c>
      <c r="W51">
        <v>1</v>
      </c>
    </row>
    <row r="52" spans="1:23" ht="12">
      <c r="A52" t="s">
        <v>144</v>
      </c>
      <c r="B52">
        <v>1</v>
      </c>
      <c r="C52">
        <v>3</v>
      </c>
      <c r="E52">
        <v>3</v>
      </c>
      <c r="F52">
        <v>1</v>
      </c>
      <c r="G52">
        <v>1</v>
      </c>
      <c r="H52">
        <v>5</v>
      </c>
      <c r="L52">
        <v>4</v>
      </c>
      <c r="M52">
        <v>5</v>
      </c>
      <c r="S52">
        <v>2</v>
      </c>
      <c r="T52">
        <v>4</v>
      </c>
      <c r="U52">
        <v>5</v>
      </c>
      <c r="V52">
        <v>2</v>
      </c>
      <c r="W52">
        <v>0</v>
      </c>
    </row>
    <row r="53" spans="1:23" ht="12">
      <c r="A53" t="s">
        <v>145</v>
      </c>
      <c r="B53">
        <v>12</v>
      </c>
      <c r="C53">
        <v>105</v>
      </c>
      <c r="D53">
        <v>21</v>
      </c>
      <c r="E53">
        <v>15</v>
      </c>
      <c r="F53">
        <v>4</v>
      </c>
      <c r="G53">
        <v>1</v>
      </c>
      <c r="H53">
        <v>37</v>
      </c>
      <c r="I53">
        <v>3</v>
      </c>
      <c r="J53">
        <v>17</v>
      </c>
      <c r="K53">
        <v>19</v>
      </c>
      <c r="L53">
        <v>6</v>
      </c>
      <c r="M53">
        <v>52</v>
      </c>
      <c r="N53">
        <v>31</v>
      </c>
      <c r="O53">
        <v>1</v>
      </c>
      <c r="P53">
        <v>5</v>
      </c>
      <c r="S53">
        <v>9</v>
      </c>
      <c r="T53">
        <v>102</v>
      </c>
      <c r="U53">
        <v>6</v>
      </c>
      <c r="V53">
        <v>44</v>
      </c>
      <c r="W53">
        <v>1</v>
      </c>
    </row>
    <row r="54" spans="1:23" ht="12">
      <c r="A54" t="s">
        <v>146</v>
      </c>
      <c r="B54">
        <v>2</v>
      </c>
      <c r="C54">
        <v>1</v>
      </c>
      <c r="D54">
        <v>1</v>
      </c>
      <c r="H54">
        <v>1</v>
      </c>
      <c r="K54">
        <v>4</v>
      </c>
      <c r="N54">
        <v>2</v>
      </c>
      <c r="T54">
        <v>10</v>
      </c>
      <c r="V54">
        <v>3</v>
      </c>
      <c r="W54">
        <v>0</v>
      </c>
    </row>
    <row r="55" spans="1:23" ht="12">
      <c r="A55" t="s">
        <v>147</v>
      </c>
      <c r="B55">
        <v>4</v>
      </c>
      <c r="C55">
        <v>14</v>
      </c>
      <c r="D55">
        <v>4</v>
      </c>
      <c r="E55">
        <v>4</v>
      </c>
      <c r="F55">
        <v>1</v>
      </c>
      <c r="H55">
        <v>8</v>
      </c>
      <c r="I55">
        <v>5</v>
      </c>
      <c r="J55">
        <v>4</v>
      </c>
      <c r="K55">
        <v>6</v>
      </c>
      <c r="L55">
        <v>11</v>
      </c>
      <c r="M55">
        <v>4</v>
      </c>
      <c r="N55">
        <v>13</v>
      </c>
      <c r="T55">
        <v>59</v>
      </c>
      <c r="U55">
        <v>2</v>
      </c>
      <c r="V55">
        <v>7</v>
      </c>
      <c r="W55">
        <v>1</v>
      </c>
    </row>
    <row r="56" spans="1:23" ht="12">
      <c r="A56" t="s">
        <v>148</v>
      </c>
      <c r="B56">
        <v>7</v>
      </c>
      <c r="C56">
        <v>54</v>
      </c>
      <c r="D56">
        <v>8</v>
      </c>
      <c r="E56">
        <v>14</v>
      </c>
      <c r="F56">
        <v>2</v>
      </c>
      <c r="G56">
        <v>1</v>
      </c>
      <c r="H56">
        <v>18</v>
      </c>
      <c r="I56">
        <v>2</v>
      </c>
      <c r="J56">
        <v>3</v>
      </c>
      <c r="K56">
        <v>9</v>
      </c>
      <c r="L56">
        <v>12</v>
      </c>
      <c r="M56">
        <v>18</v>
      </c>
      <c r="N56">
        <v>6</v>
      </c>
      <c r="S56">
        <v>4</v>
      </c>
      <c r="T56">
        <v>57</v>
      </c>
      <c r="U56">
        <v>4</v>
      </c>
      <c r="V56">
        <v>11</v>
      </c>
      <c r="W56">
        <v>0</v>
      </c>
    </row>
    <row r="57" spans="1:23" ht="12">
      <c r="A57" t="s">
        <v>149</v>
      </c>
      <c r="B57">
        <v>1</v>
      </c>
      <c r="C57">
        <v>12</v>
      </c>
      <c r="D57">
        <v>2</v>
      </c>
      <c r="E57">
        <v>4</v>
      </c>
      <c r="F57">
        <v>2</v>
      </c>
      <c r="H57">
        <v>4</v>
      </c>
      <c r="J57">
        <v>2</v>
      </c>
      <c r="K57">
        <v>1</v>
      </c>
      <c r="L57">
        <v>2</v>
      </c>
      <c r="M57">
        <v>6</v>
      </c>
      <c r="N57">
        <v>1</v>
      </c>
      <c r="T57">
        <v>15</v>
      </c>
      <c r="U57">
        <v>2</v>
      </c>
      <c r="V57">
        <v>2</v>
      </c>
      <c r="W57">
        <v>0</v>
      </c>
    </row>
    <row r="58" spans="1:23" ht="12">
      <c r="A58" t="s">
        <v>150</v>
      </c>
      <c r="B58">
        <v>1</v>
      </c>
      <c r="C58">
        <v>12</v>
      </c>
      <c r="D58">
        <v>6</v>
      </c>
      <c r="H58">
        <v>3</v>
      </c>
      <c r="I58">
        <v>1</v>
      </c>
      <c r="K58">
        <v>2</v>
      </c>
      <c r="L58">
        <v>1</v>
      </c>
      <c r="M58">
        <v>4</v>
      </c>
      <c r="N58">
        <v>4</v>
      </c>
      <c r="S58">
        <v>2</v>
      </c>
      <c r="T58">
        <v>21</v>
      </c>
      <c r="V58">
        <v>12</v>
      </c>
      <c r="W58">
        <v>0</v>
      </c>
    </row>
    <row r="59" spans="1:23" ht="12">
      <c r="A59" t="s">
        <v>151</v>
      </c>
      <c r="B59">
        <v>2</v>
      </c>
      <c r="C59">
        <v>9</v>
      </c>
      <c r="D59">
        <v>3</v>
      </c>
      <c r="E59">
        <v>4</v>
      </c>
      <c r="F59">
        <v>1</v>
      </c>
      <c r="H59">
        <v>12</v>
      </c>
      <c r="I59">
        <v>4</v>
      </c>
      <c r="J59">
        <v>4</v>
      </c>
      <c r="L59">
        <v>5</v>
      </c>
      <c r="M59">
        <v>7</v>
      </c>
      <c r="N59">
        <v>4</v>
      </c>
      <c r="O59">
        <v>3</v>
      </c>
      <c r="T59">
        <v>11</v>
      </c>
      <c r="U59">
        <v>6</v>
      </c>
      <c r="V59">
        <v>5</v>
      </c>
      <c r="W59">
        <v>0</v>
      </c>
    </row>
    <row r="60" spans="1:23" ht="12">
      <c r="A60" t="s">
        <v>152</v>
      </c>
      <c r="B60">
        <v>2</v>
      </c>
      <c r="C60">
        <v>15</v>
      </c>
      <c r="D60">
        <v>3</v>
      </c>
      <c r="E60">
        <v>3</v>
      </c>
      <c r="H60">
        <v>2</v>
      </c>
      <c r="J60">
        <v>1</v>
      </c>
      <c r="L60">
        <v>3</v>
      </c>
      <c r="N60">
        <v>3</v>
      </c>
      <c r="S60">
        <v>2</v>
      </c>
      <c r="T60">
        <v>29</v>
      </c>
      <c r="V60">
        <v>3</v>
      </c>
      <c r="W60">
        <v>0</v>
      </c>
    </row>
    <row r="61" spans="1:23" ht="12">
      <c r="A61" t="s">
        <v>153</v>
      </c>
      <c r="B61">
        <v>2</v>
      </c>
      <c r="C61">
        <v>3</v>
      </c>
      <c r="E61">
        <v>5</v>
      </c>
      <c r="H61">
        <v>1</v>
      </c>
      <c r="K61">
        <v>1</v>
      </c>
      <c r="L61">
        <v>3</v>
      </c>
      <c r="M61">
        <v>1</v>
      </c>
      <c r="O61">
        <v>1</v>
      </c>
      <c r="S61">
        <v>1</v>
      </c>
      <c r="T61">
        <v>14</v>
      </c>
      <c r="U61">
        <v>29</v>
      </c>
      <c r="V61">
        <v>5</v>
      </c>
      <c r="W61">
        <v>0</v>
      </c>
    </row>
    <row r="62" spans="1:23" ht="12">
      <c r="A62" t="s">
        <v>154</v>
      </c>
      <c r="B62">
        <v>18</v>
      </c>
      <c r="C62">
        <v>101</v>
      </c>
      <c r="D62">
        <v>26</v>
      </c>
      <c r="E62">
        <v>18</v>
      </c>
      <c r="F62">
        <v>5</v>
      </c>
      <c r="G62">
        <v>4</v>
      </c>
      <c r="H62">
        <v>30</v>
      </c>
      <c r="I62">
        <v>6</v>
      </c>
      <c r="J62">
        <v>4</v>
      </c>
      <c r="K62">
        <v>25</v>
      </c>
      <c r="L62">
        <v>21</v>
      </c>
      <c r="M62">
        <v>53</v>
      </c>
      <c r="N62">
        <v>25</v>
      </c>
      <c r="O62">
        <v>5</v>
      </c>
      <c r="S62">
        <v>20</v>
      </c>
      <c r="T62">
        <v>131</v>
      </c>
      <c r="U62">
        <v>6</v>
      </c>
      <c r="V62">
        <v>35</v>
      </c>
      <c r="W62">
        <v>0</v>
      </c>
    </row>
    <row r="63" spans="1:23" ht="12">
      <c r="A63" t="s">
        <v>155</v>
      </c>
      <c r="B63">
        <v>9</v>
      </c>
      <c r="C63">
        <v>21</v>
      </c>
      <c r="D63">
        <v>2</v>
      </c>
      <c r="F63">
        <v>1</v>
      </c>
      <c r="H63">
        <v>14</v>
      </c>
      <c r="L63">
        <v>6</v>
      </c>
      <c r="M63">
        <v>6</v>
      </c>
      <c r="N63">
        <v>3</v>
      </c>
      <c r="T63">
        <v>17</v>
      </c>
      <c r="U63">
        <v>11</v>
      </c>
      <c r="V63">
        <v>3</v>
      </c>
      <c r="W63">
        <v>0</v>
      </c>
    </row>
    <row r="64" spans="1:23" ht="12">
      <c r="A64" t="s">
        <v>156</v>
      </c>
      <c r="C64">
        <v>5</v>
      </c>
      <c r="D64">
        <v>1</v>
      </c>
      <c r="H64">
        <v>4</v>
      </c>
      <c r="L64">
        <v>1</v>
      </c>
      <c r="M64">
        <v>3</v>
      </c>
      <c r="T64">
        <v>4</v>
      </c>
      <c r="U64">
        <v>5</v>
      </c>
      <c r="V64">
        <v>2</v>
      </c>
      <c r="W64">
        <v>0</v>
      </c>
    </row>
    <row r="65" spans="1:23" ht="12">
      <c r="A65" t="s">
        <v>157</v>
      </c>
      <c r="B65">
        <v>11</v>
      </c>
      <c r="C65">
        <v>41</v>
      </c>
      <c r="D65">
        <v>11</v>
      </c>
      <c r="E65">
        <v>2</v>
      </c>
      <c r="H65">
        <v>11</v>
      </c>
      <c r="I65">
        <v>3</v>
      </c>
      <c r="J65">
        <v>2</v>
      </c>
      <c r="K65">
        <v>7</v>
      </c>
      <c r="L65">
        <v>14</v>
      </c>
      <c r="M65">
        <v>8</v>
      </c>
      <c r="N65">
        <v>8</v>
      </c>
      <c r="O65">
        <v>1</v>
      </c>
      <c r="S65">
        <v>1</v>
      </c>
      <c r="T65">
        <v>64</v>
      </c>
      <c r="U65">
        <v>5</v>
      </c>
      <c r="V65">
        <v>14</v>
      </c>
      <c r="W65">
        <v>1</v>
      </c>
    </row>
    <row r="66" spans="1:23" ht="12">
      <c r="A66" t="s">
        <v>158</v>
      </c>
      <c r="B66">
        <v>5</v>
      </c>
      <c r="C66">
        <v>9</v>
      </c>
      <c r="E66">
        <v>2</v>
      </c>
      <c r="I66">
        <v>1</v>
      </c>
      <c r="J66">
        <v>3</v>
      </c>
      <c r="L66">
        <v>3</v>
      </c>
      <c r="M66">
        <v>16</v>
      </c>
      <c r="S66">
        <v>6</v>
      </c>
      <c r="T66">
        <v>9</v>
      </c>
      <c r="V66">
        <v>4</v>
      </c>
      <c r="W66">
        <v>0</v>
      </c>
    </row>
    <row r="67" spans="1:23" ht="12">
      <c r="A67" t="s">
        <v>159</v>
      </c>
      <c r="B67">
        <v>3</v>
      </c>
      <c r="C67">
        <v>36</v>
      </c>
      <c r="D67">
        <v>1</v>
      </c>
      <c r="H67">
        <v>1</v>
      </c>
      <c r="K67">
        <v>10</v>
      </c>
      <c r="L67">
        <v>1</v>
      </c>
      <c r="M67">
        <v>2</v>
      </c>
      <c r="N67">
        <v>6</v>
      </c>
      <c r="T67">
        <v>11</v>
      </c>
      <c r="V67">
        <v>5</v>
      </c>
      <c r="W67">
        <v>0</v>
      </c>
    </row>
    <row r="68" spans="1:23" ht="12">
      <c r="A68" t="s">
        <v>160</v>
      </c>
      <c r="B68">
        <v>16</v>
      </c>
      <c r="C68">
        <v>89</v>
      </c>
      <c r="D68">
        <v>8</v>
      </c>
      <c r="E68">
        <v>11</v>
      </c>
      <c r="F68">
        <v>5</v>
      </c>
      <c r="G68">
        <v>10</v>
      </c>
      <c r="H68">
        <v>37</v>
      </c>
      <c r="I68">
        <v>6</v>
      </c>
      <c r="J68">
        <v>6</v>
      </c>
      <c r="K68">
        <v>35</v>
      </c>
      <c r="L68">
        <v>11</v>
      </c>
      <c r="M68">
        <v>27</v>
      </c>
      <c r="N68">
        <v>20</v>
      </c>
      <c r="O68">
        <v>1</v>
      </c>
      <c r="S68">
        <v>3</v>
      </c>
      <c r="T68">
        <v>109</v>
      </c>
      <c r="U68">
        <v>9</v>
      </c>
      <c r="V68">
        <v>41</v>
      </c>
      <c r="W68">
        <v>0</v>
      </c>
    </row>
    <row r="69" spans="1:23" ht="12">
      <c r="A69" t="s">
        <v>161</v>
      </c>
      <c r="B69">
        <v>4</v>
      </c>
      <c r="C69">
        <v>8</v>
      </c>
      <c r="D69">
        <v>1</v>
      </c>
      <c r="E69">
        <v>3</v>
      </c>
      <c r="F69">
        <v>2</v>
      </c>
      <c r="H69">
        <v>15</v>
      </c>
      <c r="J69">
        <v>3</v>
      </c>
      <c r="L69">
        <v>3</v>
      </c>
      <c r="M69">
        <v>17</v>
      </c>
      <c r="N69">
        <v>1</v>
      </c>
      <c r="S69">
        <v>3</v>
      </c>
      <c r="T69">
        <v>12</v>
      </c>
      <c r="V69">
        <v>6</v>
      </c>
      <c r="W69">
        <v>0</v>
      </c>
    </row>
    <row r="70" spans="1:23" ht="12">
      <c r="A70" t="s">
        <v>162</v>
      </c>
      <c r="B70">
        <v>7</v>
      </c>
      <c r="C70">
        <v>24</v>
      </c>
      <c r="D70">
        <v>6</v>
      </c>
      <c r="E70">
        <v>3</v>
      </c>
      <c r="H70">
        <v>12</v>
      </c>
      <c r="I70">
        <v>1</v>
      </c>
      <c r="K70">
        <v>4</v>
      </c>
      <c r="L70">
        <v>3</v>
      </c>
      <c r="M70">
        <v>1</v>
      </c>
      <c r="N70">
        <v>1</v>
      </c>
      <c r="O70">
        <v>1</v>
      </c>
      <c r="S70">
        <v>1</v>
      </c>
      <c r="T70">
        <v>32</v>
      </c>
      <c r="U70">
        <v>3</v>
      </c>
      <c r="V70">
        <v>12</v>
      </c>
      <c r="W70">
        <v>0</v>
      </c>
    </row>
    <row r="71" spans="1:23" ht="12">
      <c r="A71" t="s">
        <v>163</v>
      </c>
      <c r="H71">
        <v>1</v>
      </c>
      <c r="W71">
        <v>0</v>
      </c>
    </row>
    <row r="72" spans="1:23" ht="12">
      <c r="A72" t="s">
        <v>164</v>
      </c>
      <c r="B72">
        <v>3</v>
      </c>
      <c r="C72">
        <v>22</v>
      </c>
      <c r="D72">
        <v>6</v>
      </c>
      <c r="E72">
        <v>3</v>
      </c>
      <c r="H72">
        <v>8</v>
      </c>
      <c r="J72">
        <v>1</v>
      </c>
      <c r="K72">
        <v>6</v>
      </c>
      <c r="L72">
        <v>1</v>
      </c>
      <c r="M72">
        <v>17</v>
      </c>
      <c r="N72">
        <v>11</v>
      </c>
      <c r="O72">
        <v>1</v>
      </c>
      <c r="S72">
        <v>8</v>
      </c>
      <c r="T72">
        <v>4</v>
      </c>
      <c r="V72">
        <v>12</v>
      </c>
      <c r="W72">
        <v>0</v>
      </c>
    </row>
    <row r="73" spans="1:23" ht="12">
      <c r="A73" t="s">
        <v>165</v>
      </c>
      <c r="B73">
        <v>5</v>
      </c>
      <c r="C73">
        <v>5</v>
      </c>
      <c r="D73">
        <v>1</v>
      </c>
      <c r="E73">
        <v>7</v>
      </c>
      <c r="H73">
        <v>12</v>
      </c>
      <c r="K73">
        <v>2</v>
      </c>
      <c r="L73">
        <v>4</v>
      </c>
      <c r="M73">
        <v>1</v>
      </c>
      <c r="N73">
        <v>6</v>
      </c>
      <c r="O73">
        <v>3</v>
      </c>
      <c r="S73">
        <v>2</v>
      </c>
      <c r="T73">
        <v>2</v>
      </c>
      <c r="U73">
        <v>11</v>
      </c>
      <c r="V73">
        <v>5</v>
      </c>
      <c r="W73">
        <v>0</v>
      </c>
    </row>
    <row r="74" spans="1:23" ht="12">
      <c r="A74" t="s">
        <v>166</v>
      </c>
      <c r="C74">
        <v>10</v>
      </c>
      <c r="E74">
        <v>4</v>
      </c>
      <c r="H74">
        <v>8</v>
      </c>
      <c r="J74">
        <v>1</v>
      </c>
      <c r="L74">
        <v>2</v>
      </c>
      <c r="M74">
        <v>2</v>
      </c>
      <c r="N74">
        <v>1</v>
      </c>
      <c r="O74">
        <v>2</v>
      </c>
      <c r="S74">
        <v>3</v>
      </c>
      <c r="T74">
        <v>24</v>
      </c>
      <c r="V74">
        <v>6</v>
      </c>
      <c r="W74">
        <v>0</v>
      </c>
    </row>
    <row r="75" spans="1:23" ht="12">
      <c r="A75" t="s">
        <v>167</v>
      </c>
      <c r="B75">
        <v>15</v>
      </c>
      <c r="C75">
        <v>69</v>
      </c>
      <c r="D75">
        <v>22</v>
      </c>
      <c r="E75">
        <v>30</v>
      </c>
      <c r="F75">
        <v>3</v>
      </c>
      <c r="G75">
        <v>1</v>
      </c>
      <c r="H75">
        <v>23</v>
      </c>
      <c r="I75">
        <v>7</v>
      </c>
      <c r="J75">
        <v>8</v>
      </c>
      <c r="K75">
        <v>17</v>
      </c>
      <c r="L75">
        <v>20</v>
      </c>
      <c r="M75">
        <v>62</v>
      </c>
      <c r="N75">
        <v>17</v>
      </c>
      <c r="O75">
        <v>4</v>
      </c>
      <c r="S75">
        <v>19</v>
      </c>
      <c r="T75">
        <v>88</v>
      </c>
      <c r="U75">
        <v>12</v>
      </c>
      <c r="V75">
        <v>44</v>
      </c>
      <c r="W75">
        <v>0</v>
      </c>
    </row>
    <row r="76" spans="1:23" ht="12">
      <c r="A76" t="s">
        <v>168</v>
      </c>
      <c r="B76">
        <v>5</v>
      </c>
      <c r="C76">
        <v>36</v>
      </c>
      <c r="D76">
        <v>10</v>
      </c>
      <c r="E76">
        <v>12</v>
      </c>
      <c r="F76">
        <v>3</v>
      </c>
      <c r="H76">
        <v>23</v>
      </c>
      <c r="I76">
        <v>1</v>
      </c>
      <c r="J76">
        <v>3</v>
      </c>
      <c r="K76">
        <v>10</v>
      </c>
      <c r="L76">
        <v>20</v>
      </c>
      <c r="M76">
        <v>47</v>
      </c>
      <c r="N76">
        <v>13</v>
      </c>
      <c r="S76">
        <v>9</v>
      </c>
      <c r="T76">
        <v>33</v>
      </c>
      <c r="U76">
        <v>6</v>
      </c>
      <c r="V76">
        <v>29</v>
      </c>
      <c r="W76">
        <v>0</v>
      </c>
    </row>
    <row r="77" spans="1:23" ht="12">
      <c r="A77" t="s">
        <v>169</v>
      </c>
      <c r="B77">
        <v>2</v>
      </c>
      <c r="C77">
        <v>7</v>
      </c>
      <c r="D77">
        <v>1</v>
      </c>
      <c r="H77">
        <v>3</v>
      </c>
      <c r="K77">
        <v>1</v>
      </c>
      <c r="L77">
        <v>3</v>
      </c>
      <c r="M77">
        <v>3</v>
      </c>
      <c r="N77">
        <v>3</v>
      </c>
      <c r="O77">
        <v>2</v>
      </c>
      <c r="T77">
        <v>22</v>
      </c>
      <c r="V77">
        <v>1</v>
      </c>
      <c r="W77">
        <v>0</v>
      </c>
    </row>
    <row r="78" spans="1:23" ht="12">
      <c r="A78" t="s">
        <v>170</v>
      </c>
      <c r="B78">
        <v>15</v>
      </c>
      <c r="C78">
        <v>32</v>
      </c>
      <c r="D78">
        <v>4</v>
      </c>
      <c r="E78">
        <v>21</v>
      </c>
      <c r="F78">
        <v>4</v>
      </c>
      <c r="G78">
        <v>6</v>
      </c>
      <c r="H78">
        <v>10</v>
      </c>
      <c r="J78">
        <v>10</v>
      </c>
      <c r="K78">
        <v>17</v>
      </c>
      <c r="L78">
        <v>3</v>
      </c>
      <c r="M78">
        <v>26</v>
      </c>
      <c r="N78">
        <v>7</v>
      </c>
      <c r="O78">
        <v>3</v>
      </c>
      <c r="S78">
        <v>10</v>
      </c>
      <c r="T78">
        <v>41</v>
      </c>
      <c r="U78">
        <v>3</v>
      </c>
      <c r="V78">
        <v>25</v>
      </c>
      <c r="W78">
        <v>0</v>
      </c>
    </row>
    <row r="79" spans="1:23" ht="12">
      <c r="A79" t="s">
        <v>171</v>
      </c>
      <c r="B79">
        <v>6</v>
      </c>
      <c r="C79">
        <v>14</v>
      </c>
      <c r="D79">
        <v>7</v>
      </c>
      <c r="E79">
        <v>11</v>
      </c>
      <c r="H79">
        <v>5</v>
      </c>
      <c r="J79">
        <v>3</v>
      </c>
      <c r="K79">
        <v>8</v>
      </c>
      <c r="L79">
        <v>5</v>
      </c>
      <c r="M79">
        <v>27</v>
      </c>
      <c r="N79">
        <v>8</v>
      </c>
      <c r="O79">
        <v>1</v>
      </c>
      <c r="S79">
        <v>8</v>
      </c>
      <c r="T79">
        <v>8</v>
      </c>
      <c r="V79">
        <v>10</v>
      </c>
      <c r="W79">
        <v>0</v>
      </c>
    </row>
    <row r="80" spans="1:23" ht="12">
      <c r="A80" t="s">
        <v>172</v>
      </c>
      <c r="B80">
        <v>4</v>
      </c>
      <c r="C80">
        <v>6</v>
      </c>
      <c r="D80">
        <v>2</v>
      </c>
      <c r="E80">
        <v>2</v>
      </c>
      <c r="G80">
        <v>8</v>
      </c>
      <c r="H80">
        <v>7</v>
      </c>
      <c r="J80">
        <v>1</v>
      </c>
      <c r="K80">
        <v>14</v>
      </c>
      <c r="L80">
        <v>5</v>
      </c>
      <c r="M80">
        <v>12</v>
      </c>
      <c r="N80">
        <v>2</v>
      </c>
      <c r="S80">
        <v>1</v>
      </c>
      <c r="T80">
        <v>8</v>
      </c>
      <c r="U80">
        <v>4</v>
      </c>
      <c r="V80">
        <v>7</v>
      </c>
      <c r="W80">
        <v>0</v>
      </c>
    </row>
    <row r="81" spans="1:23" ht="12">
      <c r="A81" t="s">
        <v>173</v>
      </c>
      <c r="B81">
        <v>48</v>
      </c>
      <c r="C81">
        <v>173</v>
      </c>
      <c r="D81">
        <v>50</v>
      </c>
      <c r="E81">
        <v>45</v>
      </c>
      <c r="F81">
        <v>4</v>
      </c>
      <c r="G81">
        <v>7</v>
      </c>
      <c r="H81">
        <v>53</v>
      </c>
      <c r="I81">
        <v>8</v>
      </c>
      <c r="J81">
        <v>19</v>
      </c>
      <c r="K81">
        <v>57</v>
      </c>
      <c r="L81">
        <v>42</v>
      </c>
      <c r="M81">
        <v>43</v>
      </c>
      <c r="N81">
        <v>48</v>
      </c>
      <c r="O81">
        <v>5</v>
      </c>
      <c r="Q81">
        <v>1</v>
      </c>
      <c r="S81">
        <v>11</v>
      </c>
      <c r="T81">
        <v>159</v>
      </c>
      <c r="U81">
        <v>37</v>
      </c>
      <c r="V81">
        <v>78</v>
      </c>
      <c r="W81">
        <v>0</v>
      </c>
    </row>
    <row r="82" spans="1:23" ht="12">
      <c r="A82" t="s">
        <v>174</v>
      </c>
      <c r="B82">
        <v>8</v>
      </c>
      <c r="C82">
        <v>10</v>
      </c>
      <c r="D82">
        <v>2</v>
      </c>
      <c r="E82">
        <v>6</v>
      </c>
      <c r="H82">
        <v>13</v>
      </c>
      <c r="I82">
        <v>1</v>
      </c>
      <c r="J82">
        <v>7</v>
      </c>
      <c r="K82">
        <v>12</v>
      </c>
      <c r="L82">
        <v>7</v>
      </c>
      <c r="M82">
        <v>8</v>
      </c>
      <c r="N82">
        <v>4</v>
      </c>
      <c r="S82">
        <v>2</v>
      </c>
      <c r="T82">
        <v>40</v>
      </c>
      <c r="U82">
        <v>7</v>
      </c>
      <c r="V82">
        <v>7</v>
      </c>
      <c r="W82">
        <v>0</v>
      </c>
    </row>
    <row r="83" spans="1:23" ht="12">
      <c r="A83" t="s">
        <v>175</v>
      </c>
      <c r="B83">
        <v>37</v>
      </c>
      <c r="C83">
        <v>87</v>
      </c>
      <c r="D83">
        <v>20</v>
      </c>
      <c r="E83">
        <v>46</v>
      </c>
      <c r="F83">
        <v>1</v>
      </c>
      <c r="G83">
        <v>1</v>
      </c>
      <c r="H83">
        <v>17</v>
      </c>
      <c r="I83">
        <v>5</v>
      </c>
      <c r="J83">
        <v>22</v>
      </c>
      <c r="K83">
        <v>75</v>
      </c>
      <c r="L83">
        <v>16</v>
      </c>
      <c r="M83">
        <v>51</v>
      </c>
      <c r="N83">
        <v>21</v>
      </c>
      <c r="O83">
        <v>5</v>
      </c>
      <c r="P83">
        <v>1</v>
      </c>
      <c r="S83">
        <v>23</v>
      </c>
      <c r="T83">
        <v>64</v>
      </c>
      <c r="U83">
        <v>18</v>
      </c>
      <c r="V83">
        <v>26</v>
      </c>
      <c r="W83">
        <v>0</v>
      </c>
    </row>
    <row r="84" spans="1:23" ht="12">
      <c r="A84" t="s">
        <v>176</v>
      </c>
      <c r="B84">
        <v>16</v>
      </c>
      <c r="C84">
        <v>87</v>
      </c>
      <c r="D84">
        <v>3</v>
      </c>
      <c r="E84">
        <v>33</v>
      </c>
      <c r="F84">
        <v>6</v>
      </c>
      <c r="G84">
        <v>1</v>
      </c>
      <c r="H84">
        <v>11</v>
      </c>
      <c r="I84">
        <v>3</v>
      </c>
      <c r="J84">
        <v>14</v>
      </c>
      <c r="K84">
        <v>24</v>
      </c>
      <c r="L84">
        <v>18</v>
      </c>
      <c r="M84">
        <v>46</v>
      </c>
      <c r="N84">
        <v>15</v>
      </c>
      <c r="O84">
        <v>6</v>
      </c>
      <c r="S84">
        <v>13</v>
      </c>
      <c r="T84">
        <v>71</v>
      </c>
      <c r="U84">
        <v>13</v>
      </c>
      <c r="V84">
        <v>38</v>
      </c>
      <c r="W84">
        <v>0</v>
      </c>
    </row>
    <row r="85" spans="1:23" ht="12">
      <c r="A85" t="s">
        <v>177</v>
      </c>
      <c r="B85">
        <v>14</v>
      </c>
      <c r="C85">
        <v>64</v>
      </c>
      <c r="D85">
        <v>25</v>
      </c>
      <c r="E85">
        <v>6</v>
      </c>
      <c r="H85">
        <v>19</v>
      </c>
      <c r="I85">
        <v>4</v>
      </c>
      <c r="J85">
        <v>8</v>
      </c>
      <c r="K85">
        <v>27</v>
      </c>
      <c r="L85">
        <v>17</v>
      </c>
      <c r="M85">
        <v>18</v>
      </c>
      <c r="N85">
        <v>12</v>
      </c>
      <c r="O85">
        <v>1</v>
      </c>
      <c r="P85">
        <v>1</v>
      </c>
      <c r="S85">
        <v>10</v>
      </c>
      <c r="T85">
        <v>82</v>
      </c>
      <c r="U85">
        <v>11</v>
      </c>
      <c r="V85">
        <v>29</v>
      </c>
      <c r="W85">
        <v>0</v>
      </c>
    </row>
    <row r="86" spans="1:23" ht="12">
      <c r="A86" t="s">
        <v>178</v>
      </c>
      <c r="B86">
        <v>4</v>
      </c>
      <c r="C86">
        <v>9</v>
      </c>
      <c r="D86">
        <v>5</v>
      </c>
      <c r="E86">
        <v>4</v>
      </c>
      <c r="H86">
        <v>7</v>
      </c>
      <c r="J86">
        <v>1</v>
      </c>
      <c r="K86">
        <v>3</v>
      </c>
      <c r="L86">
        <v>3</v>
      </c>
      <c r="M86">
        <v>2</v>
      </c>
      <c r="N86">
        <v>3</v>
      </c>
      <c r="T86">
        <v>17</v>
      </c>
      <c r="V86">
        <v>7</v>
      </c>
      <c r="W86">
        <v>1</v>
      </c>
    </row>
    <row r="87" spans="1:23" ht="12">
      <c r="A87" t="s">
        <v>179</v>
      </c>
      <c r="B87">
        <v>5</v>
      </c>
      <c r="C87">
        <v>38</v>
      </c>
      <c r="D87">
        <v>9</v>
      </c>
      <c r="E87">
        <v>8</v>
      </c>
      <c r="G87">
        <v>1</v>
      </c>
      <c r="H87">
        <v>6</v>
      </c>
      <c r="I87">
        <v>6</v>
      </c>
      <c r="J87">
        <v>8</v>
      </c>
      <c r="L87">
        <v>9</v>
      </c>
      <c r="M87">
        <v>9</v>
      </c>
      <c r="N87">
        <v>12</v>
      </c>
      <c r="O87">
        <v>1</v>
      </c>
      <c r="P87">
        <v>1</v>
      </c>
      <c r="S87">
        <v>1</v>
      </c>
      <c r="T87">
        <v>56</v>
      </c>
      <c r="U87">
        <v>4</v>
      </c>
      <c r="V87">
        <v>14</v>
      </c>
      <c r="W87">
        <v>0</v>
      </c>
    </row>
    <row r="88" spans="1:23" ht="12">
      <c r="A88" t="s">
        <v>180</v>
      </c>
      <c r="B88">
        <v>18</v>
      </c>
      <c r="C88">
        <v>36</v>
      </c>
      <c r="D88">
        <v>4</v>
      </c>
      <c r="E88">
        <v>16</v>
      </c>
      <c r="F88">
        <v>2</v>
      </c>
      <c r="H88">
        <v>37</v>
      </c>
      <c r="I88">
        <v>5</v>
      </c>
      <c r="J88">
        <v>4</v>
      </c>
      <c r="K88">
        <v>39</v>
      </c>
      <c r="L88">
        <v>8</v>
      </c>
      <c r="M88">
        <v>13</v>
      </c>
      <c r="N88">
        <v>21</v>
      </c>
      <c r="S88">
        <v>7</v>
      </c>
      <c r="T88">
        <v>21</v>
      </c>
      <c r="U88">
        <v>6</v>
      </c>
      <c r="V88">
        <v>13</v>
      </c>
      <c r="W88">
        <v>0</v>
      </c>
    </row>
    <row r="89" spans="1:23" ht="12">
      <c r="A89" t="s">
        <v>181</v>
      </c>
      <c r="B89">
        <v>3</v>
      </c>
      <c r="C89">
        <v>12</v>
      </c>
      <c r="D89">
        <v>3</v>
      </c>
      <c r="E89">
        <v>12</v>
      </c>
      <c r="G89">
        <v>5</v>
      </c>
      <c r="H89">
        <v>2</v>
      </c>
      <c r="I89">
        <v>2</v>
      </c>
      <c r="J89">
        <v>1</v>
      </c>
      <c r="L89">
        <v>9</v>
      </c>
      <c r="M89">
        <v>6</v>
      </c>
      <c r="N89">
        <v>1</v>
      </c>
      <c r="S89">
        <v>3</v>
      </c>
      <c r="T89">
        <v>17</v>
      </c>
      <c r="U89">
        <v>6</v>
      </c>
      <c r="V89">
        <v>1</v>
      </c>
      <c r="W89">
        <v>0</v>
      </c>
    </row>
    <row r="90" spans="1:23" ht="12">
      <c r="A90" t="s">
        <v>182</v>
      </c>
      <c r="B90">
        <v>28</v>
      </c>
      <c r="C90">
        <v>114</v>
      </c>
      <c r="D90">
        <v>17</v>
      </c>
      <c r="E90">
        <v>62</v>
      </c>
      <c r="F90">
        <v>1</v>
      </c>
      <c r="G90">
        <v>7</v>
      </c>
      <c r="H90">
        <v>33</v>
      </c>
      <c r="I90">
        <v>6</v>
      </c>
      <c r="J90">
        <v>17</v>
      </c>
      <c r="K90">
        <v>36</v>
      </c>
      <c r="L90">
        <v>46</v>
      </c>
      <c r="M90">
        <v>65</v>
      </c>
      <c r="N90">
        <v>21</v>
      </c>
      <c r="O90">
        <v>28</v>
      </c>
      <c r="S90">
        <v>30</v>
      </c>
      <c r="T90">
        <v>63</v>
      </c>
      <c r="U90">
        <v>53</v>
      </c>
      <c r="V90">
        <v>56</v>
      </c>
      <c r="W90">
        <v>0</v>
      </c>
    </row>
    <row r="91" spans="1:23" ht="12">
      <c r="A91" t="s">
        <v>183</v>
      </c>
      <c r="B91">
        <v>4</v>
      </c>
      <c r="C91">
        <v>29</v>
      </c>
      <c r="D91">
        <v>8</v>
      </c>
      <c r="E91">
        <v>6</v>
      </c>
      <c r="H91">
        <v>10</v>
      </c>
      <c r="I91">
        <v>12</v>
      </c>
      <c r="J91">
        <v>2</v>
      </c>
      <c r="K91">
        <v>3</v>
      </c>
      <c r="L91">
        <v>6</v>
      </c>
      <c r="M91">
        <v>17</v>
      </c>
      <c r="N91">
        <v>10</v>
      </c>
      <c r="O91">
        <v>3</v>
      </c>
      <c r="S91">
        <v>6</v>
      </c>
      <c r="T91">
        <v>44</v>
      </c>
      <c r="U91">
        <v>9</v>
      </c>
      <c r="V91">
        <v>8</v>
      </c>
      <c r="W91">
        <v>0</v>
      </c>
    </row>
    <row r="92" spans="1:23" ht="12">
      <c r="A92" t="s">
        <v>184</v>
      </c>
      <c r="B92">
        <v>3</v>
      </c>
      <c r="C92">
        <v>7</v>
      </c>
      <c r="D92">
        <v>3</v>
      </c>
      <c r="E92">
        <v>3</v>
      </c>
      <c r="G92">
        <v>1</v>
      </c>
      <c r="H92">
        <v>3</v>
      </c>
      <c r="J92">
        <v>3</v>
      </c>
      <c r="K92">
        <v>17</v>
      </c>
      <c r="L92">
        <v>2</v>
      </c>
      <c r="M92">
        <v>9</v>
      </c>
      <c r="N92">
        <v>5</v>
      </c>
      <c r="O92">
        <v>5</v>
      </c>
      <c r="S92">
        <v>4</v>
      </c>
      <c r="T92">
        <v>6</v>
      </c>
      <c r="U92">
        <v>5</v>
      </c>
      <c r="V92">
        <v>10</v>
      </c>
      <c r="W92">
        <v>0</v>
      </c>
    </row>
    <row r="93" spans="1:23" ht="12">
      <c r="A93" t="s">
        <v>185</v>
      </c>
      <c r="B93">
        <v>4</v>
      </c>
      <c r="C93">
        <v>4</v>
      </c>
      <c r="D93">
        <v>2</v>
      </c>
      <c r="E93">
        <v>1</v>
      </c>
      <c r="H93">
        <v>2</v>
      </c>
      <c r="J93">
        <v>1</v>
      </c>
      <c r="L93">
        <v>1</v>
      </c>
      <c r="M93">
        <v>5</v>
      </c>
      <c r="N93">
        <v>6</v>
      </c>
      <c r="S93">
        <v>1</v>
      </c>
      <c r="T93">
        <v>10</v>
      </c>
      <c r="V93">
        <v>13</v>
      </c>
      <c r="W93">
        <v>1</v>
      </c>
    </row>
    <row r="94" spans="1:23" ht="12">
      <c r="A94" t="s">
        <v>186</v>
      </c>
      <c r="B94">
        <v>9</v>
      </c>
      <c r="C94">
        <v>26</v>
      </c>
      <c r="D94">
        <v>3</v>
      </c>
      <c r="E94">
        <v>10</v>
      </c>
      <c r="F94">
        <v>2</v>
      </c>
      <c r="H94">
        <v>16</v>
      </c>
      <c r="I94">
        <v>1</v>
      </c>
      <c r="J94">
        <v>5</v>
      </c>
      <c r="K94">
        <v>20</v>
      </c>
      <c r="L94">
        <v>7</v>
      </c>
      <c r="M94">
        <v>15</v>
      </c>
      <c r="N94">
        <v>6</v>
      </c>
      <c r="R94">
        <v>1</v>
      </c>
      <c r="S94">
        <v>6</v>
      </c>
      <c r="T94">
        <v>12</v>
      </c>
      <c r="U94">
        <v>3</v>
      </c>
      <c r="V94">
        <v>2</v>
      </c>
      <c r="W94">
        <v>0</v>
      </c>
    </row>
    <row r="95" spans="1:23" ht="12">
      <c r="A95" t="s">
        <v>187</v>
      </c>
      <c r="B95">
        <v>3</v>
      </c>
      <c r="C95">
        <v>11</v>
      </c>
      <c r="D95">
        <v>1</v>
      </c>
      <c r="E95">
        <v>1</v>
      </c>
      <c r="H95">
        <v>5</v>
      </c>
      <c r="J95">
        <v>1</v>
      </c>
      <c r="K95">
        <v>2</v>
      </c>
      <c r="L95">
        <v>4</v>
      </c>
      <c r="M95">
        <v>4</v>
      </c>
      <c r="N95">
        <v>3</v>
      </c>
      <c r="S95">
        <v>2</v>
      </c>
      <c r="T95">
        <v>15</v>
      </c>
      <c r="U95">
        <v>2</v>
      </c>
      <c r="V95">
        <v>2</v>
      </c>
      <c r="W95">
        <v>0</v>
      </c>
    </row>
    <row r="96" spans="1:23" ht="12">
      <c r="A96" t="s">
        <v>188</v>
      </c>
      <c r="B96">
        <v>1</v>
      </c>
      <c r="C96">
        <v>2</v>
      </c>
      <c r="K96">
        <v>2</v>
      </c>
      <c r="L96">
        <v>1</v>
      </c>
      <c r="M96">
        <v>2</v>
      </c>
      <c r="N96">
        <v>3</v>
      </c>
      <c r="S96">
        <v>1</v>
      </c>
      <c r="T96">
        <v>7</v>
      </c>
      <c r="V96">
        <v>2</v>
      </c>
      <c r="W96">
        <v>0</v>
      </c>
    </row>
    <row r="97" spans="1:23" ht="12">
      <c r="A97" t="s">
        <v>189</v>
      </c>
      <c r="C97">
        <v>11</v>
      </c>
      <c r="D97">
        <v>6</v>
      </c>
      <c r="E97">
        <v>5</v>
      </c>
      <c r="H97">
        <v>4</v>
      </c>
      <c r="K97">
        <v>8</v>
      </c>
      <c r="L97">
        <v>4</v>
      </c>
      <c r="M97">
        <v>5</v>
      </c>
      <c r="N97">
        <v>18</v>
      </c>
      <c r="O97">
        <v>2</v>
      </c>
      <c r="S97">
        <v>6</v>
      </c>
      <c r="T97">
        <v>7</v>
      </c>
      <c r="U97">
        <v>3</v>
      </c>
      <c r="V97">
        <v>3</v>
      </c>
      <c r="W97">
        <v>0</v>
      </c>
    </row>
    <row r="98" spans="1:23" ht="12">
      <c r="A98" t="s">
        <v>190</v>
      </c>
      <c r="B98">
        <v>13</v>
      </c>
      <c r="C98">
        <v>37</v>
      </c>
      <c r="D98">
        <v>3</v>
      </c>
      <c r="E98">
        <v>10</v>
      </c>
      <c r="H98">
        <v>9</v>
      </c>
      <c r="I98">
        <v>6</v>
      </c>
      <c r="J98">
        <v>5</v>
      </c>
      <c r="K98">
        <v>8</v>
      </c>
      <c r="L98">
        <v>15</v>
      </c>
      <c r="M98">
        <v>13</v>
      </c>
      <c r="N98">
        <v>28</v>
      </c>
      <c r="O98">
        <v>2</v>
      </c>
      <c r="S98">
        <v>7</v>
      </c>
      <c r="T98">
        <v>114</v>
      </c>
      <c r="U98">
        <v>6</v>
      </c>
      <c r="V98">
        <v>11</v>
      </c>
      <c r="W98">
        <v>0</v>
      </c>
    </row>
    <row r="99" spans="1:23" ht="12">
      <c r="A99" t="s">
        <v>191</v>
      </c>
      <c r="B99">
        <v>6</v>
      </c>
      <c r="C99">
        <v>11</v>
      </c>
      <c r="E99">
        <v>6</v>
      </c>
      <c r="F99">
        <v>2</v>
      </c>
      <c r="H99">
        <v>5</v>
      </c>
      <c r="I99">
        <v>1</v>
      </c>
      <c r="J99">
        <v>2</v>
      </c>
      <c r="K99">
        <v>3</v>
      </c>
      <c r="L99">
        <v>8</v>
      </c>
      <c r="M99">
        <v>25</v>
      </c>
      <c r="N99">
        <v>3</v>
      </c>
      <c r="S99">
        <v>2</v>
      </c>
      <c r="T99">
        <v>7</v>
      </c>
      <c r="U99">
        <v>1</v>
      </c>
      <c r="V99">
        <v>6</v>
      </c>
      <c r="W99">
        <v>0</v>
      </c>
    </row>
    <row r="100" spans="1:23" ht="12">
      <c r="A100" t="s">
        <v>192</v>
      </c>
      <c r="B100">
        <v>1</v>
      </c>
      <c r="C100">
        <v>18</v>
      </c>
      <c r="D100">
        <v>2</v>
      </c>
      <c r="E100">
        <v>1</v>
      </c>
      <c r="H100">
        <v>16</v>
      </c>
      <c r="I100">
        <v>3</v>
      </c>
      <c r="J100">
        <v>4</v>
      </c>
      <c r="K100">
        <v>5</v>
      </c>
      <c r="L100">
        <v>8</v>
      </c>
      <c r="M100">
        <v>5</v>
      </c>
      <c r="N100">
        <v>3</v>
      </c>
      <c r="T100">
        <v>38</v>
      </c>
      <c r="U100">
        <v>8</v>
      </c>
      <c r="V100">
        <v>5</v>
      </c>
      <c r="W100">
        <v>1</v>
      </c>
    </row>
    <row r="101" spans="1:23" ht="12">
      <c r="A101" t="s">
        <v>193</v>
      </c>
      <c r="B101">
        <v>7</v>
      </c>
      <c r="C101">
        <v>47</v>
      </c>
      <c r="D101">
        <v>4</v>
      </c>
      <c r="E101">
        <v>12</v>
      </c>
      <c r="G101">
        <v>5</v>
      </c>
      <c r="H101">
        <v>30</v>
      </c>
      <c r="I101">
        <v>12</v>
      </c>
      <c r="J101">
        <v>9</v>
      </c>
      <c r="K101">
        <v>9</v>
      </c>
      <c r="L101">
        <v>18</v>
      </c>
      <c r="M101">
        <v>17</v>
      </c>
      <c r="N101">
        <v>11</v>
      </c>
      <c r="O101">
        <v>1</v>
      </c>
      <c r="S101">
        <v>5</v>
      </c>
      <c r="T101">
        <v>68</v>
      </c>
      <c r="U101">
        <v>6</v>
      </c>
      <c r="V101">
        <v>15</v>
      </c>
      <c r="W101">
        <v>1</v>
      </c>
    </row>
    <row r="102" spans="1:23" ht="12">
      <c r="A102" t="s">
        <v>194</v>
      </c>
      <c r="B102">
        <v>7</v>
      </c>
      <c r="C102">
        <v>28</v>
      </c>
      <c r="D102">
        <v>12</v>
      </c>
      <c r="E102">
        <v>15</v>
      </c>
      <c r="F102">
        <v>3</v>
      </c>
      <c r="G102">
        <v>1</v>
      </c>
      <c r="H102">
        <v>9</v>
      </c>
      <c r="I102">
        <v>1</v>
      </c>
      <c r="J102">
        <v>1</v>
      </c>
      <c r="K102">
        <v>25</v>
      </c>
      <c r="L102">
        <v>10</v>
      </c>
      <c r="M102">
        <v>33</v>
      </c>
      <c r="N102">
        <v>9</v>
      </c>
      <c r="O102">
        <v>2</v>
      </c>
      <c r="S102">
        <v>17</v>
      </c>
      <c r="T102">
        <v>44</v>
      </c>
      <c r="U102">
        <v>8</v>
      </c>
      <c r="V102">
        <v>16</v>
      </c>
      <c r="W102">
        <v>0</v>
      </c>
    </row>
    <row r="103" spans="1:23" ht="12">
      <c r="A103" t="s">
        <v>195</v>
      </c>
      <c r="C103">
        <v>8</v>
      </c>
      <c r="D103">
        <v>1</v>
      </c>
      <c r="E103">
        <v>17</v>
      </c>
      <c r="H103">
        <v>2</v>
      </c>
      <c r="K103">
        <v>6</v>
      </c>
      <c r="L103">
        <v>2</v>
      </c>
      <c r="M103">
        <v>6</v>
      </c>
      <c r="N103">
        <v>5</v>
      </c>
      <c r="S103">
        <v>1</v>
      </c>
      <c r="T103">
        <v>5</v>
      </c>
      <c r="V103">
        <v>9</v>
      </c>
      <c r="W103">
        <v>1</v>
      </c>
    </row>
    <row r="104" spans="1:23" ht="12">
      <c r="A104" t="s">
        <v>196</v>
      </c>
      <c r="B104">
        <v>5</v>
      </c>
      <c r="C104">
        <v>16</v>
      </c>
      <c r="D104">
        <v>5</v>
      </c>
      <c r="E104">
        <v>4</v>
      </c>
      <c r="H104">
        <v>3</v>
      </c>
      <c r="I104">
        <v>1</v>
      </c>
      <c r="J104">
        <v>2</v>
      </c>
      <c r="L104">
        <v>10</v>
      </c>
      <c r="M104">
        <v>2</v>
      </c>
      <c r="N104">
        <v>4</v>
      </c>
      <c r="T104">
        <v>38</v>
      </c>
      <c r="U104">
        <v>2</v>
      </c>
      <c r="V104">
        <v>8</v>
      </c>
      <c r="W104">
        <v>0</v>
      </c>
    </row>
    <row r="105" spans="1:23" ht="12">
      <c r="A105" t="s">
        <v>197</v>
      </c>
      <c r="B105">
        <v>10</v>
      </c>
      <c r="C105">
        <v>17</v>
      </c>
      <c r="D105">
        <v>3</v>
      </c>
      <c r="E105">
        <v>1</v>
      </c>
      <c r="H105">
        <v>9</v>
      </c>
      <c r="I105">
        <v>1</v>
      </c>
      <c r="J105">
        <v>1</v>
      </c>
      <c r="K105">
        <v>4</v>
      </c>
      <c r="L105">
        <v>4</v>
      </c>
      <c r="M105">
        <v>5</v>
      </c>
      <c r="N105">
        <v>18</v>
      </c>
      <c r="T105">
        <v>19</v>
      </c>
      <c r="U105">
        <v>4</v>
      </c>
      <c r="V105">
        <v>13</v>
      </c>
      <c r="W105">
        <v>0</v>
      </c>
    </row>
    <row r="106" spans="1:23" ht="12">
      <c r="A106" t="s">
        <v>198</v>
      </c>
      <c r="B106">
        <v>25</v>
      </c>
      <c r="C106">
        <v>43</v>
      </c>
      <c r="D106">
        <v>13</v>
      </c>
      <c r="E106">
        <v>2</v>
      </c>
      <c r="F106">
        <v>4</v>
      </c>
      <c r="H106">
        <v>8</v>
      </c>
      <c r="I106">
        <v>2</v>
      </c>
      <c r="J106">
        <v>5</v>
      </c>
      <c r="K106">
        <v>17</v>
      </c>
      <c r="L106">
        <v>2</v>
      </c>
      <c r="M106">
        <v>22</v>
      </c>
      <c r="N106">
        <v>11</v>
      </c>
      <c r="O106">
        <v>2</v>
      </c>
      <c r="S106">
        <v>7</v>
      </c>
      <c r="T106">
        <v>68</v>
      </c>
      <c r="V106">
        <v>18</v>
      </c>
      <c r="W106">
        <v>0</v>
      </c>
    </row>
    <row r="107" spans="1:23" ht="12">
      <c r="A107" t="s">
        <v>199</v>
      </c>
      <c r="B107">
        <v>25</v>
      </c>
      <c r="C107">
        <v>73</v>
      </c>
      <c r="D107">
        <v>15</v>
      </c>
      <c r="E107">
        <v>23</v>
      </c>
      <c r="F107">
        <v>5</v>
      </c>
      <c r="H107">
        <v>35</v>
      </c>
      <c r="I107">
        <v>7</v>
      </c>
      <c r="J107">
        <v>12</v>
      </c>
      <c r="K107">
        <v>24</v>
      </c>
      <c r="L107">
        <v>26</v>
      </c>
      <c r="M107">
        <v>87</v>
      </c>
      <c r="N107">
        <v>18</v>
      </c>
      <c r="O107">
        <v>12</v>
      </c>
      <c r="R107">
        <v>3</v>
      </c>
      <c r="S107">
        <v>19</v>
      </c>
      <c r="T107">
        <v>91</v>
      </c>
      <c r="U107">
        <v>9</v>
      </c>
      <c r="V107">
        <v>38</v>
      </c>
      <c r="W107">
        <v>0</v>
      </c>
    </row>
    <row r="108" spans="1:23" ht="12">
      <c r="A108" t="s">
        <v>200</v>
      </c>
      <c r="B108">
        <v>1</v>
      </c>
      <c r="C108">
        <v>9</v>
      </c>
      <c r="D108">
        <v>4</v>
      </c>
      <c r="H108">
        <v>4</v>
      </c>
      <c r="I108">
        <v>1</v>
      </c>
      <c r="J108">
        <v>1</v>
      </c>
      <c r="K108">
        <v>3</v>
      </c>
      <c r="L108">
        <v>4</v>
      </c>
      <c r="M108">
        <v>5</v>
      </c>
      <c r="N108">
        <v>9</v>
      </c>
      <c r="T108">
        <v>16</v>
      </c>
      <c r="U108">
        <v>3</v>
      </c>
      <c r="V108">
        <v>9</v>
      </c>
      <c r="W108">
        <v>0</v>
      </c>
    </row>
    <row r="109" spans="1:23" ht="12">
      <c r="A109" t="s">
        <v>201</v>
      </c>
      <c r="B109">
        <v>24</v>
      </c>
      <c r="C109">
        <v>29</v>
      </c>
      <c r="D109">
        <v>11</v>
      </c>
      <c r="E109">
        <v>56</v>
      </c>
      <c r="F109">
        <v>5</v>
      </c>
      <c r="G109">
        <v>6</v>
      </c>
      <c r="H109">
        <v>30</v>
      </c>
      <c r="I109">
        <v>3</v>
      </c>
      <c r="J109">
        <v>15</v>
      </c>
      <c r="K109">
        <v>12</v>
      </c>
      <c r="L109">
        <v>39</v>
      </c>
      <c r="M109">
        <v>61</v>
      </c>
      <c r="N109">
        <v>9</v>
      </c>
      <c r="O109">
        <v>10</v>
      </c>
      <c r="P109">
        <v>2</v>
      </c>
      <c r="S109">
        <v>23</v>
      </c>
      <c r="T109">
        <v>52</v>
      </c>
      <c r="U109">
        <v>7</v>
      </c>
      <c r="V109">
        <v>28</v>
      </c>
      <c r="W109">
        <v>1</v>
      </c>
    </row>
    <row r="110" spans="1:23" ht="12">
      <c r="A110" t="s">
        <v>202</v>
      </c>
      <c r="B110">
        <v>22</v>
      </c>
      <c r="C110">
        <v>42</v>
      </c>
      <c r="D110">
        <v>8</v>
      </c>
      <c r="E110">
        <v>32</v>
      </c>
      <c r="F110">
        <v>1</v>
      </c>
      <c r="G110">
        <v>1</v>
      </c>
      <c r="H110">
        <v>26</v>
      </c>
      <c r="I110">
        <v>5</v>
      </c>
      <c r="J110">
        <v>13</v>
      </c>
      <c r="K110">
        <v>6</v>
      </c>
      <c r="L110">
        <v>20</v>
      </c>
      <c r="M110">
        <v>36</v>
      </c>
      <c r="N110">
        <v>8</v>
      </c>
      <c r="O110">
        <v>2</v>
      </c>
      <c r="S110">
        <v>8</v>
      </c>
      <c r="T110">
        <v>72</v>
      </c>
      <c r="U110">
        <v>15</v>
      </c>
      <c r="V110">
        <v>23</v>
      </c>
      <c r="W110">
        <v>0</v>
      </c>
    </row>
    <row r="111" spans="1:23" ht="12">
      <c r="A111" t="s">
        <v>203</v>
      </c>
      <c r="B111">
        <v>4</v>
      </c>
      <c r="C111">
        <v>45</v>
      </c>
      <c r="D111">
        <v>5</v>
      </c>
      <c r="E111">
        <v>13</v>
      </c>
      <c r="G111">
        <v>2</v>
      </c>
      <c r="H111">
        <v>8</v>
      </c>
      <c r="I111">
        <v>3</v>
      </c>
      <c r="J111">
        <v>2</v>
      </c>
      <c r="K111">
        <v>15</v>
      </c>
      <c r="L111">
        <v>6</v>
      </c>
      <c r="M111">
        <v>7</v>
      </c>
      <c r="N111">
        <v>4</v>
      </c>
      <c r="O111">
        <v>3</v>
      </c>
      <c r="S111">
        <v>1</v>
      </c>
      <c r="T111">
        <v>10</v>
      </c>
      <c r="U111">
        <v>7</v>
      </c>
      <c r="V111">
        <v>14</v>
      </c>
      <c r="W111">
        <v>0</v>
      </c>
    </row>
    <row r="112" spans="1:23" ht="12">
      <c r="A112" t="s">
        <v>204</v>
      </c>
      <c r="B112">
        <v>5</v>
      </c>
      <c r="C112">
        <v>30</v>
      </c>
      <c r="D112">
        <v>5</v>
      </c>
      <c r="E112">
        <v>9</v>
      </c>
      <c r="F112">
        <v>4</v>
      </c>
      <c r="G112">
        <v>1</v>
      </c>
      <c r="H112">
        <v>10</v>
      </c>
      <c r="I112">
        <v>12</v>
      </c>
      <c r="J112">
        <v>4</v>
      </c>
      <c r="K112">
        <v>4</v>
      </c>
      <c r="L112">
        <v>10</v>
      </c>
      <c r="M112">
        <v>18</v>
      </c>
      <c r="N112">
        <v>12</v>
      </c>
      <c r="O112">
        <v>4</v>
      </c>
      <c r="S112">
        <v>4</v>
      </c>
      <c r="T112">
        <v>40</v>
      </c>
      <c r="U112">
        <v>1</v>
      </c>
      <c r="V112">
        <v>25</v>
      </c>
      <c r="W112">
        <v>0</v>
      </c>
    </row>
    <row r="113" spans="1:23" ht="12">
      <c r="A113" t="s">
        <v>205</v>
      </c>
      <c r="B113">
        <v>5</v>
      </c>
      <c r="C113">
        <v>12</v>
      </c>
      <c r="D113">
        <v>3</v>
      </c>
      <c r="E113">
        <v>1</v>
      </c>
      <c r="H113">
        <v>8</v>
      </c>
      <c r="I113">
        <v>3</v>
      </c>
      <c r="J113">
        <v>2</v>
      </c>
      <c r="K113">
        <v>5</v>
      </c>
      <c r="L113">
        <v>1</v>
      </c>
      <c r="M113">
        <v>2</v>
      </c>
      <c r="N113">
        <v>12</v>
      </c>
      <c r="T113">
        <v>30</v>
      </c>
      <c r="V113">
        <v>4</v>
      </c>
      <c r="W113">
        <v>0</v>
      </c>
    </row>
    <row r="114" spans="1:23" ht="12">
      <c r="A114" t="s">
        <v>206</v>
      </c>
      <c r="B114">
        <v>3</v>
      </c>
      <c r="C114">
        <v>24</v>
      </c>
      <c r="D114">
        <v>5</v>
      </c>
      <c r="E114">
        <v>9</v>
      </c>
      <c r="F114">
        <v>2</v>
      </c>
      <c r="H114">
        <v>11</v>
      </c>
      <c r="J114">
        <v>2</v>
      </c>
      <c r="K114">
        <v>2</v>
      </c>
      <c r="L114">
        <v>8</v>
      </c>
      <c r="M114">
        <v>10</v>
      </c>
      <c r="N114">
        <v>7</v>
      </c>
      <c r="O114">
        <v>3</v>
      </c>
      <c r="R114">
        <v>1</v>
      </c>
      <c r="S114">
        <v>3</v>
      </c>
      <c r="T114">
        <v>39</v>
      </c>
      <c r="U114">
        <v>14</v>
      </c>
      <c r="V114">
        <v>11</v>
      </c>
      <c r="W114">
        <v>0</v>
      </c>
    </row>
    <row r="115" spans="1:23" ht="12">
      <c r="A115" t="s">
        <v>207</v>
      </c>
      <c r="B115">
        <v>4</v>
      </c>
      <c r="C115">
        <v>14</v>
      </c>
      <c r="E115">
        <v>5</v>
      </c>
      <c r="F115">
        <v>1</v>
      </c>
      <c r="G115">
        <v>2</v>
      </c>
      <c r="H115">
        <v>17</v>
      </c>
      <c r="I115">
        <v>1</v>
      </c>
      <c r="J115">
        <v>2</v>
      </c>
      <c r="K115">
        <v>10</v>
      </c>
      <c r="L115">
        <v>5</v>
      </c>
      <c r="M115">
        <v>3</v>
      </c>
      <c r="N115">
        <v>13</v>
      </c>
      <c r="O115">
        <v>1</v>
      </c>
      <c r="P115">
        <v>1</v>
      </c>
      <c r="S115">
        <v>1</v>
      </c>
      <c r="T115">
        <v>16</v>
      </c>
      <c r="U115">
        <v>5</v>
      </c>
      <c r="V115">
        <v>14</v>
      </c>
      <c r="W115">
        <v>0</v>
      </c>
    </row>
    <row r="116" spans="1:23" ht="12">
      <c r="A116" t="s">
        <v>208</v>
      </c>
      <c r="B116">
        <v>1</v>
      </c>
      <c r="C116">
        <v>1</v>
      </c>
      <c r="E116">
        <v>3</v>
      </c>
      <c r="I116">
        <v>4</v>
      </c>
      <c r="J116">
        <v>1</v>
      </c>
      <c r="K116">
        <v>1</v>
      </c>
      <c r="L116">
        <v>1</v>
      </c>
      <c r="N116">
        <v>1</v>
      </c>
      <c r="T116">
        <v>7</v>
      </c>
      <c r="U116">
        <v>3</v>
      </c>
      <c r="W116">
        <v>0</v>
      </c>
    </row>
    <row r="117" spans="1:23" ht="12">
      <c r="A117" t="s">
        <v>209</v>
      </c>
      <c r="B117">
        <v>9</v>
      </c>
      <c r="C117">
        <v>13</v>
      </c>
      <c r="D117">
        <v>3</v>
      </c>
      <c r="E117">
        <v>3</v>
      </c>
      <c r="F117">
        <v>1</v>
      </c>
      <c r="H117">
        <v>8</v>
      </c>
      <c r="I117">
        <v>4</v>
      </c>
      <c r="J117">
        <v>3</v>
      </c>
      <c r="K117">
        <v>4</v>
      </c>
      <c r="L117">
        <v>2</v>
      </c>
      <c r="M117">
        <v>4</v>
      </c>
      <c r="O117">
        <v>2</v>
      </c>
      <c r="P117">
        <v>1</v>
      </c>
      <c r="T117">
        <v>27</v>
      </c>
      <c r="U117">
        <v>3</v>
      </c>
      <c r="V117">
        <v>9</v>
      </c>
      <c r="W117">
        <v>0</v>
      </c>
    </row>
    <row r="118" spans="1:23" ht="12">
      <c r="A118" t="s">
        <v>210</v>
      </c>
      <c r="B118">
        <v>4</v>
      </c>
      <c r="C118">
        <v>5</v>
      </c>
      <c r="D118">
        <v>3</v>
      </c>
      <c r="E118">
        <v>1</v>
      </c>
      <c r="H118">
        <v>4</v>
      </c>
      <c r="K118">
        <v>2</v>
      </c>
      <c r="N118">
        <v>6</v>
      </c>
      <c r="O118">
        <v>1</v>
      </c>
      <c r="T118">
        <v>11</v>
      </c>
      <c r="V118">
        <v>3</v>
      </c>
      <c r="W118">
        <v>0</v>
      </c>
    </row>
    <row r="119" spans="1:23" ht="12">
      <c r="A119" t="s">
        <v>0</v>
      </c>
      <c r="C119">
        <v>7</v>
      </c>
      <c r="D119">
        <v>3</v>
      </c>
      <c r="F119">
        <v>1</v>
      </c>
      <c r="H119">
        <v>8</v>
      </c>
      <c r="J119">
        <v>1</v>
      </c>
      <c r="L119">
        <v>2</v>
      </c>
      <c r="M119">
        <v>3</v>
      </c>
      <c r="N119">
        <v>2</v>
      </c>
      <c r="T119">
        <v>2</v>
      </c>
      <c r="U119">
        <v>7</v>
      </c>
      <c r="V119">
        <v>1</v>
      </c>
      <c r="W119">
        <v>0</v>
      </c>
    </row>
    <row r="120" spans="1:23" ht="12">
      <c r="A120" t="s">
        <v>1</v>
      </c>
      <c r="B120">
        <v>1</v>
      </c>
      <c r="C120">
        <v>4</v>
      </c>
      <c r="D120">
        <v>2</v>
      </c>
      <c r="E120">
        <v>3</v>
      </c>
      <c r="F120">
        <v>1</v>
      </c>
      <c r="H120">
        <v>3</v>
      </c>
      <c r="J120">
        <v>1</v>
      </c>
      <c r="K120">
        <v>1</v>
      </c>
      <c r="L120">
        <v>2</v>
      </c>
      <c r="M120">
        <v>11</v>
      </c>
      <c r="N120">
        <v>1</v>
      </c>
      <c r="O120">
        <v>3</v>
      </c>
      <c r="S120">
        <v>1</v>
      </c>
      <c r="T120">
        <v>5</v>
      </c>
      <c r="U120">
        <v>2</v>
      </c>
      <c r="V120">
        <v>4</v>
      </c>
      <c r="W120">
        <v>0</v>
      </c>
    </row>
    <row r="121" spans="1:23" ht="12">
      <c r="A121" t="s">
        <v>2</v>
      </c>
      <c r="B121">
        <v>8</v>
      </c>
      <c r="C121">
        <v>11</v>
      </c>
      <c r="D121">
        <v>4</v>
      </c>
      <c r="E121">
        <v>6</v>
      </c>
      <c r="F121">
        <v>2</v>
      </c>
      <c r="G121">
        <v>1</v>
      </c>
      <c r="H121">
        <v>4</v>
      </c>
      <c r="J121">
        <v>5</v>
      </c>
      <c r="L121">
        <v>6</v>
      </c>
      <c r="M121">
        <v>21</v>
      </c>
      <c r="N121">
        <v>4</v>
      </c>
      <c r="S121">
        <v>8</v>
      </c>
      <c r="T121">
        <v>17</v>
      </c>
      <c r="U121">
        <v>8</v>
      </c>
      <c r="V121">
        <v>14</v>
      </c>
      <c r="W121">
        <v>0</v>
      </c>
    </row>
    <row r="122" spans="1:23" ht="12">
      <c r="A122" t="s">
        <v>3</v>
      </c>
      <c r="B122">
        <v>4</v>
      </c>
      <c r="C122">
        <v>6</v>
      </c>
      <c r="E122">
        <v>1</v>
      </c>
      <c r="F122">
        <v>1</v>
      </c>
      <c r="H122">
        <v>4</v>
      </c>
      <c r="J122">
        <v>3</v>
      </c>
      <c r="K122">
        <v>4</v>
      </c>
      <c r="L122">
        <v>2</v>
      </c>
      <c r="M122">
        <v>7</v>
      </c>
      <c r="N122">
        <v>2</v>
      </c>
      <c r="S122">
        <v>1</v>
      </c>
      <c r="T122">
        <v>8</v>
      </c>
      <c r="V122">
        <v>2</v>
      </c>
      <c r="W122">
        <v>0</v>
      </c>
    </row>
    <row r="123" spans="1:23" ht="12">
      <c r="A123" t="s">
        <v>4</v>
      </c>
      <c r="B123">
        <v>5</v>
      </c>
      <c r="C123">
        <v>26</v>
      </c>
      <c r="D123">
        <v>4</v>
      </c>
      <c r="E123">
        <v>6</v>
      </c>
      <c r="F123">
        <v>4</v>
      </c>
      <c r="H123">
        <v>3</v>
      </c>
      <c r="J123">
        <v>1</v>
      </c>
      <c r="K123">
        <v>8</v>
      </c>
      <c r="L123">
        <v>2</v>
      </c>
      <c r="M123">
        <v>24</v>
      </c>
      <c r="N123">
        <v>9</v>
      </c>
      <c r="O123">
        <v>1</v>
      </c>
      <c r="S123">
        <v>8</v>
      </c>
      <c r="T123">
        <v>30</v>
      </c>
      <c r="U123">
        <v>3</v>
      </c>
      <c r="V123">
        <v>14</v>
      </c>
      <c r="W123">
        <v>0</v>
      </c>
    </row>
    <row r="124" spans="1:23" ht="12">
      <c r="A124" t="s">
        <v>5</v>
      </c>
      <c r="B124">
        <v>3</v>
      </c>
      <c r="C124">
        <v>11</v>
      </c>
      <c r="D124">
        <v>4</v>
      </c>
      <c r="E124">
        <v>4</v>
      </c>
      <c r="F124">
        <v>2</v>
      </c>
      <c r="H124">
        <v>3</v>
      </c>
      <c r="I124">
        <v>2</v>
      </c>
      <c r="J124">
        <v>2</v>
      </c>
      <c r="K124">
        <v>2</v>
      </c>
      <c r="L124">
        <v>7</v>
      </c>
      <c r="M124">
        <v>13</v>
      </c>
      <c r="N124">
        <v>3</v>
      </c>
      <c r="S124">
        <v>2</v>
      </c>
      <c r="T124">
        <v>14</v>
      </c>
      <c r="V124">
        <v>8</v>
      </c>
      <c r="W124">
        <v>0</v>
      </c>
    </row>
    <row r="125" spans="1:14" ht="12">
      <c r="A125" t="s">
        <v>6</v>
      </c>
      <c r="C125">
        <v>2</v>
      </c>
      <c r="H125">
        <v>1</v>
      </c>
      <c r="M125">
        <v>2</v>
      </c>
      <c r="N125">
        <v>1</v>
      </c>
    </row>
    <row r="126" spans="1:23" ht="12">
      <c r="A126" t="s">
        <v>7</v>
      </c>
      <c r="B126">
        <v>4</v>
      </c>
      <c r="C126">
        <v>21</v>
      </c>
      <c r="D126">
        <v>7</v>
      </c>
      <c r="E126">
        <v>17</v>
      </c>
      <c r="H126">
        <v>4</v>
      </c>
      <c r="I126">
        <v>4</v>
      </c>
      <c r="J126">
        <v>4</v>
      </c>
      <c r="K126">
        <v>9</v>
      </c>
      <c r="L126">
        <v>13</v>
      </c>
      <c r="M126">
        <v>12</v>
      </c>
      <c r="N126">
        <v>2</v>
      </c>
      <c r="O126">
        <v>1</v>
      </c>
      <c r="S126">
        <v>6</v>
      </c>
      <c r="T126">
        <v>5</v>
      </c>
      <c r="U126">
        <v>5</v>
      </c>
      <c r="V126">
        <v>1</v>
      </c>
      <c r="W126">
        <v>0</v>
      </c>
    </row>
    <row r="127" spans="1:23" ht="12">
      <c r="A127" t="s">
        <v>8</v>
      </c>
      <c r="B127">
        <v>5</v>
      </c>
      <c r="C127">
        <v>28</v>
      </c>
      <c r="D127">
        <v>6</v>
      </c>
      <c r="E127">
        <v>12</v>
      </c>
      <c r="H127">
        <v>8</v>
      </c>
      <c r="I127">
        <v>1</v>
      </c>
      <c r="J127">
        <v>1</v>
      </c>
      <c r="K127">
        <v>13</v>
      </c>
      <c r="L127">
        <v>10</v>
      </c>
      <c r="M127">
        <v>35</v>
      </c>
      <c r="N127">
        <v>5</v>
      </c>
      <c r="O127">
        <v>3</v>
      </c>
      <c r="S127">
        <v>10</v>
      </c>
      <c r="T127">
        <v>17</v>
      </c>
      <c r="U127">
        <v>2</v>
      </c>
      <c r="V127">
        <v>10</v>
      </c>
      <c r="W127">
        <v>0</v>
      </c>
    </row>
    <row r="128" spans="1:23" ht="12">
      <c r="A128" t="s">
        <v>9</v>
      </c>
      <c r="B128">
        <v>3</v>
      </c>
      <c r="C128">
        <v>12</v>
      </c>
      <c r="D128">
        <v>4</v>
      </c>
      <c r="E128">
        <v>4</v>
      </c>
      <c r="F128">
        <v>1</v>
      </c>
      <c r="G128">
        <v>2</v>
      </c>
      <c r="H128">
        <v>14</v>
      </c>
      <c r="I128">
        <v>1</v>
      </c>
      <c r="J128">
        <v>2</v>
      </c>
      <c r="K128">
        <v>5</v>
      </c>
      <c r="L128">
        <v>10</v>
      </c>
      <c r="M128">
        <v>11</v>
      </c>
      <c r="N128">
        <v>7</v>
      </c>
      <c r="O128">
        <v>2</v>
      </c>
      <c r="S128">
        <v>7</v>
      </c>
      <c r="T128">
        <v>19</v>
      </c>
      <c r="U128">
        <v>2</v>
      </c>
      <c r="V128">
        <v>2</v>
      </c>
      <c r="W128">
        <v>1</v>
      </c>
    </row>
    <row r="129" spans="1:23" ht="12">
      <c r="A129" t="s">
        <v>10</v>
      </c>
      <c r="B129">
        <v>4</v>
      </c>
      <c r="C129">
        <v>20</v>
      </c>
      <c r="D129">
        <v>4</v>
      </c>
      <c r="E129">
        <v>15</v>
      </c>
      <c r="F129">
        <v>3</v>
      </c>
      <c r="G129">
        <v>1</v>
      </c>
      <c r="H129">
        <v>6</v>
      </c>
      <c r="I129">
        <v>9</v>
      </c>
      <c r="J129">
        <v>9</v>
      </c>
      <c r="K129">
        <v>6</v>
      </c>
      <c r="L129">
        <v>15</v>
      </c>
      <c r="M129">
        <v>26</v>
      </c>
      <c r="N129">
        <v>11</v>
      </c>
      <c r="O129">
        <v>1</v>
      </c>
      <c r="S129">
        <v>9</v>
      </c>
      <c r="T129">
        <v>26</v>
      </c>
      <c r="U129">
        <v>7</v>
      </c>
      <c r="V129">
        <v>13</v>
      </c>
      <c r="W129">
        <v>0</v>
      </c>
    </row>
    <row r="130" spans="1:23" ht="12">
      <c r="A130" t="s">
        <v>11</v>
      </c>
      <c r="B130">
        <v>2</v>
      </c>
      <c r="C130">
        <v>3</v>
      </c>
      <c r="E130">
        <v>6</v>
      </c>
      <c r="H130">
        <v>3</v>
      </c>
      <c r="J130">
        <v>1</v>
      </c>
      <c r="K130">
        <v>1</v>
      </c>
      <c r="L130">
        <v>1</v>
      </c>
      <c r="M130">
        <v>3</v>
      </c>
      <c r="N130">
        <v>3</v>
      </c>
      <c r="T130">
        <v>7</v>
      </c>
      <c r="U130">
        <v>3</v>
      </c>
      <c r="V130">
        <v>4</v>
      </c>
      <c r="W130">
        <v>0</v>
      </c>
    </row>
    <row r="131" spans="1:23" ht="12">
      <c r="A131" t="s">
        <v>12</v>
      </c>
      <c r="B131">
        <v>1</v>
      </c>
      <c r="E131">
        <v>1</v>
      </c>
      <c r="F131">
        <v>1</v>
      </c>
      <c r="H131">
        <v>2</v>
      </c>
      <c r="J131">
        <v>5</v>
      </c>
      <c r="L131">
        <v>4</v>
      </c>
      <c r="M131">
        <v>3</v>
      </c>
      <c r="S131">
        <v>1</v>
      </c>
      <c r="T131">
        <v>2</v>
      </c>
      <c r="U131">
        <v>1</v>
      </c>
      <c r="W131">
        <v>0</v>
      </c>
    </row>
    <row r="132" spans="1:23" ht="12">
      <c r="A132" t="s">
        <v>13</v>
      </c>
      <c r="C132">
        <v>9</v>
      </c>
      <c r="D132">
        <v>1</v>
      </c>
      <c r="E132">
        <v>9</v>
      </c>
      <c r="G132">
        <v>2</v>
      </c>
      <c r="H132">
        <v>1</v>
      </c>
      <c r="I132">
        <v>1</v>
      </c>
      <c r="J132">
        <v>1</v>
      </c>
      <c r="K132">
        <v>5</v>
      </c>
      <c r="L132">
        <v>3</v>
      </c>
      <c r="M132">
        <v>8</v>
      </c>
      <c r="N132">
        <v>3</v>
      </c>
      <c r="S132">
        <v>3</v>
      </c>
      <c r="T132">
        <v>13</v>
      </c>
      <c r="U132">
        <v>2</v>
      </c>
      <c r="V132">
        <v>6</v>
      </c>
      <c r="W132">
        <v>1</v>
      </c>
    </row>
    <row r="133" spans="1:23" ht="12">
      <c r="A133" t="s">
        <v>14</v>
      </c>
      <c r="B133">
        <v>5</v>
      </c>
      <c r="C133">
        <v>2</v>
      </c>
      <c r="E133">
        <v>3</v>
      </c>
      <c r="H133">
        <v>2</v>
      </c>
      <c r="I133">
        <v>1</v>
      </c>
      <c r="J133">
        <v>1</v>
      </c>
      <c r="K133">
        <v>1</v>
      </c>
      <c r="L133">
        <v>6</v>
      </c>
      <c r="M133">
        <v>2</v>
      </c>
      <c r="N133">
        <v>2</v>
      </c>
      <c r="O133">
        <v>1</v>
      </c>
      <c r="T133">
        <v>21</v>
      </c>
      <c r="U133">
        <v>2</v>
      </c>
      <c r="V133">
        <v>4</v>
      </c>
      <c r="W133">
        <v>0</v>
      </c>
    </row>
    <row r="134" spans="1:23" ht="12">
      <c r="A134" t="s">
        <v>15</v>
      </c>
      <c r="B134">
        <v>3</v>
      </c>
      <c r="C134">
        <v>6</v>
      </c>
      <c r="E134">
        <v>4</v>
      </c>
      <c r="I134">
        <v>2</v>
      </c>
      <c r="K134">
        <v>2</v>
      </c>
      <c r="L134">
        <v>4</v>
      </c>
      <c r="N134">
        <v>2</v>
      </c>
      <c r="O134">
        <v>1</v>
      </c>
      <c r="S134">
        <v>8</v>
      </c>
      <c r="T134">
        <v>12</v>
      </c>
      <c r="U134">
        <v>1</v>
      </c>
      <c r="V134">
        <v>4</v>
      </c>
      <c r="W134">
        <v>0</v>
      </c>
    </row>
    <row r="135" spans="1:23" ht="12">
      <c r="A135" t="s">
        <v>16</v>
      </c>
      <c r="B135">
        <v>14</v>
      </c>
      <c r="C135">
        <v>22</v>
      </c>
      <c r="D135">
        <v>3</v>
      </c>
      <c r="E135">
        <v>3</v>
      </c>
      <c r="H135">
        <v>8</v>
      </c>
      <c r="I135">
        <v>6</v>
      </c>
      <c r="J135">
        <v>6</v>
      </c>
      <c r="K135">
        <v>4</v>
      </c>
      <c r="L135">
        <v>4</v>
      </c>
      <c r="M135">
        <v>6</v>
      </c>
      <c r="N135">
        <v>10</v>
      </c>
      <c r="O135">
        <v>1</v>
      </c>
      <c r="S135">
        <v>3</v>
      </c>
      <c r="T135">
        <v>13</v>
      </c>
      <c r="U135">
        <v>2</v>
      </c>
      <c r="V135">
        <v>9</v>
      </c>
      <c r="W135">
        <v>0</v>
      </c>
    </row>
    <row r="136" spans="1:23" ht="12">
      <c r="A136" t="s">
        <v>17</v>
      </c>
      <c r="B136">
        <v>4</v>
      </c>
      <c r="C136">
        <v>17</v>
      </c>
      <c r="D136">
        <v>4</v>
      </c>
      <c r="E136">
        <v>5</v>
      </c>
      <c r="F136">
        <v>1</v>
      </c>
      <c r="H136">
        <v>6</v>
      </c>
      <c r="I136">
        <v>3</v>
      </c>
      <c r="K136">
        <v>9</v>
      </c>
      <c r="L136">
        <v>6</v>
      </c>
      <c r="M136">
        <v>10</v>
      </c>
      <c r="N136">
        <v>2</v>
      </c>
      <c r="S136">
        <v>1</v>
      </c>
      <c r="T136">
        <v>32</v>
      </c>
      <c r="U136">
        <v>1</v>
      </c>
      <c r="V136">
        <v>6</v>
      </c>
      <c r="W136">
        <v>0</v>
      </c>
    </row>
    <row r="137" spans="1:23" ht="12">
      <c r="A137" t="s">
        <v>18</v>
      </c>
      <c r="B137">
        <v>3</v>
      </c>
      <c r="C137">
        <v>12</v>
      </c>
      <c r="D137">
        <v>1</v>
      </c>
      <c r="E137">
        <v>1</v>
      </c>
      <c r="F137">
        <v>1</v>
      </c>
      <c r="H137">
        <v>4</v>
      </c>
      <c r="J137">
        <v>2</v>
      </c>
      <c r="K137">
        <v>10</v>
      </c>
      <c r="L137">
        <v>2</v>
      </c>
      <c r="M137">
        <v>14</v>
      </c>
      <c r="N137">
        <v>3</v>
      </c>
      <c r="S137">
        <v>4</v>
      </c>
      <c r="T137">
        <v>19</v>
      </c>
      <c r="V137">
        <v>11</v>
      </c>
      <c r="W137">
        <v>0</v>
      </c>
    </row>
    <row r="138" spans="1:23" ht="12">
      <c r="A138" t="s">
        <v>19</v>
      </c>
      <c r="B138">
        <v>5</v>
      </c>
      <c r="C138">
        <v>9</v>
      </c>
      <c r="D138">
        <v>3</v>
      </c>
      <c r="E138">
        <v>5</v>
      </c>
      <c r="H138">
        <v>9</v>
      </c>
      <c r="J138">
        <v>1</v>
      </c>
      <c r="K138">
        <v>5</v>
      </c>
      <c r="L138">
        <v>9</v>
      </c>
      <c r="M138">
        <v>3</v>
      </c>
      <c r="N138">
        <v>3</v>
      </c>
      <c r="T138">
        <v>10</v>
      </c>
      <c r="U138">
        <v>3</v>
      </c>
      <c r="V138">
        <v>12</v>
      </c>
      <c r="W138">
        <v>0</v>
      </c>
    </row>
    <row r="139" spans="1:23" ht="12">
      <c r="A139" t="s">
        <v>20</v>
      </c>
      <c r="B139">
        <v>4</v>
      </c>
      <c r="C139">
        <v>18</v>
      </c>
      <c r="D139">
        <v>4</v>
      </c>
      <c r="E139">
        <v>2</v>
      </c>
      <c r="F139">
        <v>2</v>
      </c>
      <c r="H139">
        <v>7</v>
      </c>
      <c r="I139">
        <v>1</v>
      </c>
      <c r="J139">
        <v>1</v>
      </c>
      <c r="K139">
        <v>2</v>
      </c>
      <c r="L139">
        <v>13</v>
      </c>
      <c r="M139">
        <v>17</v>
      </c>
      <c r="N139">
        <v>7</v>
      </c>
      <c r="S139">
        <v>4</v>
      </c>
      <c r="T139">
        <v>10</v>
      </c>
      <c r="U139">
        <v>11</v>
      </c>
      <c r="V139">
        <v>4</v>
      </c>
      <c r="W139">
        <v>0</v>
      </c>
    </row>
    <row r="140" spans="1:23" ht="12">
      <c r="A140" t="s">
        <v>21</v>
      </c>
      <c r="B140">
        <v>17</v>
      </c>
      <c r="C140">
        <v>40</v>
      </c>
      <c r="D140">
        <v>13</v>
      </c>
      <c r="E140">
        <v>7</v>
      </c>
      <c r="F140">
        <v>1</v>
      </c>
      <c r="G140">
        <v>15</v>
      </c>
      <c r="H140">
        <v>11</v>
      </c>
      <c r="J140">
        <v>3</v>
      </c>
      <c r="K140">
        <v>7</v>
      </c>
      <c r="L140">
        <v>12</v>
      </c>
      <c r="M140">
        <v>14</v>
      </c>
      <c r="N140">
        <v>16</v>
      </c>
      <c r="O140">
        <v>1</v>
      </c>
      <c r="S140">
        <v>6</v>
      </c>
      <c r="T140">
        <v>77</v>
      </c>
      <c r="U140">
        <v>8</v>
      </c>
      <c r="V140">
        <v>24</v>
      </c>
      <c r="W140">
        <v>1</v>
      </c>
    </row>
    <row r="141" spans="1:23" ht="12">
      <c r="A141" t="s">
        <v>22</v>
      </c>
      <c r="B141">
        <v>3</v>
      </c>
      <c r="C141">
        <v>14</v>
      </c>
      <c r="D141">
        <v>4</v>
      </c>
      <c r="E141">
        <v>16</v>
      </c>
      <c r="F141">
        <v>2</v>
      </c>
      <c r="H141">
        <v>3</v>
      </c>
      <c r="J141">
        <v>5</v>
      </c>
      <c r="K141">
        <v>20</v>
      </c>
      <c r="L141">
        <v>4</v>
      </c>
      <c r="M141">
        <v>13</v>
      </c>
      <c r="N141">
        <v>6</v>
      </c>
      <c r="O141">
        <v>3</v>
      </c>
      <c r="S141">
        <v>4</v>
      </c>
      <c r="T141">
        <v>11</v>
      </c>
      <c r="U141">
        <v>5</v>
      </c>
      <c r="V141">
        <v>5</v>
      </c>
      <c r="W141">
        <v>0</v>
      </c>
    </row>
    <row r="142" spans="1:23" ht="12">
      <c r="A142" t="s">
        <v>23</v>
      </c>
      <c r="B142">
        <v>10</v>
      </c>
      <c r="C142">
        <v>20</v>
      </c>
      <c r="D142">
        <v>3</v>
      </c>
      <c r="E142">
        <v>4</v>
      </c>
      <c r="F142">
        <v>1</v>
      </c>
      <c r="H142">
        <v>6</v>
      </c>
      <c r="I142">
        <v>1</v>
      </c>
      <c r="K142">
        <v>5</v>
      </c>
      <c r="L142">
        <v>8</v>
      </c>
      <c r="M142">
        <v>11</v>
      </c>
      <c r="N142">
        <v>5</v>
      </c>
      <c r="S142">
        <v>3</v>
      </c>
      <c r="T142">
        <v>33</v>
      </c>
      <c r="U142">
        <v>5</v>
      </c>
      <c r="V142">
        <v>8</v>
      </c>
      <c r="W142">
        <v>0</v>
      </c>
    </row>
    <row r="143" spans="1:23" ht="12">
      <c r="A143" t="s">
        <v>24</v>
      </c>
      <c r="B143">
        <v>11</v>
      </c>
      <c r="C143">
        <v>26</v>
      </c>
      <c r="D143">
        <v>6</v>
      </c>
      <c r="E143">
        <v>16</v>
      </c>
      <c r="F143">
        <v>1</v>
      </c>
      <c r="H143">
        <v>2</v>
      </c>
      <c r="I143">
        <v>1</v>
      </c>
      <c r="J143">
        <v>1</v>
      </c>
      <c r="K143">
        <v>1</v>
      </c>
      <c r="L143">
        <v>10</v>
      </c>
      <c r="M143">
        <v>16</v>
      </c>
      <c r="N143">
        <v>2</v>
      </c>
      <c r="O143">
        <v>2</v>
      </c>
      <c r="S143">
        <v>7</v>
      </c>
      <c r="T143">
        <v>27</v>
      </c>
      <c r="U143">
        <v>6</v>
      </c>
      <c r="V143">
        <v>8</v>
      </c>
      <c r="W143">
        <v>0</v>
      </c>
    </row>
    <row r="144" spans="1:23" ht="12">
      <c r="A144" t="s">
        <v>25</v>
      </c>
      <c r="B144">
        <v>23</v>
      </c>
      <c r="C144">
        <v>102</v>
      </c>
      <c r="D144">
        <v>14</v>
      </c>
      <c r="E144">
        <v>27</v>
      </c>
      <c r="F144">
        <v>6</v>
      </c>
      <c r="G144">
        <v>1</v>
      </c>
      <c r="H144">
        <v>22</v>
      </c>
      <c r="I144">
        <v>1</v>
      </c>
      <c r="J144">
        <v>10</v>
      </c>
      <c r="K144">
        <v>26</v>
      </c>
      <c r="L144">
        <v>15</v>
      </c>
      <c r="M144">
        <v>51</v>
      </c>
      <c r="N144">
        <v>31</v>
      </c>
      <c r="O144">
        <v>3</v>
      </c>
      <c r="S144">
        <v>16</v>
      </c>
      <c r="T144">
        <v>132</v>
      </c>
      <c r="U144">
        <v>7</v>
      </c>
      <c r="V144">
        <v>51</v>
      </c>
      <c r="W144">
        <v>1</v>
      </c>
    </row>
    <row r="145" spans="1:23" ht="12">
      <c r="A145" t="s">
        <v>26</v>
      </c>
      <c r="B145">
        <v>6</v>
      </c>
      <c r="C145">
        <v>17</v>
      </c>
      <c r="D145">
        <v>3</v>
      </c>
      <c r="E145">
        <v>2</v>
      </c>
      <c r="H145">
        <v>3</v>
      </c>
      <c r="J145">
        <v>1</v>
      </c>
      <c r="K145">
        <v>1</v>
      </c>
      <c r="L145">
        <v>3</v>
      </c>
      <c r="M145">
        <v>3</v>
      </c>
      <c r="N145">
        <v>4</v>
      </c>
      <c r="S145">
        <v>1</v>
      </c>
      <c r="T145">
        <v>47</v>
      </c>
      <c r="U145">
        <v>5</v>
      </c>
      <c r="V145">
        <v>7</v>
      </c>
      <c r="W145">
        <v>0</v>
      </c>
    </row>
    <row r="146" spans="1:23" ht="12">
      <c r="A146" t="s">
        <v>27</v>
      </c>
      <c r="B146">
        <v>10</v>
      </c>
      <c r="C146">
        <v>38</v>
      </c>
      <c r="D146">
        <v>11</v>
      </c>
      <c r="E146">
        <v>15</v>
      </c>
      <c r="F146">
        <v>3</v>
      </c>
      <c r="H146">
        <v>11</v>
      </c>
      <c r="I146">
        <v>2</v>
      </c>
      <c r="J146">
        <v>2</v>
      </c>
      <c r="K146">
        <v>39</v>
      </c>
      <c r="L146">
        <v>6</v>
      </c>
      <c r="M146">
        <v>28</v>
      </c>
      <c r="N146">
        <v>20</v>
      </c>
      <c r="O146">
        <v>6</v>
      </c>
      <c r="S146">
        <v>5</v>
      </c>
      <c r="T146">
        <v>65</v>
      </c>
      <c r="U146">
        <v>12</v>
      </c>
      <c r="V146">
        <v>45</v>
      </c>
      <c r="W146">
        <v>1</v>
      </c>
    </row>
    <row r="147" spans="1:23" ht="12">
      <c r="A147" t="s">
        <v>28</v>
      </c>
      <c r="B147">
        <v>1</v>
      </c>
      <c r="C147">
        <v>4</v>
      </c>
      <c r="E147">
        <v>3</v>
      </c>
      <c r="F147">
        <v>1</v>
      </c>
      <c r="J147">
        <v>3</v>
      </c>
      <c r="L147">
        <v>2</v>
      </c>
      <c r="M147">
        <v>5</v>
      </c>
      <c r="N147">
        <v>2</v>
      </c>
      <c r="S147">
        <v>1</v>
      </c>
      <c r="T147">
        <v>8</v>
      </c>
      <c r="V147">
        <v>3</v>
      </c>
      <c r="W147">
        <v>0</v>
      </c>
    </row>
    <row r="148" spans="1:23" ht="12">
      <c r="A148" t="s">
        <v>29</v>
      </c>
      <c r="B148">
        <v>7</v>
      </c>
      <c r="C148">
        <v>34</v>
      </c>
      <c r="D148">
        <v>6</v>
      </c>
      <c r="E148">
        <v>5</v>
      </c>
      <c r="H148">
        <v>29</v>
      </c>
      <c r="I148">
        <v>4</v>
      </c>
      <c r="J148">
        <v>3</v>
      </c>
      <c r="K148">
        <v>7</v>
      </c>
      <c r="L148">
        <v>9</v>
      </c>
      <c r="M148">
        <v>12</v>
      </c>
      <c r="N148">
        <v>1</v>
      </c>
      <c r="S148">
        <v>3</v>
      </c>
      <c r="T148">
        <v>33</v>
      </c>
      <c r="U148">
        <v>8</v>
      </c>
      <c r="V148">
        <v>10</v>
      </c>
      <c r="W148">
        <v>0</v>
      </c>
    </row>
    <row r="149" spans="1:23" ht="12">
      <c r="A149" t="s">
        <v>30</v>
      </c>
      <c r="C149">
        <v>12</v>
      </c>
      <c r="D149">
        <v>1</v>
      </c>
      <c r="E149">
        <v>3</v>
      </c>
      <c r="J149">
        <v>1</v>
      </c>
      <c r="K149">
        <v>8</v>
      </c>
      <c r="N149">
        <v>2</v>
      </c>
      <c r="T149">
        <v>13</v>
      </c>
      <c r="U149">
        <v>5</v>
      </c>
      <c r="W149">
        <v>0</v>
      </c>
    </row>
    <row r="150" spans="1:23" ht="12">
      <c r="A150" t="s">
        <v>31</v>
      </c>
      <c r="B150">
        <v>3</v>
      </c>
      <c r="C150">
        <v>13</v>
      </c>
      <c r="D150">
        <v>4</v>
      </c>
      <c r="E150">
        <v>14</v>
      </c>
      <c r="F150">
        <v>2</v>
      </c>
      <c r="G150">
        <v>1</v>
      </c>
      <c r="H150">
        <v>7</v>
      </c>
      <c r="I150">
        <v>3</v>
      </c>
      <c r="J150">
        <v>3</v>
      </c>
      <c r="K150">
        <v>6</v>
      </c>
      <c r="L150">
        <v>17</v>
      </c>
      <c r="M150">
        <v>29</v>
      </c>
      <c r="N150">
        <v>9</v>
      </c>
      <c r="O150">
        <v>1</v>
      </c>
      <c r="S150">
        <v>8</v>
      </c>
      <c r="T150">
        <v>9</v>
      </c>
      <c r="U150">
        <v>1</v>
      </c>
      <c r="V150">
        <v>5</v>
      </c>
      <c r="W150">
        <v>0</v>
      </c>
    </row>
    <row r="151" spans="1:23" ht="12">
      <c r="A151" t="s">
        <v>32</v>
      </c>
      <c r="B151">
        <v>2</v>
      </c>
      <c r="C151">
        <v>2</v>
      </c>
      <c r="E151">
        <v>4</v>
      </c>
      <c r="H151">
        <v>2</v>
      </c>
      <c r="I151">
        <v>5</v>
      </c>
      <c r="J151">
        <v>4</v>
      </c>
      <c r="K151">
        <v>1</v>
      </c>
      <c r="L151">
        <v>1</v>
      </c>
      <c r="M151">
        <v>6</v>
      </c>
      <c r="S151">
        <v>1</v>
      </c>
      <c r="T151">
        <v>11</v>
      </c>
      <c r="U151">
        <v>7</v>
      </c>
      <c r="V151">
        <v>4</v>
      </c>
      <c r="W151">
        <v>0</v>
      </c>
    </row>
    <row r="152" spans="1:23" ht="12">
      <c r="A152" t="s">
        <v>33</v>
      </c>
      <c r="B152">
        <v>3</v>
      </c>
      <c r="C152">
        <v>18</v>
      </c>
      <c r="D152">
        <v>4</v>
      </c>
      <c r="F152">
        <v>2</v>
      </c>
      <c r="H152">
        <v>2</v>
      </c>
      <c r="I152">
        <v>1</v>
      </c>
      <c r="M152">
        <v>8</v>
      </c>
      <c r="N152">
        <v>7</v>
      </c>
      <c r="O152">
        <v>1</v>
      </c>
      <c r="S152">
        <v>1</v>
      </c>
      <c r="T152">
        <v>3</v>
      </c>
      <c r="V152">
        <v>7</v>
      </c>
      <c r="W152">
        <v>0</v>
      </c>
    </row>
    <row r="153" spans="1:23" ht="12">
      <c r="A153" t="s">
        <v>34</v>
      </c>
      <c r="B153">
        <v>3</v>
      </c>
      <c r="C153">
        <v>10</v>
      </c>
      <c r="D153">
        <v>2</v>
      </c>
      <c r="E153">
        <v>2</v>
      </c>
      <c r="F153">
        <v>1</v>
      </c>
      <c r="H153">
        <v>2</v>
      </c>
      <c r="I153">
        <v>2</v>
      </c>
      <c r="K153">
        <v>7</v>
      </c>
      <c r="L153">
        <v>6</v>
      </c>
      <c r="M153">
        <v>14</v>
      </c>
      <c r="N153">
        <v>5</v>
      </c>
      <c r="S153">
        <v>4</v>
      </c>
      <c r="T153">
        <v>20</v>
      </c>
      <c r="U153">
        <v>3</v>
      </c>
      <c r="V153">
        <v>8</v>
      </c>
      <c r="W153">
        <v>0</v>
      </c>
    </row>
    <row r="154" spans="1:23" ht="12">
      <c r="A154" t="s">
        <v>35</v>
      </c>
      <c r="B154">
        <v>3</v>
      </c>
      <c r="C154">
        <v>8</v>
      </c>
      <c r="D154">
        <v>3</v>
      </c>
      <c r="F154">
        <v>1</v>
      </c>
      <c r="H154">
        <v>1</v>
      </c>
      <c r="J154">
        <v>1</v>
      </c>
      <c r="K154">
        <v>1</v>
      </c>
      <c r="L154">
        <v>1</v>
      </c>
      <c r="M154">
        <v>11</v>
      </c>
      <c r="N154">
        <v>2</v>
      </c>
      <c r="T154">
        <v>10</v>
      </c>
      <c r="V154">
        <v>4</v>
      </c>
      <c r="W154">
        <v>0</v>
      </c>
    </row>
    <row r="155" spans="1:23" ht="12">
      <c r="A155" t="s">
        <v>36</v>
      </c>
      <c r="C155">
        <v>8</v>
      </c>
      <c r="D155">
        <v>1</v>
      </c>
      <c r="E155">
        <v>5</v>
      </c>
      <c r="H155">
        <v>24</v>
      </c>
      <c r="J155">
        <v>7</v>
      </c>
      <c r="K155">
        <v>3</v>
      </c>
      <c r="L155">
        <v>9</v>
      </c>
      <c r="M155">
        <v>10</v>
      </c>
      <c r="N155">
        <v>2</v>
      </c>
      <c r="O155">
        <v>1</v>
      </c>
      <c r="T155">
        <v>11</v>
      </c>
      <c r="U155">
        <v>5</v>
      </c>
      <c r="V155">
        <v>6</v>
      </c>
      <c r="W155">
        <v>0</v>
      </c>
    </row>
    <row r="156" spans="1:23" ht="12">
      <c r="A156" t="s">
        <v>37</v>
      </c>
      <c r="B156">
        <v>5</v>
      </c>
      <c r="C156">
        <v>16</v>
      </c>
      <c r="D156">
        <v>3</v>
      </c>
      <c r="E156">
        <v>3</v>
      </c>
      <c r="H156">
        <v>8</v>
      </c>
      <c r="K156">
        <v>5</v>
      </c>
      <c r="L156">
        <v>2</v>
      </c>
      <c r="M156">
        <v>7</v>
      </c>
      <c r="N156">
        <v>5</v>
      </c>
      <c r="O156">
        <v>7</v>
      </c>
      <c r="S156">
        <v>4</v>
      </c>
      <c r="T156">
        <v>10</v>
      </c>
      <c r="U156">
        <v>2</v>
      </c>
      <c r="V156">
        <v>6</v>
      </c>
      <c r="W156">
        <v>0</v>
      </c>
    </row>
    <row r="157" spans="1:23" ht="12">
      <c r="A157" t="s">
        <v>38</v>
      </c>
      <c r="B157">
        <v>1</v>
      </c>
      <c r="C157">
        <v>5</v>
      </c>
      <c r="D157">
        <v>5</v>
      </c>
      <c r="E157">
        <v>1</v>
      </c>
      <c r="F157">
        <v>1</v>
      </c>
      <c r="G157">
        <v>3</v>
      </c>
      <c r="H157">
        <v>12</v>
      </c>
      <c r="I157">
        <v>1</v>
      </c>
      <c r="J157">
        <v>6</v>
      </c>
      <c r="K157">
        <v>1</v>
      </c>
      <c r="M157">
        <v>5</v>
      </c>
      <c r="N157">
        <v>2</v>
      </c>
      <c r="S157">
        <v>1</v>
      </c>
      <c r="T157">
        <v>14</v>
      </c>
      <c r="U157">
        <v>2</v>
      </c>
      <c r="V157">
        <v>4</v>
      </c>
      <c r="W157">
        <v>0</v>
      </c>
    </row>
    <row r="158" spans="1:23" ht="12">
      <c r="A158" t="s">
        <v>39</v>
      </c>
      <c r="B158">
        <v>12</v>
      </c>
      <c r="C158">
        <v>28</v>
      </c>
      <c r="D158">
        <v>15</v>
      </c>
      <c r="E158">
        <v>12</v>
      </c>
      <c r="F158">
        <v>1</v>
      </c>
      <c r="G158">
        <v>1</v>
      </c>
      <c r="H158">
        <v>6</v>
      </c>
      <c r="J158">
        <v>4</v>
      </c>
      <c r="K158">
        <v>27</v>
      </c>
      <c r="L158">
        <v>7</v>
      </c>
      <c r="M158">
        <v>19</v>
      </c>
      <c r="N158">
        <v>8</v>
      </c>
      <c r="O158">
        <v>3</v>
      </c>
      <c r="P158">
        <v>1</v>
      </c>
      <c r="S158">
        <v>6</v>
      </c>
      <c r="T158">
        <v>42</v>
      </c>
      <c r="U158">
        <v>3</v>
      </c>
      <c r="V158">
        <v>7</v>
      </c>
      <c r="W158">
        <v>0</v>
      </c>
    </row>
    <row r="159" spans="1:23" ht="12">
      <c r="A159" t="s">
        <v>40</v>
      </c>
      <c r="B159">
        <v>3</v>
      </c>
      <c r="C159">
        <v>31</v>
      </c>
      <c r="D159">
        <v>9</v>
      </c>
      <c r="E159">
        <v>11</v>
      </c>
      <c r="G159">
        <v>1</v>
      </c>
      <c r="H159">
        <v>9</v>
      </c>
      <c r="J159">
        <v>1</v>
      </c>
      <c r="K159">
        <v>22</v>
      </c>
      <c r="L159">
        <v>9</v>
      </c>
      <c r="M159">
        <v>13</v>
      </c>
      <c r="N159">
        <v>2</v>
      </c>
      <c r="S159">
        <v>2</v>
      </c>
      <c r="T159">
        <v>68</v>
      </c>
      <c r="U159">
        <v>4</v>
      </c>
      <c r="V159">
        <v>7</v>
      </c>
      <c r="W159">
        <v>0</v>
      </c>
    </row>
    <row r="160" spans="1:23" ht="12">
      <c r="A160" t="s">
        <v>41</v>
      </c>
      <c r="B160">
        <v>3</v>
      </c>
      <c r="C160">
        <v>13</v>
      </c>
      <c r="D160">
        <v>3</v>
      </c>
      <c r="E160">
        <v>1</v>
      </c>
      <c r="H160">
        <v>4</v>
      </c>
      <c r="I160">
        <v>1</v>
      </c>
      <c r="J160">
        <v>3</v>
      </c>
      <c r="K160">
        <v>5</v>
      </c>
      <c r="L160">
        <v>4</v>
      </c>
      <c r="M160">
        <v>9</v>
      </c>
      <c r="N160">
        <v>3</v>
      </c>
      <c r="S160">
        <v>1</v>
      </c>
      <c r="T160">
        <v>10</v>
      </c>
      <c r="U160">
        <v>6</v>
      </c>
      <c r="V160">
        <v>2</v>
      </c>
      <c r="W160">
        <v>0</v>
      </c>
    </row>
    <row r="161" spans="1:23" ht="12">
      <c r="A161" t="s">
        <v>42</v>
      </c>
      <c r="B161">
        <v>4</v>
      </c>
      <c r="C161">
        <v>3</v>
      </c>
      <c r="D161">
        <v>3</v>
      </c>
      <c r="E161">
        <v>3</v>
      </c>
      <c r="H161">
        <v>12</v>
      </c>
      <c r="J161">
        <v>2</v>
      </c>
      <c r="K161">
        <v>2</v>
      </c>
      <c r="L161">
        <v>3</v>
      </c>
      <c r="M161">
        <v>5</v>
      </c>
      <c r="O161">
        <v>4</v>
      </c>
      <c r="S161">
        <v>2</v>
      </c>
      <c r="T161">
        <v>10</v>
      </c>
      <c r="V161">
        <v>7</v>
      </c>
      <c r="W161">
        <v>0</v>
      </c>
    </row>
    <row r="162" spans="1:23" ht="12">
      <c r="A162" t="s">
        <v>43</v>
      </c>
      <c r="B162">
        <v>1</v>
      </c>
      <c r="C162">
        <v>9</v>
      </c>
      <c r="H162">
        <v>5</v>
      </c>
      <c r="I162">
        <v>2</v>
      </c>
      <c r="K162">
        <v>1</v>
      </c>
      <c r="M162">
        <v>2</v>
      </c>
      <c r="N162">
        <v>2</v>
      </c>
      <c r="O162">
        <v>2</v>
      </c>
      <c r="T162">
        <v>14</v>
      </c>
      <c r="U162">
        <v>1</v>
      </c>
      <c r="V162">
        <v>4</v>
      </c>
      <c r="W162">
        <v>0</v>
      </c>
    </row>
    <row r="163" spans="1:23" ht="12">
      <c r="A163" t="s">
        <v>44</v>
      </c>
      <c r="B163">
        <v>11</v>
      </c>
      <c r="C163">
        <v>36</v>
      </c>
      <c r="D163">
        <v>8</v>
      </c>
      <c r="E163">
        <v>25</v>
      </c>
      <c r="G163">
        <v>3</v>
      </c>
      <c r="H163">
        <v>22</v>
      </c>
      <c r="I163">
        <v>4</v>
      </c>
      <c r="J163">
        <v>7</v>
      </c>
      <c r="K163">
        <v>33</v>
      </c>
      <c r="L163">
        <v>5</v>
      </c>
      <c r="M163">
        <v>19</v>
      </c>
      <c r="N163">
        <v>3</v>
      </c>
      <c r="O163">
        <v>1</v>
      </c>
      <c r="S163">
        <v>5</v>
      </c>
      <c r="T163">
        <v>35</v>
      </c>
      <c r="U163">
        <v>7</v>
      </c>
      <c r="V163">
        <v>25</v>
      </c>
      <c r="W163">
        <v>0</v>
      </c>
    </row>
    <row r="164" spans="1:23" ht="12">
      <c r="A164" t="s">
        <v>45</v>
      </c>
      <c r="B164">
        <v>3</v>
      </c>
      <c r="C164">
        <v>3</v>
      </c>
      <c r="H164">
        <v>5</v>
      </c>
      <c r="I164">
        <v>4</v>
      </c>
      <c r="J164">
        <v>6</v>
      </c>
      <c r="K164">
        <v>2</v>
      </c>
      <c r="M164">
        <v>6</v>
      </c>
      <c r="N164">
        <v>2</v>
      </c>
      <c r="S164">
        <v>1</v>
      </c>
      <c r="T164">
        <v>21</v>
      </c>
      <c r="W164">
        <v>0</v>
      </c>
    </row>
    <row r="165" spans="1:23" ht="12">
      <c r="A165" t="s">
        <v>46</v>
      </c>
      <c r="B165">
        <v>15</v>
      </c>
      <c r="C165">
        <v>52</v>
      </c>
      <c r="D165">
        <v>20</v>
      </c>
      <c r="E165">
        <v>16</v>
      </c>
      <c r="F165">
        <v>3</v>
      </c>
      <c r="G165">
        <v>4</v>
      </c>
      <c r="H165">
        <v>23</v>
      </c>
      <c r="I165">
        <v>2</v>
      </c>
      <c r="J165">
        <v>4</v>
      </c>
      <c r="K165">
        <v>9</v>
      </c>
      <c r="L165">
        <v>18</v>
      </c>
      <c r="M165">
        <v>22</v>
      </c>
      <c r="N165">
        <v>19</v>
      </c>
      <c r="O165">
        <v>3</v>
      </c>
      <c r="S165">
        <v>9</v>
      </c>
      <c r="T165">
        <v>67</v>
      </c>
      <c r="U165">
        <v>1</v>
      </c>
      <c r="V165">
        <v>46</v>
      </c>
      <c r="W165">
        <v>0</v>
      </c>
    </row>
    <row r="166" spans="1:23" ht="12">
      <c r="A166" t="s">
        <v>47</v>
      </c>
      <c r="B166">
        <v>5</v>
      </c>
      <c r="C166">
        <v>18</v>
      </c>
      <c r="D166">
        <v>6</v>
      </c>
      <c r="E166">
        <v>11</v>
      </c>
      <c r="F166">
        <v>2</v>
      </c>
      <c r="H166">
        <v>6</v>
      </c>
      <c r="I166">
        <v>1</v>
      </c>
      <c r="J166">
        <v>5</v>
      </c>
      <c r="K166">
        <v>6</v>
      </c>
      <c r="L166">
        <v>10</v>
      </c>
      <c r="M166">
        <v>10</v>
      </c>
      <c r="N166">
        <v>3</v>
      </c>
      <c r="S166">
        <v>3</v>
      </c>
      <c r="T166">
        <v>13</v>
      </c>
      <c r="U166">
        <v>5</v>
      </c>
      <c r="V166">
        <v>4</v>
      </c>
      <c r="W166">
        <v>0</v>
      </c>
    </row>
    <row r="167" spans="1:23" ht="12">
      <c r="A167" t="s">
        <v>48</v>
      </c>
      <c r="B167">
        <v>8</v>
      </c>
      <c r="C167">
        <v>20</v>
      </c>
      <c r="D167">
        <v>2</v>
      </c>
      <c r="E167">
        <v>2</v>
      </c>
      <c r="F167">
        <v>5</v>
      </c>
      <c r="H167">
        <v>10</v>
      </c>
      <c r="I167">
        <v>4</v>
      </c>
      <c r="J167">
        <v>2</v>
      </c>
      <c r="K167">
        <v>3</v>
      </c>
      <c r="L167">
        <v>6</v>
      </c>
      <c r="M167">
        <v>24</v>
      </c>
      <c r="N167">
        <v>8</v>
      </c>
      <c r="P167">
        <v>1</v>
      </c>
      <c r="S167">
        <v>8</v>
      </c>
      <c r="T167">
        <v>29</v>
      </c>
      <c r="U167">
        <v>4</v>
      </c>
      <c r="V167">
        <v>17</v>
      </c>
      <c r="W167">
        <v>0</v>
      </c>
    </row>
    <row r="168" spans="1:23" ht="12">
      <c r="A168" t="s">
        <v>49</v>
      </c>
      <c r="B168">
        <v>2</v>
      </c>
      <c r="C168">
        <v>9</v>
      </c>
      <c r="D168">
        <v>1</v>
      </c>
      <c r="E168">
        <v>1</v>
      </c>
      <c r="H168">
        <v>3</v>
      </c>
      <c r="I168">
        <v>1</v>
      </c>
      <c r="J168">
        <v>3</v>
      </c>
      <c r="L168">
        <v>1</v>
      </c>
      <c r="M168">
        <v>1</v>
      </c>
      <c r="N168">
        <v>5</v>
      </c>
      <c r="T168">
        <v>5</v>
      </c>
      <c r="U168">
        <v>3</v>
      </c>
      <c r="V168">
        <v>2</v>
      </c>
      <c r="W168">
        <v>0</v>
      </c>
    </row>
    <row r="169" spans="1:23" ht="12">
      <c r="A169" t="s">
        <v>50</v>
      </c>
      <c r="B169">
        <v>11</v>
      </c>
      <c r="C169">
        <v>14</v>
      </c>
      <c r="D169">
        <v>3</v>
      </c>
      <c r="E169">
        <v>4</v>
      </c>
      <c r="F169">
        <v>1</v>
      </c>
      <c r="G169">
        <v>1</v>
      </c>
      <c r="H169">
        <v>8</v>
      </c>
      <c r="I169">
        <v>1</v>
      </c>
      <c r="J169">
        <v>4</v>
      </c>
      <c r="K169">
        <v>9</v>
      </c>
      <c r="L169">
        <v>3</v>
      </c>
      <c r="M169">
        <v>6</v>
      </c>
      <c r="N169">
        <v>22</v>
      </c>
      <c r="O169">
        <v>1</v>
      </c>
      <c r="P169">
        <v>1</v>
      </c>
      <c r="S169">
        <v>3</v>
      </c>
      <c r="T169">
        <v>23</v>
      </c>
      <c r="U169">
        <v>2</v>
      </c>
      <c r="V169">
        <v>7</v>
      </c>
      <c r="W169">
        <v>0</v>
      </c>
    </row>
    <row r="170" spans="1:23" ht="12">
      <c r="A170" t="s">
        <v>51</v>
      </c>
      <c r="C170">
        <v>1</v>
      </c>
      <c r="D170">
        <v>1</v>
      </c>
      <c r="E170">
        <v>1</v>
      </c>
      <c r="K170">
        <v>1</v>
      </c>
      <c r="L170">
        <v>1</v>
      </c>
      <c r="M170">
        <v>2</v>
      </c>
      <c r="N170">
        <v>2</v>
      </c>
      <c r="V170">
        <v>1</v>
      </c>
      <c r="W170">
        <v>0</v>
      </c>
    </row>
    <row r="171" spans="1:23" ht="12">
      <c r="A171" t="s">
        <v>52</v>
      </c>
      <c r="B171">
        <v>2</v>
      </c>
      <c r="C171">
        <v>17</v>
      </c>
      <c r="D171">
        <v>3</v>
      </c>
      <c r="E171">
        <v>6</v>
      </c>
      <c r="F171">
        <v>1</v>
      </c>
      <c r="H171">
        <v>8</v>
      </c>
      <c r="I171">
        <v>1</v>
      </c>
      <c r="J171">
        <v>1</v>
      </c>
      <c r="K171">
        <v>11</v>
      </c>
      <c r="L171">
        <v>4</v>
      </c>
      <c r="M171">
        <v>11</v>
      </c>
      <c r="N171">
        <v>4</v>
      </c>
      <c r="S171">
        <v>6</v>
      </c>
      <c r="T171">
        <v>12</v>
      </c>
      <c r="U171">
        <v>8</v>
      </c>
      <c r="V171">
        <v>7</v>
      </c>
      <c r="W171">
        <v>0</v>
      </c>
    </row>
    <row r="172" spans="1:23" ht="12">
      <c r="A172" t="s">
        <v>53</v>
      </c>
      <c r="B172">
        <v>4</v>
      </c>
      <c r="C172">
        <v>6</v>
      </c>
      <c r="D172">
        <v>6</v>
      </c>
      <c r="E172">
        <v>3</v>
      </c>
      <c r="H172">
        <v>3</v>
      </c>
      <c r="J172">
        <v>2</v>
      </c>
      <c r="K172">
        <v>7</v>
      </c>
      <c r="L172">
        <v>4</v>
      </c>
      <c r="M172">
        <v>8</v>
      </c>
      <c r="N172">
        <v>3</v>
      </c>
      <c r="S172">
        <v>3</v>
      </c>
      <c r="T172">
        <v>15</v>
      </c>
      <c r="U172">
        <v>6</v>
      </c>
      <c r="V172">
        <v>8</v>
      </c>
      <c r="W172">
        <v>0</v>
      </c>
    </row>
    <row r="173" spans="1:23" ht="12">
      <c r="A173" t="s">
        <v>54</v>
      </c>
      <c r="B173">
        <v>2</v>
      </c>
      <c r="C173">
        <v>20</v>
      </c>
      <c r="D173">
        <v>9</v>
      </c>
      <c r="E173">
        <v>5</v>
      </c>
      <c r="H173">
        <v>3</v>
      </c>
      <c r="I173">
        <v>2</v>
      </c>
      <c r="K173">
        <v>4</v>
      </c>
      <c r="L173">
        <v>10</v>
      </c>
      <c r="M173">
        <v>3</v>
      </c>
      <c r="N173">
        <v>7</v>
      </c>
      <c r="T173">
        <v>29</v>
      </c>
      <c r="U173">
        <v>3</v>
      </c>
      <c r="V173">
        <v>7</v>
      </c>
      <c r="W173">
        <v>0</v>
      </c>
    </row>
    <row r="174" spans="1:23" ht="12">
      <c r="A174" t="s">
        <v>55</v>
      </c>
      <c r="B174">
        <v>2</v>
      </c>
      <c r="C174">
        <v>3</v>
      </c>
      <c r="D174">
        <v>1</v>
      </c>
      <c r="E174">
        <v>1</v>
      </c>
      <c r="F174">
        <v>1</v>
      </c>
      <c r="H174">
        <v>2</v>
      </c>
      <c r="K174">
        <v>4</v>
      </c>
      <c r="M174">
        <v>12</v>
      </c>
      <c r="N174">
        <v>1</v>
      </c>
      <c r="O174">
        <v>2</v>
      </c>
      <c r="S174">
        <v>1</v>
      </c>
      <c r="T174">
        <v>15</v>
      </c>
      <c r="V174">
        <v>1</v>
      </c>
      <c r="W17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175"/>
  <sheetViews>
    <sheetView workbookViewId="0" topLeftCell="A1">
      <pane xSplit="1" ySplit="2" topLeftCell="B1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1" sqref="B171:I171"/>
    </sheetView>
  </sheetViews>
  <sheetFormatPr defaultColWidth="11.421875" defaultRowHeight="12.75"/>
  <cols>
    <col min="1" max="16384" width="8.8515625" style="0" customWidth="1"/>
  </cols>
  <sheetData>
    <row r="1" spans="2:10" ht="12">
      <c r="B1" t="s">
        <v>89</v>
      </c>
      <c r="F1" t="s">
        <v>90</v>
      </c>
      <c r="J1">
        <f>'Chart 1 data'!J1</f>
        <v>1</v>
      </c>
    </row>
    <row r="2" spans="2:15" ht="12">
      <c r="B2">
        <v>0</v>
      </c>
      <c r="C2" t="s">
        <v>91</v>
      </c>
      <c r="D2" t="s">
        <v>92</v>
      </c>
      <c r="E2" t="s">
        <v>93</v>
      </c>
      <c r="F2">
        <v>0</v>
      </c>
      <c r="G2" t="s">
        <v>91</v>
      </c>
      <c r="H2" t="s">
        <v>92</v>
      </c>
      <c r="I2" t="s">
        <v>93</v>
      </c>
      <c r="K2" t="str">
        <f>INDEX(A:A,J1+2)</f>
        <v>Barking &amp; Dagenham</v>
      </c>
      <c r="L2">
        <v>0</v>
      </c>
      <c r="M2" s="1" t="s">
        <v>91</v>
      </c>
      <c r="N2" s="1" t="s">
        <v>92</v>
      </c>
      <c r="O2" s="1" t="s">
        <v>93</v>
      </c>
    </row>
    <row r="3" spans="1:15" ht="12">
      <c r="A3" t="s">
        <v>94</v>
      </c>
      <c r="B3">
        <v>0</v>
      </c>
      <c r="C3">
        <v>7</v>
      </c>
      <c r="D3">
        <v>19</v>
      </c>
      <c r="E3">
        <v>50</v>
      </c>
      <c r="F3">
        <v>0</v>
      </c>
      <c r="G3">
        <v>9</v>
      </c>
      <c r="H3">
        <v>19</v>
      </c>
      <c r="I3">
        <v>13</v>
      </c>
      <c r="K3" t="s">
        <v>89</v>
      </c>
      <c r="L3">
        <f>INDEX(B:B,MATCH($K$2,$A:$A,0))</f>
        <v>0</v>
      </c>
      <c r="M3">
        <f>INDEX(C:C,MATCH($K$2,$A:$A,0))</f>
        <v>7</v>
      </c>
      <c r="N3">
        <f>INDEX(D:D,MATCH($K$2,$A:$A,0))</f>
        <v>19</v>
      </c>
      <c r="O3">
        <f>INDEX(E:E,MATCH($K$2,$A:$A,0))</f>
        <v>50</v>
      </c>
    </row>
    <row r="4" spans="1:15" ht="12">
      <c r="A4" t="s">
        <v>95</v>
      </c>
      <c r="B4">
        <v>0</v>
      </c>
      <c r="C4">
        <v>4</v>
      </c>
      <c r="D4">
        <v>24</v>
      </c>
      <c r="E4">
        <v>72</v>
      </c>
      <c r="F4">
        <v>0</v>
      </c>
      <c r="G4">
        <v>15</v>
      </c>
      <c r="H4">
        <v>9</v>
      </c>
      <c r="I4">
        <v>31</v>
      </c>
      <c r="K4" t="s">
        <v>90</v>
      </c>
      <c r="L4">
        <f>INDEX(F:F,MATCH($K$2,$A:$A,0))</f>
        <v>0</v>
      </c>
      <c r="M4">
        <f>INDEX(G:G,MATCH($K$2,$A:$A,0))</f>
        <v>9</v>
      </c>
      <c r="N4">
        <f>INDEX(H:H,MATCH($K$2,$A:$A,0))</f>
        <v>19</v>
      </c>
      <c r="O4">
        <f>INDEX(I:I,MATCH($K$2,$A:$A,0))</f>
        <v>13</v>
      </c>
    </row>
    <row r="5" spans="1:15" ht="12">
      <c r="A5" t="s">
        <v>96</v>
      </c>
      <c r="B5">
        <v>0</v>
      </c>
      <c r="C5">
        <v>10</v>
      </c>
      <c r="D5">
        <v>23</v>
      </c>
      <c r="E5">
        <v>77</v>
      </c>
      <c r="F5">
        <v>0</v>
      </c>
      <c r="G5">
        <v>12</v>
      </c>
      <c r="H5">
        <v>24</v>
      </c>
      <c r="I5">
        <v>46</v>
      </c>
      <c r="L5">
        <v>0</v>
      </c>
      <c r="M5" s="1" t="s">
        <v>91</v>
      </c>
      <c r="N5" s="1" t="s">
        <v>92</v>
      </c>
      <c r="O5" s="1" t="s">
        <v>93</v>
      </c>
    </row>
    <row r="6" spans="1:16" ht="12">
      <c r="A6" t="s">
        <v>97</v>
      </c>
      <c r="B6">
        <v>0</v>
      </c>
      <c r="C6">
        <v>9</v>
      </c>
      <c r="D6">
        <v>20</v>
      </c>
      <c r="E6">
        <v>60</v>
      </c>
      <c r="F6">
        <v>0</v>
      </c>
      <c r="G6">
        <v>13</v>
      </c>
      <c r="H6">
        <v>7</v>
      </c>
      <c r="I6">
        <v>58</v>
      </c>
      <c r="K6" t="s">
        <v>89</v>
      </c>
      <c r="L6">
        <f>100*(L3/$P$6)</f>
        <v>0</v>
      </c>
      <c r="M6">
        <f>100*(M3/$P$6)</f>
        <v>9.210526315789473</v>
      </c>
      <c r="N6">
        <f>100*(N3/$P$6)</f>
        <v>25</v>
      </c>
      <c r="O6">
        <f>100*(O3/$P$6)</f>
        <v>65.78947368421053</v>
      </c>
      <c r="P6">
        <f>SUM(L3:O3)</f>
        <v>76</v>
      </c>
    </row>
    <row r="7" spans="1:16" ht="12">
      <c r="A7" t="s">
        <v>98</v>
      </c>
      <c r="B7">
        <v>0</v>
      </c>
      <c r="C7">
        <v>13</v>
      </c>
      <c r="D7">
        <v>22</v>
      </c>
      <c r="E7">
        <v>46</v>
      </c>
      <c r="F7">
        <v>0</v>
      </c>
      <c r="G7">
        <v>17</v>
      </c>
      <c r="H7">
        <v>22</v>
      </c>
      <c r="I7">
        <v>36</v>
      </c>
      <c r="K7" t="s">
        <v>90</v>
      </c>
      <c r="L7">
        <f>100*(L4/$P$7)</f>
        <v>0</v>
      </c>
      <c r="M7">
        <f>100*(M4/$P$7)</f>
        <v>21.951219512195124</v>
      </c>
      <c r="N7">
        <f>100*(N4/$P$7)</f>
        <v>46.34146341463415</v>
      </c>
      <c r="O7">
        <f>100*(O4/$P$7)</f>
        <v>31.70731707317073</v>
      </c>
      <c r="P7">
        <f>SUM(L4:O4)</f>
        <v>41</v>
      </c>
    </row>
    <row r="8" spans="1:9" ht="12">
      <c r="A8" t="s">
        <v>99</v>
      </c>
      <c r="B8">
        <v>0</v>
      </c>
      <c r="C8">
        <v>11</v>
      </c>
      <c r="D8">
        <v>11</v>
      </c>
      <c r="E8">
        <v>74</v>
      </c>
      <c r="F8">
        <v>0</v>
      </c>
      <c r="G8">
        <v>8</v>
      </c>
      <c r="H8">
        <v>11</v>
      </c>
      <c r="I8">
        <v>68</v>
      </c>
    </row>
    <row r="9" spans="1:11" ht="12">
      <c r="A9" t="s">
        <v>100</v>
      </c>
      <c r="B9">
        <v>0</v>
      </c>
      <c r="C9">
        <v>12</v>
      </c>
      <c r="D9">
        <v>15</v>
      </c>
      <c r="E9">
        <v>33</v>
      </c>
      <c r="F9">
        <v>0</v>
      </c>
      <c r="G9">
        <v>16</v>
      </c>
      <c r="H9">
        <v>7</v>
      </c>
      <c r="I9">
        <v>5</v>
      </c>
      <c r="K9" t="str">
        <f>"
Figure 2 Concentration of offences for the 2009 PPO cohort for "&amp;K2&amp;"
"</f>
        <v>
Figure 2 Concentration of offences for the 2009 PPO cohort for Barking &amp; Dagenham
</v>
      </c>
    </row>
    <row r="10" spans="1:9" ht="12">
      <c r="A10" t="s">
        <v>101</v>
      </c>
      <c r="B10">
        <v>0</v>
      </c>
      <c r="C10">
        <v>146</v>
      </c>
      <c r="D10">
        <v>188</v>
      </c>
      <c r="E10">
        <v>456</v>
      </c>
      <c r="F10">
        <v>0</v>
      </c>
      <c r="G10">
        <v>131</v>
      </c>
      <c r="H10">
        <v>126</v>
      </c>
      <c r="I10">
        <v>323</v>
      </c>
    </row>
    <row r="11" spans="1:9" ht="12">
      <c r="A11" t="s">
        <v>102</v>
      </c>
      <c r="B11">
        <v>0</v>
      </c>
      <c r="C11">
        <v>11</v>
      </c>
      <c r="D11">
        <v>7</v>
      </c>
      <c r="E11">
        <v>132</v>
      </c>
      <c r="F11">
        <v>0</v>
      </c>
      <c r="G11">
        <v>5</v>
      </c>
      <c r="H11">
        <v>20</v>
      </c>
      <c r="I11">
        <v>66</v>
      </c>
    </row>
    <row r="12" spans="1:9" ht="12">
      <c r="A12" t="s">
        <v>103</v>
      </c>
      <c r="B12">
        <v>0</v>
      </c>
      <c r="C12">
        <v>25</v>
      </c>
      <c r="D12">
        <v>30</v>
      </c>
      <c r="E12">
        <v>228</v>
      </c>
      <c r="F12">
        <v>0</v>
      </c>
      <c r="G12">
        <v>21</v>
      </c>
      <c r="H12">
        <v>39</v>
      </c>
      <c r="I12">
        <v>98</v>
      </c>
    </row>
    <row r="13" spans="1:9" ht="12">
      <c r="A13" t="s">
        <v>104</v>
      </c>
      <c r="B13">
        <v>0</v>
      </c>
      <c r="C13">
        <v>4</v>
      </c>
      <c r="D13">
        <v>19</v>
      </c>
      <c r="E13">
        <v>51</v>
      </c>
      <c r="F13">
        <v>0</v>
      </c>
      <c r="G13">
        <v>7</v>
      </c>
      <c r="H13">
        <v>10</v>
      </c>
      <c r="I13">
        <v>39</v>
      </c>
    </row>
    <row r="14" spans="1:9" ht="12">
      <c r="A14" t="s">
        <v>105</v>
      </c>
      <c r="B14">
        <v>0</v>
      </c>
      <c r="C14">
        <v>20</v>
      </c>
      <c r="D14">
        <v>37</v>
      </c>
      <c r="E14">
        <v>362</v>
      </c>
      <c r="F14">
        <v>0</v>
      </c>
      <c r="G14">
        <v>23</v>
      </c>
      <c r="H14">
        <v>59</v>
      </c>
      <c r="I14">
        <v>159</v>
      </c>
    </row>
    <row r="15" spans="1:9" ht="12">
      <c r="A15" t="s">
        <v>106</v>
      </c>
      <c r="B15">
        <v>0</v>
      </c>
      <c r="C15">
        <v>15</v>
      </c>
      <c r="D15">
        <v>7</v>
      </c>
      <c r="E15">
        <v>68</v>
      </c>
      <c r="F15">
        <v>0</v>
      </c>
      <c r="G15">
        <v>13</v>
      </c>
      <c r="H15">
        <v>17</v>
      </c>
      <c r="I15">
        <v>56</v>
      </c>
    </row>
    <row r="16" spans="1:9" ht="12">
      <c r="A16" t="s">
        <v>107</v>
      </c>
      <c r="B16">
        <v>0</v>
      </c>
      <c r="C16">
        <v>4</v>
      </c>
      <c r="D16">
        <v>3</v>
      </c>
      <c r="E16">
        <v>76</v>
      </c>
      <c r="F16">
        <v>0</v>
      </c>
      <c r="G16">
        <v>5</v>
      </c>
      <c r="H16">
        <v>4</v>
      </c>
      <c r="I16">
        <v>41</v>
      </c>
    </row>
    <row r="17" spans="1:9" ht="12">
      <c r="A17" t="s">
        <v>108</v>
      </c>
      <c r="B17">
        <v>0</v>
      </c>
      <c r="C17">
        <v>16</v>
      </c>
      <c r="D17">
        <v>61</v>
      </c>
      <c r="E17">
        <v>341</v>
      </c>
      <c r="F17">
        <v>0</v>
      </c>
      <c r="G17">
        <v>27</v>
      </c>
      <c r="H17">
        <v>52</v>
      </c>
      <c r="I17">
        <v>98</v>
      </c>
    </row>
    <row r="18" spans="1:9" ht="12">
      <c r="A18" t="s">
        <v>109</v>
      </c>
      <c r="B18">
        <v>0</v>
      </c>
      <c r="C18">
        <v>15</v>
      </c>
      <c r="D18">
        <v>21</v>
      </c>
      <c r="E18">
        <v>146</v>
      </c>
      <c r="F18">
        <v>0</v>
      </c>
      <c r="G18">
        <v>13</v>
      </c>
      <c r="H18">
        <v>19</v>
      </c>
      <c r="I18">
        <v>67</v>
      </c>
    </row>
    <row r="19" spans="1:9" ht="12">
      <c r="A19" t="s">
        <v>110</v>
      </c>
      <c r="B19">
        <v>0</v>
      </c>
      <c r="C19">
        <v>8</v>
      </c>
      <c r="D19">
        <v>10</v>
      </c>
      <c r="E19">
        <v>82</v>
      </c>
      <c r="F19">
        <v>0</v>
      </c>
      <c r="G19">
        <v>8</v>
      </c>
      <c r="H19">
        <v>10</v>
      </c>
      <c r="I19">
        <v>64</v>
      </c>
    </row>
    <row r="20" spans="1:9" ht="12">
      <c r="A20" t="s">
        <v>111</v>
      </c>
      <c r="B20">
        <v>0</v>
      </c>
      <c r="C20">
        <v>25</v>
      </c>
      <c r="D20">
        <v>37</v>
      </c>
      <c r="E20">
        <v>260</v>
      </c>
      <c r="F20">
        <v>0</v>
      </c>
      <c r="G20">
        <v>19</v>
      </c>
      <c r="H20">
        <v>65</v>
      </c>
      <c r="I20">
        <v>85</v>
      </c>
    </row>
    <row r="21" spans="1:9" ht="12">
      <c r="A21" t="s">
        <v>112</v>
      </c>
      <c r="B21">
        <v>0</v>
      </c>
      <c r="C21">
        <v>11</v>
      </c>
      <c r="D21">
        <v>18</v>
      </c>
      <c r="E21">
        <v>75</v>
      </c>
      <c r="F21">
        <v>0</v>
      </c>
      <c r="G21">
        <v>14</v>
      </c>
      <c r="H21">
        <v>17</v>
      </c>
      <c r="I21">
        <v>56</v>
      </c>
    </row>
    <row r="22" spans="1:9" ht="12">
      <c r="A22" t="s">
        <v>113</v>
      </c>
      <c r="B22">
        <v>0</v>
      </c>
      <c r="C22">
        <v>18</v>
      </c>
      <c r="D22">
        <v>14</v>
      </c>
      <c r="E22">
        <v>174</v>
      </c>
      <c r="F22">
        <v>0</v>
      </c>
      <c r="G22">
        <v>12</v>
      </c>
      <c r="H22">
        <v>36</v>
      </c>
      <c r="I22">
        <v>122</v>
      </c>
    </row>
    <row r="23" spans="1:9" ht="12">
      <c r="A23" t="s">
        <v>114</v>
      </c>
      <c r="B23">
        <v>0</v>
      </c>
      <c r="C23">
        <v>9</v>
      </c>
      <c r="D23">
        <v>20</v>
      </c>
      <c r="E23">
        <v>92</v>
      </c>
      <c r="F23">
        <v>0</v>
      </c>
      <c r="G23">
        <v>3</v>
      </c>
      <c r="H23">
        <v>13</v>
      </c>
      <c r="I23">
        <v>77</v>
      </c>
    </row>
    <row r="24" spans="1:9" ht="12">
      <c r="A24" t="s">
        <v>115</v>
      </c>
      <c r="B24">
        <v>0</v>
      </c>
      <c r="C24">
        <v>14</v>
      </c>
      <c r="D24">
        <v>4</v>
      </c>
      <c r="E24">
        <v>79</v>
      </c>
      <c r="F24">
        <v>0</v>
      </c>
      <c r="G24">
        <v>3</v>
      </c>
      <c r="H24">
        <v>16</v>
      </c>
      <c r="I24">
        <v>81</v>
      </c>
    </row>
    <row r="25" spans="1:9" ht="12">
      <c r="A25" t="s">
        <v>116</v>
      </c>
      <c r="B25">
        <v>0</v>
      </c>
      <c r="C25">
        <v>7</v>
      </c>
      <c r="D25">
        <v>22</v>
      </c>
      <c r="E25">
        <v>102</v>
      </c>
      <c r="F25">
        <v>0</v>
      </c>
      <c r="G25">
        <v>12</v>
      </c>
      <c r="H25">
        <v>17</v>
      </c>
      <c r="I25">
        <v>55</v>
      </c>
    </row>
    <row r="26" spans="1:9" ht="12">
      <c r="A26" t="s">
        <v>117</v>
      </c>
      <c r="B26">
        <v>0</v>
      </c>
      <c r="C26">
        <v>22</v>
      </c>
      <c r="D26">
        <v>24</v>
      </c>
      <c r="E26">
        <v>308</v>
      </c>
      <c r="F26">
        <v>0</v>
      </c>
      <c r="G26">
        <v>24</v>
      </c>
      <c r="H26">
        <v>18</v>
      </c>
      <c r="I26">
        <v>158</v>
      </c>
    </row>
    <row r="27" spans="1:9" ht="12">
      <c r="A27" t="s">
        <v>118</v>
      </c>
      <c r="B27">
        <v>0</v>
      </c>
      <c r="C27">
        <v>14</v>
      </c>
      <c r="D27">
        <v>53</v>
      </c>
      <c r="E27">
        <v>126</v>
      </c>
      <c r="F27">
        <v>0</v>
      </c>
      <c r="G27">
        <v>27</v>
      </c>
      <c r="H27">
        <v>27</v>
      </c>
      <c r="I27">
        <v>34</v>
      </c>
    </row>
    <row r="28" spans="1:9" ht="12">
      <c r="A28" t="s">
        <v>119</v>
      </c>
      <c r="B28">
        <v>0</v>
      </c>
      <c r="C28">
        <v>32</v>
      </c>
      <c r="D28">
        <v>66</v>
      </c>
      <c r="E28">
        <v>263</v>
      </c>
      <c r="F28">
        <v>0</v>
      </c>
      <c r="G28">
        <v>47</v>
      </c>
      <c r="H28">
        <v>45</v>
      </c>
      <c r="I28">
        <v>63</v>
      </c>
    </row>
    <row r="29" spans="1:9" ht="12">
      <c r="A29" t="s">
        <v>120</v>
      </c>
      <c r="B29">
        <v>0</v>
      </c>
      <c r="C29">
        <v>4</v>
      </c>
      <c r="D29">
        <v>6</v>
      </c>
      <c r="E29">
        <v>150</v>
      </c>
      <c r="F29">
        <v>0</v>
      </c>
      <c r="G29">
        <v>5</v>
      </c>
      <c r="H29">
        <v>22</v>
      </c>
      <c r="I29">
        <v>92</v>
      </c>
    </row>
    <row r="30" spans="1:9" ht="12">
      <c r="A30" t="s">
        <v>121</v>
      </c>
      <c r="B30">
        <v>0</v>
      </c>
      <c r="C30">
        <v>1</v>
      </c>
      <c r="D30">
        <v>3</v>
      </c>
      <c r="E30">
        <v>88</v>
      </c>
      <c r="F30">
        <v>0</v>
      </c>
      <c r="G30">
        <v>2</v>
      </c>
      <c r="H30">
        <v>17</v>
      </c>
      <c r="I30">
        <v>22</v>
      </c>
    </row>
    <row r="31" spans="1:9" ht="12">
      <c r="A31" t="s">
        <v>122</v>
      </c>
      <c r="B31">
        <v>0</v>
      </c>
      <c r="C31">
        <v>20</v>
      </c>
      <c r="D31">
        <v>26</v>
      </c>
      <c r="E31">
        <v>164</v>
      </c>
      <c r="F31">
        <v>0</v>
      </c>
      <c r="G31">
        <v>26</v>
      </c>
      <c r="H31">
        <v>35</v>
      </c>
      <c r="I31">
        <v>65</v>
      </c>
    </row>
    <row r="32" spans="1:9" ht="12">
      <c r="A32" t="s">
        <v>123</v>
      </c>
      <c r="B32">
        <v>0</v>
      </c>
      <c r="C32">
        <v>15</v>
      </c>
      <c r="D32">
        <v>34</v>
      </c>
      <c r="E32">
        <v>240</v>
      </c>
      <c r="F32">
        <v>0</v>
      </c>
      <c r="G32">
        <v>21</v>
      </c>
      <c r="H32">
        <v>14</v>
      </c>
      <c r="I32">
        <v>119</v>
      </c>
    </row>
    <row r="33" spans="1:9" ht="12">
      <c r="A33" t="s">
        <v>124</v>
      </c>
      <c r="B33">
        <v>0</v>
      </c>
      <c r="C33">
        <v>29</v>
      </c>
      <c r="D33">
        <v>79</v>
      </c>
      <c r="E33">
        <v>464</v>
      </c>
      <c r="F33">
        <v>0</v>
      </c>
      <c r="G33">
        <v>34</v>
      </c>
      <c r="H33">
        <v>87</v>
      </c>
      <c r="I33">
        <v>232</v>
      </c>
    </row>
    <row r="34" spans="1:9" ht="12">
      <c r="A34" t="s">
        <v>125</v>
      </c>
      <c r="B34">
        <v>0</v>
      </c>
      <c r="C34">
        <v>8</v>
      </c>
      <c r="D34">
        <v>0</v>
      </c>
      <c r="E34">
        <v>87</v>
      </c>
      <c r="F34">
        <v>0</v>
      </c>
      <c r="G34">
        <v>6</v>
      </c>
      <c r="H34">
        <v>13</v>
      </c>
      <c r="I34">
        <v>42</v>
      </c>
    </row>
    <row r="35" spans="1:9" ht="12">
      <c r="A35" t="s">
        <v>126</v>
      </c>
      <c r="B35">
        <v>0</v>
      </c>
      <c r="C35">
        <v>19</v>
      </c>
      <c r="D35">
        <v>13</v>
      </c>
      <c r="E35">
        <v>95</v>
      </c>
      <c r="F35">
        <v>0</v>
      </c>
      <c r="G35">
        <v>15</v>
      </c>
      <c r="H35">
        <v>10</v>
      </c>
      <c r="I35">
        <v>78</v>
      </c>
    </row>
    <row r="36" spans="1:9" ht="12">
      <c r="A36" t="s">
        <v>127</v>
      </c>
      <c r="B36">
        <v>0</v>
      </c>
      <c r="C36">
        <v>5</v>
      </c>
      <c r="D36">
        <v>13</v>
      </c>
      <c r="E36">
        <v>93</v>
      </c>
      <c r="F36">
        <v>0</v>
      </c>
      <c r="G36">
        <v>9</v>
      </c>
      <c r="H36">
        <v>32</v>
      </c>
      <c r="I36">
        <v>38</v>
      </c>
    </row>
    <row r="37" spans="1:9" ht="12">
      <c r="A37" t="s">
        <v>128</v>
      </c>
      <c r="B37">
        <v>0</v>
      </c>
      <c r="C37">
        <v>24</v>
      </c>
      <c r="D37">
        <v>14</v>
      </c>
      <c r="E37">
        <v>178</v>
      </c>
      <c r="F37">
        <v>0</v>
      </c>
      <c r="G37">
        <v>19</v>
      </c>
      <c r="H37">
        <v>20</v>
      </c>
      <c r="I37">
        <v>65</v>
      </c>
    </row>
    <row r="38" spans="1:9" ht="12">
      <c r="A38" t="s">
        <v>129</v>
      </c>
      <c r="B38">
        <v>0</v>
      </c>
      <c r="C38">
        <v>34</v>
      </c>
      <c r="D38">
        <v>40</v>
      </c>
      <c r="E38">
        <v>229</v>
      </c>
      <c r="F38">
        <v>0</v>
      </c>
      <c r="G38">
        <v>33</v>
      </c>
      <c r="H38">
        <v>38</v>
      </c>
      <c r="I38">
        <v>91</v>
      </c>
    </row>
    <row r="39" spans="1:9" ht="12">
      <c r="A39" t="s">
        <v>130</v>
      </c>
      <c r="B39">
        <v>0</v>
      </c>
      <c r="C39">
        <v>5</v>
      </c>
      <c r="D39">
        <v>9</v>
      </c>
      <c r="E39">
        <v>29</v>
      </c>
      <c r="F39">
        <v>0</v>
      </c>
      <c r="G39">
        <v>4</v>
      </c>
      <c r="H39">
        <v>7</v>
      </c>
      <c r="I39">
        <v>5</v>
      </c>
    </row>
    <row r="40" spans="1:9" ht="12">
      <c r="A40" t="s">
        <v>131</v>
      </c>
      <c r="B40">
        <v>0</v>
      </c>
      <c r="C40">
        <v>8</v>
      </c>
      <c r="D40">
        <v>28</v>
      </c>
      <c r="E40">
        <v>380</v>
      </c>
      <c r="F40">
        <v>0</v>
      </c>
      <c r="G40">
        <v>23</v>
      </c>
      <c r="H40">
        <v>36</v>
      </c>
      <c r="I40">
        <v>146</v>
      </c>
    </row>
    <row r="41" spans="1:9" ht="12">
      <c r="A41" t="s">
        <v>132</v>
      </c>
      <c r="B41">
        <v>0</v>
      </c>
      <c r="C41">
        <v>4</v>
      </c>
      <c r="D41">
        <v>22</v>
      </c>
      <c r="E41">
        <v>95</v>
      </c>
      <c r="F41">
        <v>0</v>
      </c>
      <c r="G41">
        <v>17</v>
      </c>
      <c r="H41">
        <v>6</v>
      </c>
      <c r="I41">
        <v>33</v>
      </c>
    </row>
    <row r="42" spans="1:9" ht="12">
      <c r="A42" t="s">
        <v>133</v>
      </c>
      <c r="B42">
        <v>0</v>
      </c>
      <c r="C42">
        <v>2</v>
      </c>
      <c r="D42">
        <v>3</v>
      </c>
      <c r="E42">
        <v>63</v>
      </c>
      <c r="F42">
        <v>0</v>
      </c>
      <c r="G42">
        <v>9</v>
      </c>
      <c r="H42">
        <v>13</v>
      </c>
      <c r="I42">
        <v>39</v>
      </c>
    </row>
    <row r="43" spans="1:9" ht="12">
      <c r="A43" t="s">
        <v>134</v>
      </c>
      <c r="B43">
        <v>0</v>
      </c>
      <c r="C43">
        <v>41</v>
      </c>
      <c r="D43">
        <v>40</v>
      </c>
      <c r="E43">
        <v>191</v>
      </c>
      <c r="F43">
        <v>0</v>
      </c>
      <c r="G43">
        <v>42</v>
      </c>
      <c r="H43">
        <v>43</v>
      </c>
      <c r="I43">
        <v>85</v>
      </c>
    </row>
    <row r="44" spans="1:9" ht="12">
      <c r="A44" t="s">
        <v>135</v>
      </c>
      <c r="B44">
        <v>0</v>
      </c>
      <c r="C44">
        <v>66</v>
      </c>
      <c r="D44">
        <v>84</v>
      </c>
      <c r="E44">
        <v>578</v>
      </c>
      <c r="F44">
        <v>0</v>
      </c>
      <c r="G44">
        <v>71</v>
      </c>
      <c r="H44">
        <v>99</v>
      </c>
      <c r="I44">
        <v>278</v>
      </c>
    </row>
    <row r="45" spans="1:9" ht="12">
      <c r="A45" t="s">
        <v>136</v>
      </c>
      <c r="B45">
        <v>0</v>
      </c>
      <c r="C45">
        <v>34</v>
      </c>
      <c r="D45">
        <v>51</v>
      </c>
      <c r="E45">
        <v>468</v>
      </c>
      <c r="F45">
        <v>0</v>
      </c>
      <c r="G45">
        <v>31</v>
      </c>
      <c r="H45">
        <v>55</v>
      </c>
      <c r="I45">
        <v>161</v>
      </c>
    </row>
    <row r="46" spans="1:9" ht="12">
      <c r="A46" t="s">
        <v>137</v>
      </c>
      <c r="B46">
        <v>0</v>
      </c>
      <c r="C46">
        <v>26</v>
      </c>
      <c r="D46">
        <v>29</v>
      </c>
      <c r="E46">
        <v>214</v>
      </c>
      <c r="F46">
        <v>0</v>
      </c>
      <c r="G46">
        <v>14</v>
      </c>
      <c r="H46">
        <v>39</v>
      </c>
      <c r="I46">
        <v>92</v>
      </c>
    </row>
    <row r="47" spans="1:9" ht="12">
      <c r="A47" t="s">
        <v>138</v>
      </c>
      <c r="B47">
        <v>0</v>
      </c>
      <c r="C47">
        <v>3</v>
      </c>
      <c r="D47">
        <v>15</v>
      </c>
      <c r="E47">
        <v>52</v>
      </c>
      <c r="F47">
        <v>0</v>
      </c>
      <c r="G47">
        <v>2</v>
      </c>
      <c r="H47">
        <v>10</v>
      </c>
      <c r="I47">
        <v>23</v>
      </c>
    </row>
    <row r="48" spans="1:9" ht="12">
      <c r="A48" t="s">
        <v>139</v>
      </c>
      <c r="B48">
        <v>0</v>
      </c>
      <c r="C48">
        <v>18</v>
      </c>
      <c r="D48">
        <v>39</v>
      </c>
      <c r="E48">
        <v>197</v>
      </c>
      <c r="F48">
        <v>0</v>
      </c>
      <c r="G48">
        <v>15</v>
      </c>
      <c r="H48">
        <v>31</v>
      </c>
      <c r="I48">
        <v>84</v>
      </c>
    </row>
    <row r="49" spans="1:9" ht="12">
      <c r="A49" t="s">
        <v>140</v>
      </c>
      <c r="B49">
        <v>0</v>
      </c>
      <c r="C49">
        <v>14</v>
      </c>
      <c r="D49">
        <v>51</v>
      </c>
      <c r="E49">
        <v>274</v>
      </c>
      <c r="F49">
        <v>0</v>
      </c>
      <c r="G49">
        <v>21</v>
      </c>
      <c r="H49">
        <v>49</v>
      </c>
      <c r="I49">
        <v>226</v>
      </c>
    </row>
    <row r="50" spans="1:9" ht="12">
      <c r="A50" t="s">
        <v>141</v>
      </c>
      <c r="B50">
        <v>0</v>
      </c>
      <c r="C50">
        <v>19</v>
      </c>
      <c r="D50">
        <v>23</v>
      </c>
      <c r="E50">
        <v>41</v>
      </c>
      <c r="F50">
        <v>0</v>
      </c>
      <c r="G50">
        <v>28</v>
      </c>
      <c r="H50">
        <v>11</v>
      </c>
      <c r="I50">
        <v>41</v>
      </c>
    </row>
    <row r="51" spans="1:9" ht="12">
      <c r="A51" t="s">
        <v>142</v>
      </c>
      <c r="B51">
        <v>0</v>
      </c>
      <c r="C51">
        <v>3</v>
      </c>
      <c r="D51">
        <v>22</v>
      </c>
      <c r="E51">
        <v>115</v>
      </c>
      <c r="F51">
        <v>0</v>
      </c>
      <c r="G51">
        <v>8</v>
      </c>
      <c r="H51">
        <v>12</v>
      </c>
      <c r="I51">
        <v>58</v>
      </c>
    </row>
    <row r="52" spans="1:9" ht="12">
      <c r="A52" t="s">
        <v>143</v>
      </c>
      <c r="B52">
        <v>0</v>
      </c>
      <c r="C52">
        <v>21</v>
      </c>
      <c r="D52">
        <v>30</v>
      </c>
      <c r="E52">
        <v>222</v>
      </c>
      <c r="F52">
        <v>0</v>
      </c>
      <c r="G52">
        <v>27</v>
      </c>
      <c r="H52">
        <v>32</v>
      </c>
      <c r="I52">
        <v>123</v>
      </c>
    </row>
    <row r="53" spans="1:9" ht="12">
      <c r="A53" t="s">
        <v>144</v>
      </c>
      <c r="B53">
        <v>0</v>
      </c>
      <c r="C53">
        <v>3</v>
      </c>
      <c r="D53">
        <v>3</v>
      </c>
      <c r="E53">
        <v>58</v>
      </c>
      <c r="F53">
        <v>0</v>
      </c>
      <c r="G53">
        <v>10</v>
      </c>
      <c r="H53">
        <v>6</v>
      </c>
      <c r="I53">
        <v>20</v>
      </c>
    </row>
    <row r="54" spans="1:9" ht="12">
      <c r="A54" t="s">
        <v>145</v>
      </c>
      <c r="B54">
        <v>0</v>
      </c>
      <c r="C54">
        <v>62</v>
      </c>
      <c r="D54">
        <v>93</v>
      </c>
      <c r="E54">
        <v>589</v>
      </c>
      <c r="F54">
        <v>0</v>
      </c>
      <c r="G54">
        <v>54</v>
      </c>
      <c r="H54">
        <v>74</v>
      </c>
      <c r="I54">
        <v>363</v>
      </c>
    </row>
    <row r="55" spans="1:9" ht="12">
      <c r="A55" t="s">
        <v>146</v>
      </c>
      <c r="B55" t="s">
        <v>84</v>
      </c>
      <c r="C55" t="s">
        <v>84</v>
      </c>
      <c r="D55" t="s">
        <v>84</v>
      </c>
      <c r="E55" t="s">
        <v>84</v>
      </c>
      <c r="F55" t="s">
        <v>84</v>
      </c>
      <c r="G55" t="s">
        <v>84</v>
      </c>
      <c r="H55" t="s">
        <v>84</v>
      </c>
      <c r="I55" t="s">
        <v>84</v>
      </c>
    </row>
    <row r="56" spans="1:9" ht="12">
      <c r="A56" t="s">
        <v>147</v>
      </c>
      <c r="B56">
        <v>0</v>
      </c>
      <c r="C56">
        <v>10</v>
      </c>
      <c r="D56">
        <v>15</v>
      </c>
      <c r="E56">
        <v>264</v>
      </c>
      <c r="F56">
        <v>0</v>
      </c>
      <c r="G56">
        <v>17</v>
      </c>
      <c r="H56">
        <v>36</v>
      </c>
      <c r="I56">
        <v>94</v>
      </c>
    </row>
    <row r="57" spans="1:9" ht="12">
      <c r="A57" t="s">
        <v>148</v>
      </c>
      <c r="B57">
        <v>0</v>
      </c>
      <c r="C57">
        <v>19</v>
      </c>
      <c r="D57">
        <v>46</v>
      </c>
      <c r="E57">
        <v>331</v>
      </c>
      <c r="F57">
        <v>0</v>
      </c>
      <c r="G57">
        <v>31</v>
      </c>
      <c r="H57">
        <v>41</v>
      </c>
      <c r="I57">
        <v>158</v>
      </c>
    </row>
    <row r="58" spans="1:9" ht="12">
      <c r="A58" t="s">
        <v>149</v>
      </c>
      <c r="B58">
        <v>0</v>
      </c>
      <c r="C58">
        <v>2</v>
      </c>
      <c r="D58">
        <v>21</v>
      </c>
      <c r="E58">
        <v>51</v>
      </c>
      <c r="F58">
        <v>0</v>
      </c>
      <c r="G58">
        <v>10</v>
      </c>
      <c r="H58">
        <v>7</v>
      </c>
      <c r="I58">
        <v>39</v>
      </c>
    </row>
    <row r="59" spans="1:9" ht="12">
      <c r="A59" t="s">
        <v>150</v>
      </c>
      <c r="B59">
        <v>0</v>
      </c>
      <c r="C59">
        <v>9</v>
      </c>
      <c r="D59">
        <v>12</v>
      </c>
      <c r="E59">
        <v>81</v>
      </c>
      <c r="F59">
        <v>0</v>
      </c>
      <c r="G59">
        <v>6</v>
      </c>
      <c r="H59">
        <v>8</v>
      </c>
      <c r="I59">
        <v>55</v>
      </c>
    </row>
    <row r="60" spans="1:9" ht="12">
      <c r="A60" t="s">
        <v>151</v>
      </c>
      <c r="B60">
        <v>0</v>
      </c>
      <c r="C60">
        <v>16</v>
      </c>
      <c r="D60">
        <v>17</v>
      </c>
      <c r="E60">
        <v>106</v>
      </c>
      <c r="F60">
        <v>0</v>
      </c>
      <c r="G60">
        <v>17</v>
      </c>
      <c r="H60">
        <v>24</v>
      </c>
      <c r="I60">
        <v>39</v>
      </c>
    </row>
    <row r="61" spans="1:9" ht="12">
      <c r="A61" t="s">
        <v>152</v>
      </c>
      <c r="B61">
        <v>0</v>
      </c>
      <c r="C61">
        <v>14</v>
      </c>
      <c r="D61">
        <v>6</v>
      </c>
      <c r="E61">
        <v>65</v>
      </c>
      <c r="F61">
        <v>0</v>
      </c>
      <c r="G61">
        <v>8</v>
      </c>
      <c r="H61">
        <v>20</v>
      </c>
      <c r="I61">
        <v>38</v>
      </c>
    </row>
    <row r="62" spans="1:9" ht="12">
      <c r="A62" t="s">
        <v>153</v>
      </c>
      <c r="B62">
        <v>0</v>
      </c>
      <c r="C62">
        <v>5</v>
      </c>
      <c r="D62">
        <v>12</v>
      </c>
      <c r="E62">
        <v>141</v>
      </c>
      <c r="F62">
        <v>0</v>
      </c>
      <c r="G62">
        <v>6</v>
      </c>
      <c r="H62">
        <v>16</v>
      </c>
      <c r="I62">
        <v>44</v>
      </c>
    </row>
    <row r="63" spans="1:9" ht="12">
      <c r="A63" t="s">
        <v>154</v>
      </c>
      <c r="B63">
        <v>0</v>
      </c>
      <c r="C63">
        <v>40</v>
      </c>
      <c r="D63">
        <v>104</v>
      </c>
      <c r="E63">
        <v>754</v>
      </c>
      <c r="F63">
        <v>0</v>
      </c>
      <c r="G63">
        <v>53</v>
      </c>
      <c r="H63">
        <v>75</v>
      </c>
      <c r="I63">
        <v>405</v>
      </c>
    </row>
    <row r="64" spans="1:9" ht="12">
      <c r="A64" t="s">
        <v>155</v>
      </c>
      <c r="B64">
        <v>0</v>
      </c>
      <c r="C64">
        <v>12</v>
      </c>
      <c r="D64">
        <v>26</v>
      </c>
      <c r="E64">
        <v>143</v>
      </c>
      <c r="F64">
        <v>0</v>
      </c>
      <c r="G64">
        <v>18</v>
      </c>
      <c r="H64">
        <v>22</v>
      </c>
      <c r="I64">
        <v>53</v>
      </c>
    </row>
    <row r="65" spans="1:9" ht="12">
      <c r="A65" t="s">
        <v>156</v>
      </c>
      <c r="B65">
        <v>0</v>
      </c>
      <c r="C65">
        <v>12</v>
      </c>
      <c r="D65">
        <v>14</v>
      </c>
      <c r="E65">
        <v>30</v>
      </c>
      <c r="F65">
        <v>0</v>
      </c>
      <c r="G65">
        <v>4</v>
      </c>
      <c r="H65">
        <v>3</v>
      </c>
      <c r="I65">
        <v>18</v>
      </c>
    </row>
    <row r="66" spans="1:9" ht="12">
      <c r="A66" t="s">
        <v>157</v>
      </c>
      <c r="B66">
        <v>0</v>
      </c>
      <c r="C66">
        <v>10</v>
      </c>
      <c r="D66">
        <v>25</v>
      </c>
      <c r="E66">
        <v>229</v>
      </c>
      <c r="F66">
        <v>0</v>
      </c>
      <c r="G66">
        <v>11</v>
      </c>
      <c r="H66">
        <v>14</v>
      </c>
      <c r="I66">
        <v>179</v>
      </c>
    </row>
    <row r="67" spans="1:9" ht="12">
      <c r="A67" t="s">
        <v>158</v>
      </c>
      <c r="B67">
        <v>0</v>
      </c>
      <c r="C67">
        <v>7</v>
      </c>
      <c r="D67">
        <v>15</v>
      </c>
      <c r="E67">
        <v>62</v>
      </c>
      <c r="F67">
        <v>0</v>
      </c>
      <c r="G67">
        <v>6</v>
      </c>
      <c r="H67">
        <v>8</v>
      </c>
      <c r="I67">
        <v>44</v>
      </c>
    </row>
    <row r="68" spans="1:9" ht="12">
      <c r="A68" t="s">
        <v>159</v>
      </c>
      <c r="B68">
        <v>0</v>
      </c>
      <c r="C68">
        <v>7</v>
      </c>
      <c r="D68">
        <v>11</v>
      </c>
      <c r="E68">
        <v>82</v>
      </c>
      <c r="F68">
        <v>0</v>
      </c>
      <c r="G68">
        <v>9</v>
      </c>
      <c r="H68">
        <v>8</v>
      </c>
      <c r="I68">
        <v>59</v>
      </c>
    </row>
    <row r="69" spans="1:9" ht="12">
      <c r="A69" t="s">
        <v>160</v>
      </c>
      <c r="B69">
        <v>0</v>
      </c>
      <c r="C69">
        <v>52</v>
      </c>
      <c r="D69">
        <v>89</v>
      </c>
      <c r="E69">
        <v>506</v>
      </c>
      <c r="F69">
        <v>0</v>
      </c>
      <c r="G69">
        <v>59</v>
      </c>
      <c r="H69">
        <v>54</v>
      </c>
      <c r="I69">
        <v>331</v>
      </c>
    </row>
    <row r="70" spans="1:9" ht="12">
      <c r="A70" t="s">
        <v>161</v>
      </c>
      <c r="B70">
        <v>0</v>
      </c>
      <c r="C70">
        <v>13</v>
      </c>
      <c r="D70">
        <v>21</v>
      </c>
      <c r="E70">
        <v>71</v>
      </c>
      <c r="F70">
        <v>0</v>
      </c>
      <c r="G70">
        <v>11</v>
      </c>
      <c r="H70">
        <v>25</v>
      </c>
      <c r="I70">
        <v>42</v>
      </c>
    </row>
    <row r="71" spans="1:9" ht="12">
      <c r="A71" t="s">
        <v>162</v>
      </c>
      <c r="B71">
        <v>0</v>
      </c>
      <c r="C71">
        <v>16</v>
      </c>
      <c r="D71">
        <v>37</v>
      </c>
      <c r="E71">
        <v>68</v>
      </c>
      <c r="F71">
        <v>0</v>
      </c>
      <c r="G71">
        <v>19</v>
      </c>
      <c r="H71">
        <v>14</v>
      </c>
      <c r="I71">
        <v>78</v>
      </c>
    </row>
    <row r="72" spans="1:9" ht="12">
      <c r="A72" t="s">
        <v>163</v>
      </c>
      <c r="B72" t="s">
        <v>84</v>
      </c>
      <c r="C72" t="s">
        <v>84</v>
      </c>
      <c r="D72" t="s">
        <v>84</v>
      </c>
      <c r="E72" t="s">
        <v>84</v>
      </c>
      <c r="F72" t="s">
        <v>84</v>
      </c>
      <c r="G72" t="s">
        <v>84</v>
      </c>
      <c r="H72" t="s">
        <v>84</v>
      </c>
      <c r="I72" t="s">
        <v>84</v>
      </c>
    </row>
    <row r="73" spans="1:9" ht="12">
      <c r="A73" t="s">
        <v>164</v>
      </c>
      <c r="B73">
        <v>0</v>
      </c>
      <c r="C73">
        <v>2</v>
      </c>
      <c r="D73">
        <v>14</v>
      </c>
      <c r="E73">
        <v>183</v>
      </c>
      <c r="F73">
        <v>0</v>
      </c>
      <c r="G73">
        <v>10</v>
      </c>
      <c r="H73">
        <v>17</v>
      </c>
      <c r="I73">
        <v>76</v>
      </c>
    </row>
    <row r="74" spans="1:9" ht="12">
      <c r="A74" t="s">
        <v>165</v>
      </c>
      <c r="B74">
        <v>0</v>
      </c>
      <c r="C74">
        <v>16</v>
      </c>
      <c r="D74">
        <v>20</v>
      </c>
      <c r="E74">
        <v>42</v>
      </c>
      <c r="F74">
        <v>0</v>
      </c>
      <c r="G74">
        <v>17</v>
      </c>
      <c r="H74">
        <v>7</v>
      </c>
      <c r="I74">
        <v>42</v>
      </c>
    </row>
    <row r="75" spans="1:9" ht="12">
      <c r="A75" t="s">
        <v>166</v>
      </c>
      <c r="B75">
        <v>0</v>
      </c>
      <c r="C75">
        <v>11</v>
      </c>
      <c r="D75">
        <v>6</v>
      </c>
      <c r="E75">
        <v>105</v>
      </c>
      <c r="F75">
        <v>0</v>
      </c>
      <c r="G75">
        <v>12</v>
      </c>
      <c r="H75">
        <v>21</v>
      </c>
      <c r="I75">
        <v>30</v>
      </c>
    </row>
    <row r="76" spans="1:9" ht="12">
      <c r="A76" t="s">
        <v>167</v>
      </c>
      <c r="B76">
        <v>0</v>
      </c>
      <c r="C76">
        <v>55</v>
      </c>
      <c r="D76">
        <v>109</v>
      </c>
      <c r="E76">
        <v>453</v>
      </c>
      <c r="F76">
        <v>0</v>
      </c>
      <c r="G76">
        <v>61</v>
      </c>
      <c r="H76">
        <v>94</v>
      </c>
      <c r="I76">
        <v>306</v>
      </c>
    </row>
    <row r="77" spans="1:9" ht="12">
      <c r="A77" t="s">
        <v>168</v>
      </c>
      <c r="B77">
        <v>0</v>
      </c>
      <c r="C77">
        <v>50</v>
      </c>
      <c r="D77">
        <v>45</v>
      </c>
      <c r="E77">
        <v>254</v>
      </c>
      <c r="F77">
        <v>0</v>
      </c>
      <c r="G77">
        <v>40</v>
      </c>
      <c r="H77">
        <v>84</v>
      </c>
      <c r="I77">
        <v>136</v>
      </c>
    </row>
    <row r="78" spans="1:9" ht="12">
      <c r="A78" t="s">
        <v>169</v>
      </c>
      <c r="B78">
        <v>0</v>
      </c>
      <c r="C78">
        <v>6</v>
      </c>
      <c r="D78">
        <v>18</v>
      </c>
      <c r="E78">
        <v>50</v>
      </c>
      <c r="F78">
        <v>0</v>
      </c>
      <c r="G78">
        <v>8</v>
      </c>
      <c r="H78">
        <v>14</v>
      </c>
      <c r="I78">
        <v>26</v>
      </c>
    </row>
    <row r="79" spans="1:9" ht="12">
      <c r="A79" t="s">
        <v>170</v>
      </c>
      <c r="B79">
        <v>0</v>
      </c>
      <c r="C79">
        <v>25</v>
      </c>
      <c r="D79">
        <v>49</v>
      </c>
      <c r="E79">
        <v>392</v>
      </c>
      <c r="F79">
        <v>0</v>
      </c>
      <c r="G79">
        <v>35</v>
      </c>
      <c r="H79">
        <v>55</v>
      </c>
      <c r="I79">
        <v>147</v>
      </c>
    </row>
    <row r="80" spans="1:9" ht="12">
      <c r="A80" t="s">
        <v>171</v>
      </c>
      <c r="B80">
        <v>0</v>
      </c>
      <c r="C80">
        <v>19</v>
      </c>
      <c r="D80">
        <v>40</v>
      </c>
      <c r="E80">
        <v>192</v>
      </c>
      <c r="F80">
        <v>0</v>
      </c>
      <c r="G80">
        <v>19</v>
      </c>
      <c r="H80">
        <v>26</v>
      </c>
      <c r="I80">
        <v>76</v>
      </c>
    </row>
    <row r="81" spans="1:9" ht="12">
      <c r="A81" t="s">
        <v>172</v>
      </c>
      <c r="B81">
        <v>0</v>
      </c>
      <c r="C81">
        <v>23</v>
      </c>
      <c r="D81">
        <v>27</v>
      </c>
      <c r="E81">
        <v>88</v>
      </c>
      <c r="F81">
        <v>0</v>
      </c>
      <c r="G81">
        <v>12</v>
      </c>
      <c r="H81">
        <v>21</v>
      </c>
      <c r="I81">
        <v>50</v>
      </c>
    </row>
    <row r="82" spans="1:9" ht="12">
      <c r="A82" t="s">
        <v>173</v>
      </c>
      <c r="B82">
        <v>0</v>
      </c>
      <c r="C82">
        <v>91</v>
      </c>
      <c r="D82">
        <v>152</v>
      </c>
      <c r="E82">
        <v>1368</v>
      </c>
      <c r="F82">
        <v>0</v>
      </c>
      <c r="G82">
        <v>111</v>
      </c>
      <c r="H82">
        <v>170</v>
      </c>
      <c r="I82">
        <v>607</v>
      </c>
    </row>
    <row r="83" spans="1:9" ht="12">
      <c r="A83" t="s">
        <v>174</v>
      </c>
      <c r="B83">
        <v>0</v>
      </c>
      <c r="C83">
        <v>9</v>
      </c>
      <c r="D83">
        <v>23</v>
      </c>
      <c r="E83">
        <v>161</v>
      </c>
      <c r="F83">
        <v>0</v>
      </c>
      <c r="G83">
        <v>7</v>
      </c>
      <c r="H83">
        <v>33</v>
      </c>
      <c r="I83">
        <v>94</v>
      </c>
    </row>
    <row r="84" spans="1:9" ht="12">
      <c r="A84" t="s">
        <v>175</v>
      </c>
      <c r="B84">
        <v>0</v>
      </c>
      <c r="C84">
        <v>59</v>
      </c>
      <c r="D84">
        <v>127</v>
      </c>
      <c r="E84">
        <v>751</v>
      </c>
      <c r="F84">
        <v>0</v>
      </c>
      <c r="G84">
        <v>75</v>
      </c>
      <c r="H84">
        <v>95</v>
      </c>
      <c r="I84">
        <v>366</v>
      </c>
    </row>
    <row r="85" spans="1:9" ht="12">
      <c r="A85" t="s">
        <v>176</v>
      </c>
      <c r="B85">
        <v>0</v>
      </c>
      <c r="C85">
        <v>74</v>
      </c>
      <c r="D85">
        <v>126</v>
      </c>
      <c r="E85">
        <v>670</v>
      </c>
      <c r="F85">
        <v>0</v>
      </c>
      <c r="G85">
        <v>68</v>
      </c>
      <c r="H85">
        <v>125</v>
      </c>
      <c r="I85">
        <v>225</v>
      </c>
    </row>
    <row r="86" spans="1:9" ht="12">
      <c r="A86" t="s">
        <v>177</v>
      </c>
      <c r="B86">
        <v>0</v>
      </c>
      <c r="C86">
        <v>29</v>
      </c>
      <c r="D86">
        <v>75</v>
      </c>
      <c r="E86">
        <v>415</v>
      </c>
      <c r="F86">
        <v>0</v>
      </c>
      <c r="G86">
        <v>36</v>
      </c>
      <c r="H86">
        <v>62</v>
      </c>
      <c r="I86">
        <v>250</v>
      </c>
    </row>
    <row r="87" spans="1:9" ht="12">
      <c r="A87" t="s">
        <v>178</v>
      </c>
      <c r="B87">
        <v>0</v>
      </c>
      <c r="C87">
        <v>8</v>
      </c>
      <c r="D87">
        <v>26</v>
      </c>
      <c r="E87">
        <v>89</v>
      </c>
      <c r="F87">
        <v>0</v>
      </c>
      <c r="G87">
        <v>16</v>
      </c>
      <c r="H87">
        <v>30</v>
      </c>
      <c r="I87">
        <v>20</v>
      </c>
    </row>
    <row r="88" spans="1:9" ht="12">
      <c r="A88" t="s">
        <v>179</v>
      </c>
      <c r="B88">
        <v>0</v>
      </c>
      <c r="C88">
        <v>24</v>
      </c>
      <c r="D88">
        <v>72</v>
      </c>
      <c r="E88">
        <v>234</v>
      </c>
      <c r="F88">
        <v>0</v>
      </c>
      <c r="G88">
        <v>31</v>
      </c>
      <c r="H88">
        <v>17</v>
      </c>
      <c r="I88">
        <v>140</v>
      </c>
    </row>
    <row r="89" spans="1:9" ht="12">
      <c r="A89" t="s">
        <v>180</v>
      </c>
      <c r="B89">
        <v>0</v>
      </c>
      <c r="C89">
        <v>37</v>
      </c>
      <c r="D89">
        <v>69</v>
      </c>
      <c r="E89">
        <v>207</v>
      </c>
      <c r="F89">
        <v>0</v>
      </c>
      <c r="G89">
        <v>38</v>
      </c>
      <c r="H89">
        <v>45</v>
      </c>
      <c r="I89">
        <v>167</v>
      </c>
    </row>
    <row r="90" spans="1:9" ht="12">
      <c r="A90" t="s">
        <v>181</v>
      </c>
      <c r="B90">
        <v>0</v>
      </c>
      <c r="C90">
        <v>16</v>
      </c>
      <c r="D90">
        <v>11</v>
      </c>
      <c r="E90">
        <v>171</v>
      </c>
      <c r="F90">
        <v>0</v>
      </c>
      <c r="G90">
        <v>9</v>
      </c>
      <c r="H90">
        <v>17</v>
      </c>
      <c r="I90">
        <v>57</v>
      </c>
    </row>
    <row r="91" spans="1:9" ht="12">
      <c r="A91" t="s">
        <v>182</v>
      </c>
      <c r="B91">
        <v>0</v>
      </c>
      <c r="C91">
        <v>92</v>
      </c>
      <c r="D91">
        <v>188</v>
      </c>
      <c r="E91">
        <v>907</v>
      </c>
      <c r="F91">
        <v>0</v>
      </c>
      <c r="G91">
        <v>114</v>
      </c>
      <c r="H91">
        <v>144</v>
      </c>
      <c r="I91">
        <v>425</v>
      </c>
    </row>
    <row r="92" spans="1:9" ht="12">
      <c r="A92" t="s">
        <v>183</v>
      </c>
      <c r="B92">
        <v>0</v>
      </c>
      <c r="C92">
        <v>9</v>
      </c>
      <c r="D92">
        <v>39</v>
      </c>
      <c r="E92">
        <v>156</v>
      </c>
      <c r="F92">
        <v>0</v>
      </c>
      <c r="G92">
        <v>19</v>
      </c>
      <c r="H92">
        <v>30</v>
      </c>
      <c r="I92">
        <v>128</v>
      </c>
    </row>
    <row r="93" spans="1:9" ht="12">
      <c r="A93" t="s">
        <v>184</v>
      </c>
      <c r="B93">
        <v>0</v>
      </c>
      <c r="C93">
        <v>8</v>
      </c>
      <c r="D93">
        <v>10</v>
      </c>
      <c r="E93">
        <v>89</v>
      </c>
      <c r="F93">
        <v>0</v>
      </c>
      <c r="G93">
        <v>11</v>
      </c>
      <c r="H93">
        <v>27</v>
      </c>
      <c r="I93">
        <v>48</v>
      </c>
    </row>
    <row r="94" spans="1:9" ht="12">
      <c r="A94" t="s">
        <v>185</v>
      </c>
      <c r="B94">
        <v>0</v>
      </c>
      <c r="C94">
        <v>6</v>
      </c>
      <c r="D94">
        <v>25</v>
      </c>
      <c r="E94">
        <v>75</v>
      </c>
      <c r="F94">
        <v>0</v>
      </c>
      <c r="G94">
        <v>0</v>
      </c>
      <c r="H94">
        <v>13</v>
      </c>
      <c r="I94">
        <v>38</v>
      </c>
    </row>
    <row r="95" spans="1:9" ht="12">
      <c r="A95" t="s">
        <v>186</v>
      </c>
      <c r="B95">
        <v>0</v>
      </c>
      <c r="C95">
        <v>7</v>
      </c>
      <c r="D95">
        <v>10</v>
      </c>
      <c r="E95">
        <v>224</v>
      </c>
      <c r="F95">
        <v>0</v>
      </c>
      <c r="G95">
        <v>18</v>
      </c>
      <c r="H95">
        <v>16</v>
      </c>
      <c r="I95">
        <v>110</v>
      </c>
    </row>
    <row r="96" spans="1:9" ht="12">
      <c r="A96" t="s">
        <v>187</v>
      </c>
      <c r="B96">
        <v>0</v>
      </c>
      <c r="C96">
        <v>7</v>
      </c>
      <c r="D96">
        <v>3</v>
      </c>
      <c r="E96">
        <v>73</v>
      </c>
      <c r="F96">
        <v>0</v>
      </c>
      <c r="G96">
        <v>10</v>
      </c>
      <c r="H96">
        <v>24</v>
      </c>
      <c r="I96">
        <v>22</v>
      </c>
    </row>
    <row r="97" spans="1:9" ht="12">
      <c r="A97" t="s">
        <v>188</v>
      </c>
      <c r="B97" t="s">
        <v>84</v>
      </c>
      <c r="C97" t="s">
        <v>84</v>
      </c>
      <c r="D97" t="s">
        <v>84</v>
      </c>
      <c r="E97" t="s">
        <v>84</v>
      </c>
      <c r="F97" t="s">
        <v>84</v>
      </c>
      <c r="G97" t="s">
        <v>84</v>
      </c>
      <c r="H97" t="s">
        <v>84</v>
      </c>
      <c r="I97" t="s">
        <v>84</v>
      </c>
    </row>
    <row r="98" spans="1:9" ht="12">
      <c r="A98" t="s">
        <v>189</v>
      </c>
      <c r="B98">
        <v>0</v>
      </c>
      <c r="C98">
        <v>0</v>
      </c>
      <c r="D98">
        <v>9</v>
      </c>
      <c r="E98">
        <v>119</v>
      </c>
      <c r="F98">
        <v>0</v>
      </c>
      <c r="G98">
        <v>4</v>
      </c>
      <c r="H98">
        <v>7</v>
      </c>
      <c r="I98">
        <v>71</v>
      </c>
    </row>
    <row r="99" spans="1:9" ht="12">
      <c r="A99" t="s">
        <v>190</v>
      </c>
      <c r="B99">
        <v>0</v>
      </c>
      <c r="C99">
        <v>14</v>
      </c>
      <c r="D99">
        <v>31</v>
      </c>
      <c r="E99">
        <v>359</v>
      </c>
      <c r="F99">
        <v>0</v>
      </c>
      <c r="G99">
        <v>17</v>
      </c>
      <c r="H99">
        <v>26</v>
      </c>
      <c r="I99">
        <v>244</v>
      </c>
    </row>
    <row r="100" spans="1:9" ht="12">
      <c r="A100" t="s">
        <v>191</v>
      </c>
      <c r="B100">
        <v>0</v>
      </c>
      <c r="C100">
        <v>18</v>
      </c>
      <c r="D100">
        <v>20</v>
      </c>
      <c r="E100">
        <v>158</v>
      </c>
      <c r="F100">
        <v>0</v>
      </c>
      <c r="G100">
        <v>16</v>
      </c>
      <c r="H100">
        <v>27</v>
      </c>
      <c r="I100">
        <v>45</v>
      </c>
    </row>
    <row r="101" spans="1:9" ht="12">
      <c r="A101" t="s">
        <v>192</v>
      </c>
      <c r="B101">
        <v>0</v>
      </c>
      <c r="C101">
        <v>6</v>
      </c>
      <c r="D101">
        <v>16</v>
      </c>
      <c r="E101">
        <v>103</v>
      </c>
      <c r="F101">
        <v>0</v>
      </c>
      <c r="G101">
        <v>1</v>
      </c>
      <c r="H101">
        <v>9</v>
      </c>
      <c r="I101">
        <v>108</v>
      </c>
    </row>
    <row r="102" spans="1:9" ht="12">
      <c r="A102" t="s">
        <v>193</v>
      </c>
      <c r="B102">
        <v>0</v>
      </c>
      <c r="C102">
        <v>37</v>
      </c>
      <c r="D102">
        <v>42</v>
      </c>
      <c r="E102">
        <v>180</v>
      </c>
      <c r="F102">
        <v>0</v>
      </c>
      <c r="G102">
        <v>40</v>
      </c>
      <c r="H102">
        <v>42</v>
      </c>
      <c r="I102">
        <v>195</v>
      </c>
    </row>
    <row r="103" spans="1:9" ht="12">
      <c r="A103" t="s">
        <v>194</v>
      </c>
      <c r="B103">
        <v>0</v>
      </c>
      <c r="C103">
        <v>22</v>
      </c>
      <c r="D103">
        <v>43</v>
      </c>
      <c r="E103">
        <v>304</v>
      </c>
      <c r="F103">
        <v>0</v>
      </c>
      <c r="G103">
        <v>24</v>
      </c>
      <c r="H103">
        <v>46</v>
      </c>
      <c r="I103">
        <v>171</v>
      </c>
    </row>
    <row r="104" spans="1:9" ht="12">
      <c r="A104" t="s">
        <v>195</v>
      </c>
      <c r="B104">
        <v>0</v>
      </c>
      <c r="C104">
        <v>17</v>
      </c>
      <c r="D104">
        <v>25</v>
      </c>
      <c r="E104">
        <v>91</v>
      </c>
      <c r="F104">
        <v>0</v>
      </c>
      <c r="G104">
        <v>17</v>
      </c>
      <c r="H104">
        <v>12</v>
      </c>
      <c r="I104">
        <v>34</v>
      </c>
    </row>
    <row r="105" spans="1:9" ht="12">
      <c r="A105" t="s">
        <v>196</v>
      </c>
      <c r="B105">
        <v>0</v>
      </c>
      <c r="C105">
        <v>20</v>
      </c>
      <c r="D105">
        <v>14</v>
      </c>
      <c r="E105">
        <v>124</v>
      </c>
      <c r="F105">
        <v>0</v>
      </c>
      <c r="G105">
        <v>12</v>
      </c>
      <c r="H105">
        <v>15</v>
      </c>
      <c r="I105">
        <v>73</v>
      </c>
    </row>
    <row r="106" spans="1:9" ht="12">
      <c r="A106" t="s">
        <v>197</v>
      </c>
      <c r="B106">
        <v>0</v>
      </c>
      <c r="C106">
        <v>9</v>
      </c>
      <c r="D106">
        <v>18</v>
      </c>
      <c r="E106">
        <v>158</v>
      </c>
      <c r="F106">
        <v>0</v>
      </c>
      <c r="G106">
        <v>9</v>
      </c>
      <c r="H106">
        <v>23</v>
      </c>
      <c r="I106">
        <v>77</v>
      </c>
    </row>
    <row r="107" spans="1:9" ht="12">
      <c r="A107" t="s">
        <v>198</v>
      </c>
      <c r="B107">
        <v>0</v>
      </c>
      <c r="C107">
        <v>9</v>
      </c>
      <c r="D107">
        <v>20</v>
      </c>
      <c r="E107">
        <v>420</v>
      </c>
      <c r="F107">
        <v>0</v>
      </c>
      <c r="G107">
        <v>16</v>
      </c>
      <c r="H107">
        <v>27</v>
      </c>
      <c r="I107">
        <v>206</v>
      </c>
    </row>
    <row r="108" spans="1:9" ht="12">
      <c r="A108" t="s">
        <v>199</v>
      </c>
      <c r="B108">
        <v>0</v>
      </c>
      <c r="C108">
        <v>59</v>
      </c>
      <c r="D108">
        <v>152</v>
      </c>
      <c r="E108">
        <v>647</v>
      </c>
      <c r="F108">
        <v>0</v>
      </c>
      <c r="G108">
        <v>77</v>
      </c>
      <c r="H108">
        <v>139</v>
      </c>
      <c r="I108">
        <v>306</v>
      </c>
    </row>
    <row r="109" spans="1:9" ht="12">
      <c r="A109" t="s">
        <v>200</v>
      </c>
      <c r="B109">
        <v>0</v>
      </c>
      <c r="C109">
        <v>7</v>
      </c>
      <c r="D109">
        <v>14</v>
      </c>
      <c r="E109">
        <v>120</v>
      </c>
      <c r="F109">
        <v>0</v>
      </c>
      <c r="G109">
        <v>7</v>
      </c>
      <c r="H109">
        <v>9</v>
      </c>
      <c r="I109">
        <v>53</v>
      </c>
    </row>
    <row r="110" spans="1:9" ht="12">
      <c r="A110" t="s">
        <v>201</v>
      </c>
      <c r="B110">
        <v>0</v>
      </c>
      <c r="C110">
        <v>75</v>
      </c>
      <c r="D110">
        <v>139</v>
      </c>
      <c r="E110">
        <v>547</v>
      </c>
      <c r="F110">
        <v>0</v>
      </c>
      <c r="G110">
        <v>101</v>
      </c>
      <c r="H110">
        <v>88</v>
      </c>
      <c r="I110">
        <v>234</v>
      </c>
    </row>
    <row r="111" spans="1:9" ht="12">
      <c r="A111" t="s">
        <v>202</v>
      </c>
      <c r="B111">
        <v>0</v>
      </c>
      <c r="C111">
        <v>71</v>
      </c>
      <c r="D111">
        <v>91</v>
      </c>
      <c r="E111">
        <v>469</v>
      </c>
      <c r="F111">
        <v>0</v>
      </c>
      <c r="G111">
        <v>57</v>
      </c>
      <c r="H111">
        <v>94</v>
      </c>
      <c r="I111">
        <v>189</v>
      </c>
    </row>
    <row r="112" spans="1:9" ht="12">
      <c r="A112" t="s">
        <v>203</v>
      </c>
      <c r="B112">
        <v>0</v>
      </c>
      <c r="C112">
        <v>22</v>
      </c>
      <c r="D112">
        <v>12</v>
      </c>
      <c r="E112">
        <v>228</v>
      </c>
      <c r="F112">
        <v>0</v>
      </c>
      <c r="G112">
        <v>19</v>
      </c>
      <c r="H112">
        <v>10</v>
      </c>
      <c r="I112">
        <v>120</v>
      </c>
    </row>
    <row r="113" spans="1:9" ht="12">
      <c r="A113" t="s">
        <v>204</v>
      </c>
      <c r="B113">
        <v>0</v>
      </c>
      <c r="C113">
        <v>40</v>
      </c>
      <c r="D113">
        <v>50</v>
      </c>
      <c r="E113">
        <v>265</v>
      </c>
      <c r="F113">
        <v>0</v>
      </c>
      <c r="G113">
        <v>32</v>
      </c>
      <c r="H113">
        <v>51</v>
      </c>
      <c r="I113">
        <v>115</v>
      </c>
    </row>
    <row r="114" spans="1:9" ht="12">
      <c r="A114" t="s">
        <v>205</v>
      </c>
      <c r="B114">
        <v>0</v>
      </c>
      <c r="C114">
        <v>8</v>
      </c>
      <c r="D114">
        <v>0</v>
      </c>
      <c r="E114">
        <v>140</v>
      </c>
      <c r="F114">
        <v>0</v>
      </c>
      <c r="G114">
        <v>4</v>
      </c>
      <c r="H114">
        <v>0</v>
      </c>
      <c r="I114">
        <v>84</v>
      </c>
    </row>
    <row r="115" spans="1:9" ht="12">
      <c r="A115" t="s">
        <v>206</v>
      </c>
      <c r="B115">
        <v>0</v>
      </c>
      <c r="C115">
        <v>15</v>
      </c>
      <c r="D115">
        <v>33</v>
      </c>
      <c r="E115">
        <v>268</v>
      </c>
      <c r="F115">
        <v>0</v>
      </c>
      <c r="G115">
        <v>10</v>
      </c>
      <c r="H115">
        <v>28</v>
      </c>
      <c r="I115">
        <v>116</v>
      </c>
    </row>
    <row r="116" spans="1:9" ht="12">
      <c r="A116" t="s">
        <v>207</v>
      </c>
      <c r="B116">
        <v>0</v>
      </c>
      <c r="C116">
        <v>25</v>
      </c>
      <c r="D116">
        <v>38</v>
      </c>
      <c r="E116">
        <v>97</v>
      </c>
      <c r="F116">
        <v>0</v>
      </c>
      <c r="G116">
        <v>28</v>
      </c>
      <c r="H116">
        <v>30</v>
      </c>
      <c r="I116">
        <v>57</v>
      </c>
    </row>
    <row r="117" spans="1:9" ht="12">
      <c r="A117" t="s">
        <v>208</v>
      </c>
      <c r="B117">
        <v>0</v>
      </c>
      <c r="C117">
        <v>3</v>
      </c>
      <c r="D117">
        <v>7</v>
      </c>
      <c r="E117">
        <v>66</v>
      </c>
      <c r="F117">
        <v>0</v>
      </c>
      <c r="G117">
        <v>5</v>
      </c>
      <c r="H117">
        <v>7</v>
      </c>
      <c r="I117">
        <v>11</v>
      </c>
    </row>
    <row r="118" spans="1:9" ht="12">
      <c r="A118" t="s">
        <v>209</v>
      </c>
      <c r="B118">
        <v>0</v>
      </c>
      <c r="C118">
        <v>4</v>
      </c>
      <c r="D118">
        <v>6</v>
      </c>
      <c r="E118">
        <v>87</v>
      </c>
      <c r="F118">
        <v>0</v>
      </c>
      <c r="G118">
        <v>10</v>
      </c>
      <c r="H118">
        <v>17</v>
      </c>
      <c r="I118">
        <v>69</v>
      </c>
    </row>
    <row r="119" spans="1:9" ht="12">
      <c r="A119" t="s">
        <v>210</v>
      </c>
      <c r="B119">
        <v>0</v>
      </c>
      <c r="C119">
        <v>5</v>
      </c>
      <c r="D119">
        <v>7</v>
      </c>
      <c r="E119">
        <v>33</v>
      </c>
      <c r="F119">
        <v>0</v>
      </c>
      <c r="G119">
        <v>5</v>
      </c>
      <c r="H119">
        <v>3</v>
      </c>
      <c r="I119">
        <v>32</v>
      </c>
    </row>
    <row r="120" spans="1:9" ht="12">
      <c r="A120" t="s">
        <v>0</v>
      </c>
      <c r="B120">
        <v>0</v>
      </c>
      <c r="C120">
        <v>6</v>
      </c>
      <c r="D120">
        <v>40</v>
      </c>
      <c r="E120">
        <v>44</v>
      </c>
      <c r="F120">
        <v>0</v>
      </c>
      <c r="G120">
        <v>8</v>
      </c>
      <c r="H120">
        <v>23</v>
      </c>
      <c r="I120">
        <v>6</v>
      </c>
    </row>
    <row r="121" spans="1:9" ht="12">
      <c r="A121" t="s">
        <v>1</v>
      </c>
      <c r="B121">
        <v>0</v>
      </c>
      <c r="C121">
        <v>10</v>
      </c>
      <c r="D121">
        <v>26</v>
      </c>
      <c r="E121">
        <v>49</v>
      </c>
      <c r="F121">
        <v>0</v>
      </c>
      <c r="G121">
        <v>13</v>
      </c>
      <c r="H121">
        <v>17</v>
      </c>
      <c r="I121">
        <v>15</v>
      </c>
    </row>
    <row r="122" spans="1:9" ht="12">
      <c r="A122" t="s">
        <v>2</v>
      </c>
      <c r="B122">
        <v>0</v>
      </c>
      <c r="C122">
        <v>15</v>
      </c>
      <c r="D122">
        <v>25</v>
      </c>
      <c r="E122">
        <v>119</v>
      </c>
      <c r="F122">
        <v>0</v>
      </c>
      <c r="G122">
        <v>13</v>
      </c>
      <c r="H122">
        <v>18</v>
      </c>
      <c r="I122">
        <v>88</v>
      </c>
    </row>
    <row r="123" spans="1:9" ht="12">
      <c r="A123" t="s">
        <v>3</v>
      </c>
      <c r="B123">
        <v>0</v>
      </c>
      <c r="C123">
        <v>6</v>
      </c>
      <c r="D123">
        <v>10</v>
      </c>
      <c r="E123">
        <v>35</v>
      </c>
      <c r="F123">
        <v>0</v>
      </c>
      <c r="G123">
        <v>12</v>
      </c>
      <c r="H123">
        <v>9</v>
      </c>
      <c r="I123">
        <v>24</v>
      </c>
    </row>
    <row r="124" spans="1:9" ht="12">
      <c r="A124" t="s">
        <v>4</v>
      </c>
      <c r="B124">
        <v>0</v>
      </c>
      <c r="C124">
        <v>8</v>
      </c>
      <c r="D124">
        <v>29</v>
      </c>
      <c r="E124">
        <v>200</v>
      </c>
      <c r="F124">
        <v>0</v>
      </c>
      <c r="G124">
        <v>15</v>
      </c>
      <c r="H124">
        <v>28</v>
      </c>
      <c r="I124">
        <v>105</v>
      </c>
    </row>
    <row r="125" spans="1:9" ht="12">
      <c r="A125" t="s">
        <v>5</v>
      </c>
      <c r="B125">
        <v>0</v>
      </c>
      <c r="C125">
        <v>22</v>
      </c>
      <c r="D125">
        <v>14</v>
      </c>
      <c r="E125">
        <v>57</v>
      </c>
      <c r="F125">
        <v>0</v>
      </c>
      <c r="G125">
        <v>18</v>
      </c>
      <c r="H125">
        <v>23</v>
      </c>
      <c r="I125">
        <v>39</v>
      </c>
    </row>
    <row r="126" spans="1:9" ht="12">
      <c r="A126" t="s">
        <v>6</v>
      </c>
      <c r="B126" t="s">
        <v>84</v>
      </c>
      <c r="C126" t="s">
        <v>84</v>
      </c>
      <c r="D126" t="s">
        <v>84</v>
      </c>
      <c r="E126" t="s">
        <v>84</v>
      </c>
      <c r="F126" t="s">
        <v>84</v>
      </c>
      <c r="G126" t="s">
        <v>84</v>
      </c>
      <c r="H126" t="s">
        <v>84</v>
      </c>
      <c r="I126" t="s">
        <v>84</v>
      </c>
    </row>
    <row r="127" spans="1:9" ht="12">
      <c r="A127" t="s">
        <v>7</v>
      </c>
      <c r="B127">
        <v>0</v>
      </c>
      <c r="C127">
        <v>11</v>
      </c>
      <c r="D127">
        <v>45</v>
      </c>
      <c r="E127">
        <v>168</v>
      </c>
      <c r="F127">
        <v>0</v>
      </c>
      <c r="G127">
        <v>16</v>
      </c>
      <c r="H127">
        <v>14</v>
      </c>
      <c r="I127">
        <v>85</v>
      </c>
    </row>
    <row r="128" spans="1:9" ht="12">
      <c r="A128" t="s">
        <v>8</v>
      </c>
      <c r="B128">
        <v>0</v>
      </c>
      <c r="C128">
        <v>18</v>
      </c>
      <c r="D128">
        <v>39</v>
      </c>
      <c r="E128">
        <v>235</v>
      </c>
      <c r="F128">
        <v>0</v>
      </c>
      <c r="G128">
        <v>21</v>
      </c>
      <c r="H128">
        <v>32</v>
      </c>
      <c r="I128">
        <v>113</v>
      </c>
    </row>
    <row r="129" spans="1:9" ht="12">
      <c r="A129" t="s">
        <v>9</v>
      </c>
      <c r="B129">
        <v>0</v>
      </c>
      <c r="C129">
        <v>11</v>
      </c>
      <c r="D129">
        <v>36</v>
      </c>
      <c r="E129">
        <v>123</v>
      </c>
      <c r="F129">
        <v>0</v>
      </c>
      <c r="G129">
        <v>14</v>
      </c>
      <c r="H129">
        <v>31</v>
      </c>
      <c r="I129">
        <v>64</v>
      </c>
    </row>
    <row r="130" spans="1:9" ht="12">
      <c r="A130" t="s">
        <v>10</v>
      </c>
      <c r="B130">
        <v>0</v>
      </c>
      <c r="C130">
        <v>30</v>
      </c>
      <c r="D130">
        <v>48</v>
      </c>
      <c r="E130">
        <v>231</v>
      </c>
      <c r="F130">
        <v>0</v>
      </c>
      <c r="G130">
        <v>39</v>
      </c>
      <c r="H130">
        <v>46</v>
      </c>
      <c r="I130">
        <v>100</v>
      </c>
    </row>
    <row r="131" spans="1:9" ht="12">
      <c r="A131" t="s">
        <v>11</v>
      </c>
      <c r="B131">
        <v>0</v>
      </c>
      <c r="C131">
        <v>7</v>
      </c>
      <c r="D131">
        <v>8</v>
      </c>
      <c r="E131">
        <v>44</v>
      </c>
      <c r="F131">
        <v>0</v>
      </c>
      <c r="G131">
        <v>6</v>
      </c>
      <c r="H131">
        <v>8</v>
      </c>
      <c r="I131">
        <v>23</v>
      </c>
    </row>
    <row r="132" spans="1:9" ht="12">
      <c r="A132" t="s">
        <v>12</v>
      </c>
      <c r="B132">
        <v>0</v>
      </c>
      <c r="C132">
        <v>3</v>
      </c>
      <c r="D132">
        <v>13</v>
      </c>
      <c r="E132">
        <v>48</v>
      </c>
      <c r="F132">
        <v>0</v>
      </c>
      <c r="G132">
        <v>10</v>
      </c>
      <c r="H132">
        <v>11</v>
      </c>
      <c r="I132">
        <v>0</v>
      </c>
    </row>
    <row r="133" spans="1:9" ht="12">
      <c r="A133" t="s">
        <v>13</v>
      </c>
      <c r="B133">
        <v>0</v>
      </c>
      <c r="C133">
        <v>7</v>
      </c>
      <c r="D133">
        <v>22</v>
      </c>
      <c r="E133">
        <v>68</v>
      </c>
      <c r="F133">
        <v>0</v>
      </c>
      <c r="G133">
        <v>8</v>
      </c>
      <c r="H133">
        <v>17</v>
      </c>
      <c r="I133">
        <v>43</v>
      </c>
    </row>
    <row r="134" spans="1:9" ht="12">
      <c r="A134" t="s">
        <v>14</v>
      </c>
      <c r="B134">
        <v>0</v>
      </c>
      <c r="C134">
        <v>16</v>
      </c>
      <c r="D134">
        <v>14</v>
      </c>
      <c r="E134">
        <v>117</v>
      </c>
      <c r="F134">
        <v>0</v>
      </c>
      <c r="G134">
        <v>10</v>
      </c>
      <c r="H134">
        <v>6</v>
      </c>
      <c r="I134">
        <v>37</v>
      </c>
    </row>
    <row r="135" spans="1:9" ht="12">
      <c r="A135" t="s">
        <v>15</v>
      </c>
      <c r="B135">
        <v>0</v>
      </c>
      <c r="C135">
        <v>2</v>
      </c>
      <c r="D135">
        <v>7</v>
      </c>
      <c r="E135">
        <v>65</v>
      </c>
      <c r="F135">
        <v>0</v>
      </c>
      <c r="G135">
        <v>7</v>
      </c>
      <c r="H135">
        <v>4</v>
      </c>
      <c r="I135">
        <v>38</v>
      </c>
    </row>
    <row r="136" spans="1:9" ht="12">
      <c r="A136" t="s">
        <v>16</v>
      </c>
      <c r="B136">
        <v>0</v>
      </c>
      <c r="C136">
        <v>11</v>
      </c>
      <c r="D136">
        <v>26</v>
      </c>
      <c r="E136">
        <v>156</v>
      </c>
      <c r="F136">
        <v>0</v>
      </c>
      <c r="G136">
        <v>14</v>
      </c>
      <c r="H136">
        <v>18</v>
      </c>
      <c r="I136">
        <v>82</v>
      </c>
    </row>
    <row r="137" spans="1:9" ht="12">
      <c r="A137" t="s">
        <v>17</v>
      </c>
      <c r="B137">
        <v>0</v>
      </c>
      <c r="C137">
        <v>14</v>
      </c>
      <c r="D137">
        <v>25</v>
      </c>
      <c r="E137">
        <v>55</v>
      </c>
      <c r="F137">
        <v>0</v>
      </c>
      <c r="G137">
        <v>19</v>
      </c>
      <c r="H137">
        <v>16</v>
      </c>
      <c r="I137">
        <v>72</v>
      </c>
    </row>
    <row r="138" spans="1:9" ht="12">
      <c r="A138" t="s">
        <v>18</v>
      </c>
      <c r="B138">
        <v>0</v>
      </c>
      <c r="C138">
        <v>12</v>
      </c>
      <c r="D138">
        <v>18</v>
      </c>
      <c r="E138">
        <v>160</v>
      </c>
      <c r="F138">
        <v>0</v>
      </c>
      <c r="G138">
        <v>11</v>
      </c>
      <c r="H138">
        <v>20</v>
      </c>
      <c r="I138">
        <v>56</v>
      </c>
    </row>
    <row r="139" spans="1:9" ht="12">
      <c r="A139" t="s">
        <v>19</v>
      </c>
      <c r="B139">
        <v>0</v>
      </c>
      <c r="C139">
        <v>6</v>
      </c>
      <c r="D139">
        <v>20</v>
      </c>
      <c r="E139">
        <v>72</v>
      </c>
      <c r="F139">
        <v>0</v>
      </c>
      <c r="G139">
        <v>12</v>
      </c>
      <c r="H139">
        <v>30</v>
      </c>
      <c r="I139">
        <v>35</v>
      </c>
    </row>
    <row r="140" spans="1:9" ht="12">
      <c r="A140" t="s">
        <v>20</v>
      </c>
      <c r="B140">
        <v>0</v>
      </c>
      <c r="C140">
        <v>10</v>
      </c>
      <c r="D140">
        <v>32</v>
      </c>
      <c r="E140">
        <v>60</v>
      </c>
      <c r="F140">
        <v>0</v>
      </c>
      <c r="G140">
        <v>15</v>
      </c>
      <c r="H140">
        <v>14</v>
      </c>
      <c r="I140">
        <v>78</v>
      </c>
    </row>
    <row r="141" spans="1:9" ht="12">
      <c r="A141" t="s">
        <v>21</v>
      </c>
      <c r="B141">
        <v>0</v>
      </c>
      <c r="C141">
        <v>53</v>
      </c>
      <c r="D141">
        <v>82</v>
      </c>
      <c r="E141">
        <v>529</v>
      </c>
      <c r="F141">
        <v>0</v>
      </c>
      <c r="G141">
        <v>43</v>
      </c>
      <c r="H141">
        <v>75</v>
      </c>
      <c r="I141">
        <v>155</v>
      </c>
    </row>
    <row r="142" spans="1:9" ht="12">
      <c r="A142" t="s">
        <v>22</v>
      </c>
      <c r="B142">
        <v>0</v>
      </c>
      <c r="C142">
        <v>20</v>
      </c>
      <c r="D142">
        <v>49</v>
      </c>
      <c r="E142">
        <v>128</v>
      </c>
      <c r="F142">
        <v>0</v>
      </c>
      <c r="G142">
        <v>15</v>
      </c>
      <c r="H142">
        <v>29</v>
      </c>
      <c r="I142">
        <v>74</v>
      </c>
    </row>
    <row r="143" spans="1:9" ht="12">
      <c r="A143" t="s">
        <v>23</v>
      </c>
      <c r="B143">
        <v>0</v>
      </c>
      <c r="C143">
        <v>9</v>
      </c>
      <c r="D143">
        <v>21</v>
      </c>
      <c r="E143">
        <v>191</v>
      </c>
      <c r="F143">
        <v>0</v>
      </c>
      <c r="G143">
        <v>8</v>
      </c>
      <c r="H143">
        <v>26</v>
      </c>
      <c r="I143">
        <v>89</v>
      </c>
    </row>
    <row r="144" spans="1:9" ht="12">
      <c r="A144" t="s">
        <v>24</v>
      </c>
      <c r="B144">
        <v>0</v>
      </c>
      <c r="C144">
        <v>29</v>
      </c>
      <c r="D144">
        <v>28</v>
      </c>
      <c r="E144">
        <v>126</v>
      </c>
      <c r="F144">
        <v>0</v>
      </c>
      <c r="G144">
        <v>12</v>
      </c>
      <c r="H144">
        <v>39</v>
      </c>
      <c r="I144">
        <v>92</v>
      </c>
    </row>
    <row r="145" spans="1:9" ht="12">
      <c r="A145" t="s">
        <v>25</v>
      </c>
      <c r="B145">
        <v>0</v>
      </c>
      <c r="C145">
        <v>42</v>
      </c>
      <c r="D145">
        <v>57</v>
      </c>
      <c r="E145">
        <v>521</v>
      </c>
      <c r="F145">
        <v>0</v>
      </c>
      <c r="G145">
        <v>38</v>
      </c>
      <c r="H145">
        <v>63</v>
      </c>
      <c r="I145">
        <v>438</v>
      </c>
    </row>
    <row r="146" spans="1:9" ht="12">
      <c r="A146" t="s">
        <v>26</v>
      </c>
      <c r="B146">
        <v>0</v>
      </c>
      <c r="C146">
        <v>7</v>
      </c>
      <c r="D146">
        <v>16</v>
      </c>
      <c r="E146">
        <v>131</v>
      </c>
      <c r="F146">
        <v>0</v>
      </c>
      <c r="G146">
        <v>12</v>
      </c>
      <c r="H146">
        <v>16</v>
      </c>
      <c r="I146">
        <v>75</v>
      </c>
    </row>
    <row r="147" spans="1:9" ht="12">
      <c r="A147" t="s">
        <v>27</v>
      </c>
      <c r="B147">
        <v>0</v>
      </c>
      <c r="C147">
        <v>19</v>
      </c>
      <c r="D147">
        <v>48</v>
      </c>
      <c r="E147">
        <v>447</v>
      </c>
      <c r="F147">
        <v>0</v>
      </c>
      <c r="G147">
        <v>40</v>
      </c>
      <c r="H147">
        <v>68</v>
      </c>
      <c r="I147">
        <v>211</v>
      </c>
    </row>
    <row r="148" spans="1:9" ht="12">
      <c r="A148" t="s">
        <v>28</v>
      </c>
      <c r="B148">
        <v>0</v>
      </c>
      <c r="C148">
        <v>10</v>
      </c>
      <c r="D148">
        <v>10</v>
      </c>
      <c r="E148">
        <v>56</v>
      </c>
      <c r="F148">
        <v>0</v>
      </c>
      <c r="G148">
        <v>8</v>
      </c>
      <c r="H148">
        <v>10</v>
      </c>
      <c r="I148">
        <v>15</v>
      </c>
    </row>
    <row r="149" spans="1:9" ht="12">
      <c r="A149" t="s">
        <v>29</v>
      </c>
      <c r="B149">
        <v>0</v>
      </c>
      <c r="C149">
        <v>19</v>
      </c>
      <c r="D149">
        <v>33</v>
      </c>
      <c r="E149">
        <v>130</v>
      </c>
      <c r="F149">
        <v>0</v>
      </c>
      <c r="G149">
        <v>12</v>
      </c>
      <c r="H149">
        <v>23</v>
      </c>
      <c r="I149">
        <v>136</v>
      </c>
    </row>
    <row r="150" spans="1:9" ht="12">
      <c r="A150" t="s">
        <v>30</v>
      </c>
      <c r="B150">
        <v>0</v>
      </c>
      <c r="C150">
        <v>3</v>
      </c>
      <c r="D150">
        <v>7</v>
      </c>
      <c r="E150">
        <v>77</v>
      </c>
      <c r="F150">
        <v>0</v>
      </c>
      <c r="G150">
        <v>6</v>
      </c>
      <c r="H150">
        <v>0</v>
      </c>
      <c r="I150">
        <v>39</v>
      </c>
    </row>
    <row r="151" spans="1:9" ht="12">
      <c r="A151" t="s">
        <v>31</v>
      </c>
      <c r="B151">
        <v>0</v>
      </c>
      <c r="C151">
        <v>19</v>
      </c>
      <c r="D151">
        <v>31</v>
      </c>
      <c r="E151">
        <v>195</v>
      </c>
      <c r="F151">
        <v>0</v>
      </c>
      <c r="G151">
        <v>15</v>
      </c>
      <c r="H151">
        <v>24</v>
      </c>
      <c r="I151">
        <v>96</v>
      </c>
    </row>
    <row r="152" spans="1:9" ht="12">
      <c r="A152" t="s">
        <v>32</v>
      </c>
      <c r="B152">
        <v>0</v>
      </c>
      <c r="C152">
        <v>5</v>
      </c>
      <c r="D152">
        <v>16</v>
      </c>
      <c r="E152">
        <v>29</v>
      </c>
      <c r="F152">
        <v>0</v>
      </c>
      <c r="G152">
        <v>2</v>
      </c>
      <c r="H152">
        <v>15</v>
      </c>
      <c r="I152">
        <v>33</v>
      </c>
    </row>
    <row r="153" spans="1:9" ht="12">
      <c r="A153" t="s">
        <v>33</v>
      </c>
      <c r="B153">
        <v>0</v>
      </c>
      <c r="C153">
        <v>4</v>
      </c>
      <c r="D153">
        <v>10</v>
      </c>
      <c r="E153">
        <v>94</v>
      </c>
      <c r="F153">
        <v>0</v>
      </c>
      <c r="G153">
        <v>7</v>
      </c>
      <c r="H153">
        <v>16</v>
      </c>
      <c r="I153">
        <v>34</v>
      </c>
    </row>
    <row r="154" spans="1:9" ht="12">
      <c r="A154" t="s">
        <v>34</v>
      </c>
      <c r="B154">
        <v>0</v>
      </c>
      <c r="C154">
        <v>18</v>
      </c>
      <c r="D154">
        <v>16</v>
      </c>
      <c r="E154">
        <v>63</v>
      </c>
      <c r="F154">
        <v>0</v>
      </c>
      <c r="G154">
        <v>18</v>
      </c>
      <c r="H154">
        <v>7</v>
      </c>
      <c r="I154">
        <v>64</v>
      </c>
    </row>
    <row r="155" spans="1:9" ht="12">
      <c r="A155" t="s">
        <v>35</v>
      </c>
      <c r="B155">
        <v>0</v>
      </c>
      <c r="C155">
        <v>6</v>
      </c>
      <c r="D155">
        <v>3</v>
      </c>
      <c r="E155">
        <v>52</v>
      </c>
      <c r="F155">
        <v>0</v>
      </c>
      <c r="G155">
        <v>3</v>
      </c>
      <c r="H155">
        <v>12</v>
      </c>
      <c r="I155">
        <v>31</v>
      </c>
    </row>
    <row r="156" spans="1:9" ht="12">
      <c r="A156" t="s">
        <v>36</v>
      </c>
      <c r="B156">
        <v>0</v>
      </c>
      <c r="C156">
        <v>18</v>
      </c>
      <c r="D156">
        <v>27</v>
      </c>
      <c r="E156">
        <v>96</v>
      </c>
      <c r="F156">
        <v>0</v>
      </c>
      <c r="G156">
        <v>21</v>
      </c>
      <c r="H156">
        <v>26</v>
      </c>
      <c r="I156">
        <v>45</v>
      </c>
    </row>
    <row r="157" spans="1:9" ht="12">
      <c r="A157" t="s">
        <v>37</v>
      </c>
      <c r="B157">
        <v>0</v>
      </c>
      <c r="C157">
        <v>16</v>
      </c>
      <c r="D157">
        <v>17</v>
      </c>
      <c r="E157">
        <v>132</v>
      </c>
      <c r="F157">
        <v>0</v>
      </c>
      <c r="G157">
        <v>17</v>
      </c>
      <c r="H157">
        <v>17</v>
      </c>
      <c r="I157">
        <v>49</v>
      </c>
    </row>
    <row r="158" spans="1:9" ht="12">
      <c r="A158" t="s">
        <v>38</v>
      </c>
      <c r="B158">
        <v>0</v>
      </c>
      <c r="C158">
        <v>4</v>
      </c>
      <c r="D158">
        <v>13</v>
      </c>
      <c r="E158">
        <v>88</v>
      </c>
      <c r="F158">
        <v>0</v>
      </c>
      <c r="G158">
        <v>10</v>
      </c>
      <c r="H158">
        <v>19</v>
      </c>
      <c r="I158">
        <v>35</v>
      </c>
    </row>
    <row r="159" spans="1:9" ht="12">
      <c r="A159" t="s">
        <v>39</v>
      </c>
      <c r="B159">
        <v>0</v>
      </c>
      <c r="C159">
        <v>24</v>
      </c>
      <c r="D159">
        <v>48</v>
      </c>
      <c r="E159">
        <v>349</v>
      </c>
      <c r="F159">
        <v>0</v>
      </c>
      <c r="G159">
        <v>34</v>
      </c>
      <c r="H159">
        <v>31</v>
      </c>
      <c r="I159">
        <v>137</v>
      </c>
    </row>
    <row r="160" spans="1:9" ht="12">
      <c r="A160" t="s">
        <v>40</v>
      </c>
      <c r="B160">
        <v>0</v>
      </c>
      <c r="C160">
        <v>20</v>
      </c>
      <c r="D160">
        <v>20</v>
      </c>
      <c r="E160">
        <v>298</v>
      </c>
      <c r="F160">
        <v>0</v>
      </c>
      <c r="G160">
        <v>21</v>
      </c>
      <c r="H160">
        <v>44</v>
      </c>
      <c r="I160">
        <v>127</v>
      </c>
    </row>
    <row r="161" spans="1:9" ht="12">
      <c r="A161" t="s">
        <v>41</v>
      </c>
      <c r="B161">
        <v>0</v>
      </c>
      <c r="C161">
        <v>11</v>
      </c>
      <c r="D161">
        <v>16</v>
      </c>
      <c r="E161">
        <v>55</v>
      </c>
      <c r="F161">
        <v>0</v>
      </c>
      <c r="G161">
        <v>3</v>
      </c>
      <c r="H161">
        <v>26</v>
      </c>
      <c r="I161">
        <v>39</v>
      </c>
    </row>
    <row r="162" spans="1:9" ht="12">
      <c r="A162" t="s">
        <v>42</v>
      </c>
      <c r="B162">
        <v>0</v>
      </c>
      <c r="C162">
        <v>5</v>
      </c>
      <c r="D162">
        <v>30</v>
      </c>
      <c r="E162">
        <v>109</v>
      </c>
      <c r="F162">
        <v>0</v>
      </c>
      <c r="G162">
        <v>15</v>
      </c>
      <c r="H162">
        <v>10</v>
      </c>
      <c r="I162">
        <v>35</v>
      </c>
    </row>
    <row r="163" spans="1:9" ht="12">
      <c r="A163" t="s">
        <v>43</v>
      </c>
      <c r="B163">
        <v>0</v>
      </c>
      <c r="C163">
        <v>5</v>
      </c>
      <c r="D163">
        <v>21</v>
      </c>
      <c r="E163">
        <v>51</v>
      </c>
      <c r="F163">
        <v>0</v>
      </c>
      <c r="G163">
        <v>9</v>
      </c>
      <c r="H163">
        <v>17</v>
      </c>
      <c r="I163">
        <v>17</v>
      </c>
    </row>
    <row r="164" spans="1:9" ht="12">
      <c r="A164" t="s">
        <v>44</v>
      </c>
      <c r="B164">
        <v>0</v>
      </c>
      <c r="C164">
        <v>26</v>
      </c>
      <c r="D164">
        <v>20</v>
      </c>
      <c r="E164">
        <v>305</v>
      </c>
      <c r="F164">
        <v>0</v>
      </c>
      <c r="G164">
        <v>39</v>
      </c>
      <c r="H164">
        <v>37</v>
      </c>
      <c r="I164">
        <v>173</v>
      </c>
    </row>
    <row r="165" spans="1:9" ht="12">
      <c r="A165" t="s">
        <v>45</v>
      </c>
      <c r="B165">
        <v>0</v>
      </c>
      <c r="C165">
        <v>5</v>
      </c>
      <c r="D165">
        <v>14</v>
      </c>
      <c r="E165">
        <v>86</v>
      </c>
      <c r="F165">
        <v>0</v>
      </c>
      <c r="G165">
        <v>5</v>
      </c>
      <c r="H165">
        <v>7</v>
      </c>
      <c r="I165">
        <v>41</v>
      </c>
    </row>
    <row r="166" spans="1:9" ht="12">
      <c r="A166" t="s">
        <v>46</v>
      </c>
      <c r="B166">
        <v>0</v>
      </c>
      <c r="C166">
        <v>34</v>
      </c>
      <c r="D166">
        <v>77</v>
      </c>
      <c r="E166">
        <v>472</v>
      </c>
      <c r="F166">
        <v>0</v>
      </c>
      <c r="G166">
        <v>37</v>
      </c>
      <c r="H166">
        <v>65</v>
      </c>
      <c r="I166">
        <v>231</v>
      </c>
    </row>
    <row r="167" spans="1:9" ht="12">
      <c r="A167" t="s">
        <v>47</v>
      </c>
      <c r="B167">
        <v>0</v>
      </c>
      <c r="C167">
        <v>24</v>
      </c>
      <c r="D167">
        <v>30</v>
      </c>
      <c r="E167">
        <v>217</v>
      </c>
      <c r="F167">
        <v>0</v>
      </c>
      <c r="G167">
        <v>23</v>
      </c>
      <c r="H167">
        <v>28</v>
      </c>
      <c r="I167">
        <v>57</v>
      </c>
    </row>
    <row r="168" spans="1:9" ht="12">
      <c r="A168" t="s">
        <v>48</v>
      </c>
      <c r="B168">
        <v>0</v>
      </c>
      <c r="C168">
        <v>12</v>
      </c>
      <c r="D168">
        <v>4</v>
      </c>
      <c r="E168">
        <v>242</v>
      </c>
      <c r="F168">
        <v>0</v>
      </c>
      <c r="G168">
        <v>18</v>
      </c>
      <c r="H168">
        <v>19</v>
      </c>
      <c r="I168">
        <v>116</v>
      </c>
    </row>
    <row r="169" spans="1:9" ht="12">
      <c r="A169" t="s">
        <v>49</v>
      </c>
      <c r="B169">
        <v>0</v>
      </c>
      <c r="C169">
        <v>10</v>
      </c>
      <c r="D169">
        <v>10</v>
      </c>
      <c r="E169">
        <v>41</v>
      </c>
      <c r="F169">
        <v>0</v>
      </c>
      <c r="G169">
        <v>14</v>
      </c>
      <c r="H169">
        <v>8</v>
      </c>
      <c r="I169">
        <v>15</v>
      </c>
    </row>
    <row r="170" spans="1:9" ht="12">
      <c r="A170" t="s">
        <v>50</v>
      </c>
      <c r="B170">
        <v>0</v>
      </c>
      <c r="C170">
        <v>18</v>
      </c>
      <c r="D170">
        <v>25</v>
      </c>
      <c r="E170">
        <v>100</v>
      </c>
      <c r="F170">
        <v>0</v>
      </c>
      <c r="G170">
        <v>19</v>
      </c>
      <c r="H170">
        <v>22</v>
      </c>
      <c r="I170">
        <v>83</v>
      </c>
    </row>
    <row r="171" spans="1:9" ht="12">
      <c r="A171" t="s">
        <v>51</v>
      </c>
      <c r="B171" t="s">
        <v>84</v>
      </c>
      <c r="C171" t="s">
        <v>84</v>
      </c>
      <c r="D171" t="s">
        <v>84</v>
      </c>
      <c r="E171" t="s">
        <v>84</v>
      </c>
      <c r="F171" t="s">
        <v>84</v>
      </c>
      <c r="G171" t="s">
        <v>84</v>
      </c>
      <c r="H171" t="s">
        <v>84</v>
      </c>
      <c r="I171" t="s">
        <v>84</v>
      </c>
    </row>
    <row r="172" spans="1:9" ht="12">
      <c r="A172" t="s">
        <v>52</v>
      </c>
      <c r="B172">
        <v>0</v>
      </c>
      <c r="C172">
        <v>18</v>
      </c>
      <c r="D172">
        <v>21</v>
      </c>
      <c r="E172">
        <v>125</v>
      </c>
      <c r="F172">
        <v>0</v>
      </c>
      <c r="G172">
        <v>15</v>
      </c>
      <c r="H172">
        <v>20</v>
      </c>
      <c r="I172">
        <v>67</v>
      </c>
    </row>
    <row r="173" spans="1:9" ht="12">
      <c r="A173" t="s">
        <v>53</v>
      </c>
      <c r="B173">
        <v>0</v>
      </c>
      <c r="C173">
        <v>4</v>
      </c>
      <c r="D173">
        <v>19</v>
      </c>
      <c r="E173">
        <v>172</v>
      </c>
      <c r="F173">
        <v>0</v>
      </c>
      <c r="G173">
        <v>17</v>
      </c>
      <c r="H173">
        <v>24</v>
      </c>
      <c r="I173">
        <v>37</v>
      </c>
    </row>
    <row r="174" spans="1:9" ht="12">
      <c r="A174" t="s">
        <v>54</v>
      </c>
      <c r="B174">
        <v>0</v>
      </c>
      <c r="C174">
        <v>1</v>
      </c>
      <c r="D174">
        <v>6</v>
      </c>
      <c r="E174">
        <v>64</v>
      </c>
      <c r="F174">
        <v>0</v>
      </c>
      <c r="G174">
        <v>7</v>
      </c>
      <c r="H174">
        <v>6</v>
      </c>
      <c r="I174">
        <v>91</v>
      </c>
    </row>
    <row r="175" spans="1:9" ht="12">
      <c r="A175" t="s">
        <v>55</v>
      </c>
      <c r="B175">
        <v>0</v>
      </c>
      <c r="C175">
        <v>12</v>
      </c>
      <c r="D175">
        <v>3</v>
      </c>
      <c r="E175">
        <v>70</v>
      </c>
      <c r="F175">
        <v>0</v>
      </c>
      <c r="G175">
        <v>3</v>
      </c>
      <c r="H175">
        <v>4</v>
      </c>
      <c r="I175"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  <pageSetUpPr fitToPage="1"/>
  </sheetPr>
  <dimension ref="B1:AR128"/>
  <sheetViews>
    <sheetView tabSelected="1" zoomScale="70" zoomScaleNormal="70" workbookViewId="0" topLeftCell="A1">
      <selection activeCell="S49" sqref="S49"/>
    </sheetView>
  </sheetViews>
  <sheetFormatPr defaultColWidth="11.421875" defaultRowHeight="12.75"/>
  <cols>
    <col min="1" max="12" width="8.8515625" style="0" customWidth="1"/>
    <col min="13" max="13" width="18.421875" style="0" customWidth="1"/>
    <col min="14" max="25" width="8.8515625" style="0" customWidth="1"/>
    <col min="26" max="44" width="9.140625" style="2" customWidth="1"/>
    <col min="45" max="16384" width="8.8515625" style="0" customWidth="1"/>
  </cols>
  <sheetData>
    <row r="1" spans="2:25" ht="1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1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1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1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1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1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1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ht="1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ht="1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ht="1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ht="1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1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5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5" ht="1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ht="1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ht="1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ht="1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2:25" ht="1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5" ht="1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ht="1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1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ht="1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ht="1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ht="1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  <c r="M30" s="4"/>
      <c r="N30" s="4"/>
      <c r="O30" s="5" t="s">
        <v>79</v>
      </c>
      <c r="P30" s="6" t="str">
        <f>'Chart 1 data'!K2</f>
        <v>Barking &amp; Dagenham</v>
      </c>
      <c r="Q30" s="4"/>
      <c r="R30" s="4"/>
      <c r="S30" s="4"/>
      <c r="T30" s="4"/>
      <c r="U30" s="4"/>
      <c r="V30" s="4"/>
      <c r="W30" s="4"/>
      <c r="X30" s="4"/>
      <c r="Y30" s="4"/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4"/>
      <c r="M31" s="4"/>
      <c r="N31" s="4"/>
      <c r="O31" s="5"/>
      <c r="P31" s="6"/>
      <c r="Q31" s="4"/>
      <c r="R31" s="4"/>
      <c r="S31" s="4"/>
      <c r="T31" s="4"/>
      <c r="U31" s="4"/>
      <c r="V31" s="4"/>
      <c r="W31" s="4"/>
      <c r="X31" s="4"/>
      <c r="Y31" s="4"/>
    </row>
    <row r="32" spans="2:44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4"/>
      <c r="M32" s="4"/>
      <c r="N32" s="4"/>
      <c r="O32" s="5" t="s">
        <v>87</v>
      </c>
      <c r="P32" s="7" t="str">
        <f>IF(INDEX('LSP level data'!B:B,MATCH('Interactive charts'!P30,'LSP level data'!A:A,0))&lt;=10,"No data",IF(P30="Rutland","1 offender",INDEX('LSP level data'!B:B,MATCH('Interactive charts'!P30,'LSP level data'!A:A,0))&amp;" offenders"))</f>
        <v>28 offenders</v>
      </c>
      <c r="Q32" s="4"/>
      <c r="R32" s="4"/>
      <c r="S32" s="4"/>
      <c r="T32" s="4"/>
      <c r="U32" s="4"/>
      <c r="V32" s="4"/>
      <c r="W32" s="4"/>
      <c r="X32" s="4"/>
      <c r="Y32" s="4"/>
      <c r="AR32"/>
    </row>
    <row r="33" spans="2:44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AR33"/>
    </row>
    <row r="34" spans="2:25" ht="18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4"/>
      <c r="M34" s="4"/>
      <c r="N34" s="4"/>
      <c r="O34" s="5" t="s">
        <v>85</v>
      </c>
      <c r="P34" s="9" t="str">
        <f>IF(ISERR('Chart 1 data'!K2&amp;" experienced "&amp;Y36&amp;" in the levels of offending from "&amp;TEXT('Chart 1 data'!L6,"0")&amp;"% in the baseline period to "&amp;TEXT('Chart 1 data'!L7,"0")&amp;"% in the follow-up period."),"No data",'Chart 1 data'!K2&amp;" experienced "&amp;Y36&amp;" in the proportion of the cohort who offended from "&amp;100-TEXT('Chart 1 data'!L6,"0")&amp;"% in the baseline period to "&amp;100-TEXT('Chart 1 data'!L7,"0")&amp;"% in the follow-up period.")</f>
        <v>Barking &amp; Dagenham experienced an increase in the proportion of the cohort who offended from 54% in the baseline period to 57% in the follow-up period.</v>
      </c>
      <c r="Q34" s="9"/>
      <c r="R34" s="9"/>
      <c r="S34" s="9"/>
      <c r="T34" s="9"/>
      <c r="U34" s="9"/>
      <c r="V34" s="9"/>
      <c r="W34" s="9"/>
      <c r="X34" s="9"/>
      <c r="Y34" s="4"/>
    </row>
    <row r="35" spans="2:25" ht="3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4"/>
      <c r="M35" s="4"/>
      <c r="N35" s="4"/>
      <c r="O35" s="4"/>
      <c r="P35" s="9"/>
      <c r="Q35" s="9"/>
      <c r="R35" s="9"/>
      <c r="S35" s="9"/>
      <c r="T35" s="9"/>
      <c r="U35" s="9"/>
      <c r="V35" s="9"/>
      <c r="W35" s="9"/>
      <c r="X35" s="9"/>
      <c r="Y35" s="4"/>
    </row>
    <row r="36" spans="2:25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8" t="str">
        <f>IF('Chart 1 data'!Q6&lt;'Chart 1 data'!Q7,"an increase",IF('Chart 1 data'!Q6='Chart 1 data'!Q7,"a stable period","a decrease"))</f>
        <v>an increase</v>
      </c>
    </row>
    <row r="37" spans="2:2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4"/>
      <c r="M37" s="4"/>
      <c r="N37" s="4"/>
      <c r="O37" s="5" t="s">
        <v>88</v>
      </c>
      <c r="P37" s="6" t="str">
        <f>IF(ISERR("In "&amp;'Chart 1 data'!K2&amp;", "&amp;TEXT('Chart 1 data'!O7,"0.0")&amp;"% of the cohort accounted for "&amp;TEXT('Chart 2 data'!O7,"0.0")&amp;"% of all crime in the follow-up period."),"No data","In "&amp;'Chart 1 data'!K2&amp;", "&amp;TEXT('Chart 1 data'!O7,"0")&amp;"% of the cohort accounted for "&amp;TEXT('Chart 2 data'!O7,"0")&amp;"% of all crime in the follow-up period.")</f>
        <v>In Barking &amp; Dagenham, 21% of the cohort accounted for 32% of all crime in the follow-up period.</v>
      </c>
      <c r="Q37" s="3"/>
      <c r="R37" s="4"/>
      <c r="S37" s="4"/>
      <c r="T37" s="4"/>
      <c r="U37" s="4"/>
      <c r="V37" s="4"/>
      <c r="W37" s="4"/>
      <c r="X37" s="4"/>
      <c r="Y37" s="4"/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4"/>
      <c r="M38" s="4"/>
      <c r="N38" s="4"/>
      <c r="O38" s="4"/>
      <c r="P38" s="6" t="str">
        <f>IF(ISERR(TEXT('Chart 1 data'!O6,"0")&amp;"% of the cohort accounted for "&amp;TEXT('Chart 2 data'!O6,"0")&amp;"% of all crime in the baseline period."),"No data",TEXT('Chart 1 data'!O6,"0")&amp;"% of the cohort accounted for "&amp;TEXT('Chart 2 data'!O6,"0")&amp;"% of all crime in the baseline period.")</f>
        <v>7% of the cohort accounted for 66% of all crime in the baseline period.</v>
      </c>
      <c r="Q38" s="4"/>
      <c r="R38" s="4"/>
      <c r="S38" s="4"/>
      <c r="T38" s="4"/>
      <c r="U38" s="4"/>
      <c r="V38" s="4"/>
      <c r="W38" s="4"/>
      <c r="X38" s="4"/>
      <c r="Y38" s="3"/>
    </row>
    <row r="39" spans="2:25" ht="22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4"/>
      <c r="M40" s="4"/>
      <c r="N40" s="4"/>
      <c r="O40" s="5" t="s">
        <v>86</v>
      </c>
      <c r="P40" s="10" t="str">
        <f>"The top five offences committed by the cohort in the follow-up period, in desecending order were "&amp;'Chart 3 data'!AA13&amp;", "&amp;'Chart 3 data'!AA14&amp;", "&amp;'Chart 3 data'!AA15&amp;", "&amp;'Chart 3 data'!AA16&amp;" and "&amp;'Chart 3 data'!AA17&amp;"."</f>
        <v>The top five offences committed by the cohort in the follow-up period, in desecending order were Other motoring offences, Breach offences, Public Order or Riot, Theft and Violence.</v>
      </c>
      <c r="Q40" s="10"/>
      <c r="R40" s="10"/>
      <c r="S40" s="10"/>
      <c r="T40" s="10"/>
      <c r="U40" s="10"/>
      <c r="V40" s="10"/>
      <c r="W40" s="10"/>
      <c r="X40" s="10"/>
      <c r="Y40" s="10"/>
    </row>
    <row r="41" spans="2:25" ht="52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4"/>
      <c r="M41" s="4"/>
      <c r="N41" s="4"/>
      <c r="O41" s="4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2:25" ht="4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1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1" t="str">
        <f>IF(INDEX('LSP level data'!B:B,MATCH('Interactive charts'!P30,'LSP level data'!A:A,0))&lt;=30,"**Figures for areas with cohort sizes of less than 30 should be treated with caution.**","")</f>
        <v>**Figures for areas with cohort sizes of less than 30 should be treated with caution.**</v>
      </c>
      <c r="Q43" s="11"/>
      <c r="R43" s="11"/>
      <c r="S43" s="11"/>
      <c r="T43" s="11"/>
      <c r="U43" s="11"/>
      <c r="V43" s="11"/>
      <c r="W43" s="11"/>
      <c r="X43" s="11"/>
      <c r="Y43" s="11"/>
    </row>
    <row r="44" spans="2:25" ht="24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2:25" ht="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1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1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1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ht="1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ht="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>
      <c r="N127"/>
    </row>
    <row r="128" spans="15:25" ht="12">
      <c r="O128" s="2"/>
      <c r="Y128" s="2"/>
    </row>
  </sheetData>
  <mergeCells count="3">
    <mergeCell ref="P34:X35"/>
    <mergeCell ref="P40:Y41"/>
    <mergeCell ref="P43:Y44"/>
  </mergeCells>
  <printOptions/>
  <pageMargins left="0.75" right="0.75" top="1" bottom="1" header="0.5" footer="0.5"/>
  <pageSetup fitToHeight="1" fitToWidth="1" horizontalDpi="600" verticalDpi="600" orientation="landscape" paperSize="9" scale="55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174"/>
  <sheetViews>
    <sheetView workbookViewId="0" topLeftCell="A1">
      <selection activeCell="B175" sqref="B175"/>
    </sheetView>
  </sheetViews>
  <sheetFormatPr defaultColWidth="11.421875" defaultRowHeight="12.75"/>
  <cols>
    <col min="1" max="1" width="29.00390625" style="0" bestFit="1" customWidth="1"/>
    <col min="2" max="16384" width="8.8515625" style="0" customWidth="1"/>
  </cols>
  <sheetData>
    <row r="1" spans="1:2" ht="12">
      <c r="A1" t="s">
        <v>80</v>
      </c>
      <c r="B1" t="s">
        <v>81</v>
      </c>
    </row>
    <row r="2" spans="1:3" ht="12">
      <c r="A2" t="s">
        <v>94</v>
      </c>
      <c r="B2">
        <v>28</v>
      </c>
      <c r="C2">
        <f>IF(B2&lt;=10,1,0)</f>
        <v>0</v>
      </c>
    </row>
    <row r="3" spans="1:3" ht="12">
      <c r="A3" t="s">
        <v>95</v>
      </c>
      <c r="B3">
        <v>28</v>
      </c>
      <c r="C3">
        <f aca="true" t="shared" si="0" ref="C3:C66">IF(B3&lt;=10,1,0)</f>
        <v>0</v>
      </c>
    </row>
    <row r="4" spans="1:3" ht="12">
      <c r="A4" t="s">
        <v>96</v>
      </c>
      <c r="B4">
        <v>31</v>
      </c>
      <c r="C4">
        <f t="shared" si="0"/>
        <v>0</v>
      </c>
    </row>
    <row r="5" spans="1:3" ht="12">
      <c r="A5" t="s">
        <v>97</v>
      </c>
      <c r="B5">
        <v>29</v>
      </c>
      <c r="C5">
        <f t="shared" si="0"/>
        <v>0</v>
      </c>
    </row>
    <row r="6" spans="1:3" ht="12">
      <c r="A6" t="s">
        <v>98</v>
      </c>
      <c r="B6">
        <v>34</v>
      </c>
      <c r="C6">
        <f t="shared" si="0"/>
        <v>0</v>
      </c>
    </row>
    <row r="7" spans="1:3" ht="12">
      <c r="A7" t="s">
        <v>99</v>
      </c>
      <c r="B7">
        <v>27</v>
      </c>
      <c r="C7">
        <f t="shared" si="0"/>
        <v>0</v>
      </c>
    </row>
    <row r="8" spans="1:3" ht="12">
      <c r="A8" t="s">
        <v>100</v>
      </c>
      <c r="B8">
        <v>22</v>
      </c>
      <c r="C8">
        <f t="shared" si="0"/>
        <v>0</v>
      </c>
    </row>
    <row r="9" spans="1:3" ht="12">
      <c r="A9" t="s">
        <v>101</v>
      </c>
      <c r="B9">
        <v>349</v>
      </c>
      <c r="C9">
        <f t="shared" si="0"/>
        <v>0</v>
      </c>
    </row>
    <row r="10" spans="1:3" ht="12">
      <c r="A10" t="s">
        <v>102</v>
      </c>
      <c r="B10">
        <v>29</v>
      </c>
      <c r="C10">
        <f t="shared" si="0"/>
        <v>0</v>
      </c>
    </row>
    <row r="11" spans="1:3" ht="12">
      <c r="A11" t="s">
        <v>103</v>
      </c>
      <c r="B11">
        <v>68</v>
      </c>
      <c r="C11">
        <f t="shared" si="0"/>
        <v>0</v>
      </c>
    </row>
    <row r="12" spans="1:3" ht="12">
      <c r="A12" t="s">
        <v>104</v>
      </c>
      <c r="B12">
        <v>20</v>
      </c>
      <c r="C12">
        <f t="shared" si="0"/>
        <v>0</v>
      </c>
    </row>
    <row r="13" spans="1:3" ht="12">
      <c r="A13" t="s">
        <v>105</v>
      </c>
      <c r="B13">
        <v>100</v>
      </c>
      <c r="C13">
        <f t="shared" si="0"/>
        <v>0</v>
      </c>
    </row>
    <row r="14" spans="1:3" ht="12">
      <c r="A14" t="s">
        <v>106</v>
      </c>
      <c r="B14">
        <v>34</v>
      </c>
      <c r="C14">
        <f t="shared" si="0"/>
        <v>0</v>
      </c>
    </row>
    <row r="15" spans="1:3" ht="12">
      <c r="A15" t="s">
        <v>107</v>
      </c>
      <c r="B15">
        <v>15</v>
      </c>
      <c r="C15">
        <f t="shared" si="0"/>
        <v>0</v>
      </c>
    </row>
    <row r="16" spans="1:3" ht="12">
      <c r="A16" t="s">
        <v>108</v>
      </c>
      <c r="B16">
        <v>83</v>
      </c>
      <c r="C16">
        <f t="shared" si="0"/>
        <v>0</v>
      </c>
    </row>
    <row r="17" spans="1:3" ht="12">
      <c r="A17" t="s">
        <v>109</v>
      </c>
      <c r="B17">
        <v>45</v>
      </c>
      <c r="C17">
        <f t="shared" si="0"/>
        <v>0</v>
      </c>
    </row>
    <row r="18" spans="1:3" ht="12">
      <c r="A18" t="s">
        <v>110</v>
      </c>
      <c r="B18">
        <v>24</v>
      </c>
      <c r="C18">
        <f t="shared" si="0"/>
        <v>0</v>
      </c>
    </row>
    <row r="19" spans="1:3" ht="12">
      <c r="A19" t="s">
        <v>111</v>
      </c>
      <c r="B19">
        <v>86</v>
      </c>
      <c r="C19">
        <f t="shared" si="0"/>
        <v>0</v>
      </c>
    </row>
    <row r="20" spans="1:3" ht="12">
      <c r="A20" t="s">
        <v>112</v>
      </c>
      <c r="B20">
        <v>30</v>
      </c>
      <c r="C20">
        <f t="shared" si="0"/>
        <v>0</v>
      </c>
    </row>
    <row r="21" spans="1:3" ht="12">
      <c r="A21" t="s">
        <v>113</v>
      </c>
      <c r="B21">
        <v>48</v>
      </c>
      <c r="C21">
        <f t="shared" si="0"/>
        <v>0</v>
      </c>
    </row>
    <row r="22" spans="1:3" ht="12">
      <c r="A22" t="s">
        <v>114</v>
      </c>
      <c r="B22">
        <v>39</v>
      </c>
      <c r="C22">
        <f t="shared" si="0"/>
        <v>0</v>
      </c>
    </row>
    <row r="23" spans="1:3" ht="12">
      <c r="A23" t="s">
        <v>115</v>
      </c>
      <c r="B23">
        <v>24</v>
      </c>
      <c r="C23">
        <f t="shared" si="0"/>
        <v>0</v>
      </c>
    </row>
    <row r="24" spans="1:3" ht="12">
      <c r="A24" t="s">
        <v>116</v>
      </c>
      <c r="B24">
        <v>36</v>
      </c>
      <c r="C24">
        <f t="shared" si="0"/>
        <v>0</v>
      </c>
    </row>
    <row r="25" spans="1:3" ht="12">
      <c r="A25" t="s">
        <v>117</v>
      </c>
      <c r="B25">
        <v>65</v>
      </c>
      <c r="C25">
        <f t="shared" si="0"/>
        <v>0</v>
      </c>
    </row>
    <row r="26" spans="1:3" ht="12">
      <c r="A26" t="s">
        <v>118</v>
      </c>
      <c r="B26">
        <v>56</v>
      </c>
      <c r="C26">
        <f t="shared" si="0"/>
        <v>0</v>
      </c>
    </row>
    <row r="27" spans="1:3" ht="12">
      <c r="A27" t="s">
        <v>119</v>
      </c>
      <c r="B27">
        <v>97</v>
      </c>
      <c r="C27">
        <f t="shared" si="0"/>
        <v>0</v>
      </c>
    </row>
    <row r="28" spans="1:3" ht="12">
      <c r="A28" t="s">
        <v>120</v>
      </c>
      <c r="B28">
        <v>27</v>
      </c>
      <c r="C28">
        <f t="shared" si="0"/>
        <v>0</v>
      </c>
    </row>
    <row r="29" spans="1:3" ht="12">
      <c r="A29" t="s">
        <v>121</v>
      </c>
      <c r="B29">
        <v>15</v>
      </c>
      <c r="C29">
        <f t="shared" si="0"/>
        <v>0</v>
      </c>
    </row>
    <row r="30" spans="1:3" ht="12">
      <c r="A30" t="s">
        <v>122</v>
      </c>
      <c r="B30">
        <v>67</v>
      </c>
      <c r="C30">
        <f t="shared" si="0"/>
        <v>0</v>
      </c>
    </row>
    <row r="31" spans="1:3" ht="12">
      <c r="A31" t="s">
        <v>123</v>
      </c>
      <c r="B31">
        <v>52</v>
      </c>
      <c r="C31">
        <f t="shared" si="0"/>
        <v>0</v>
      </c>
    </row>
    <row r="32" spans="1:3" ht="12">
      <c r="A32" t="s">
        <v>124</v>
      </c>
      <c r="B32">
        <v>134</v>
      </c>
      <c r="C32">
        <f t="shared" si="0"/>
        <v>0</v>
      </c>
    </row>
    <row r="33" spans="1:3" ht="12">
      <c r="A33" t="s">
        <v>125</v>
      </c>
      <c r="B33">
        <v>17</v>
      </c>
      <c r="C33">
        <f t="shared" si="0"/>
        <v>0</v>
      </c>
    </row>
    <row r="34" spans="1:3" ht="12">
      <c r="A34" t="s">
        <v>126</v>
      </c>
      <c r="B34">
        <v>35</v>
      </c>
      <c r="C34">
        <f t="shared" si="0"/>
        <v>0</v>
      </c>
    </row>
    <row r="35" spans="1:3" ht="12">
      <c r="A35" t="s">
        <v>127</v>
      </c>
      <c r="B35">
        <v>31</v>
      </c>
      <c r="C35">
        <f t="shared" si="0"/>
        <v>0</v>
      </c>
    </row>
    <row r="36" spans="1:3" ht="12">
      <c r="A36" t="s">
        <v>128</v>
      </c>
      <c r="B36">
        <v>54</v>
      </c>
      <c r="C36">
        <f t="shared" si="0"/>
        <v>0</v>
      </c>
    </row>
    <row r="37" spans="1:3" ht="12">
      <c r="A37" t="s">
        <v>129</v>
      </c>
      <c r="B37">
        <v>94</v>
      </c>
      <c r="C37">
        <f t="shared" si="0"/>
        <v>0</v>
      </c>
    </row>
    <row r="38" spans="1:3" ht="12">
      <c r="A38" t="s">
        <v>130</v>
      </c>
      <c r="B38">
        <v>23</v>
      </c>
      <c r="C38">
        <f t="shared" si="0"/>
        <v>0</v>
      </c>
    </row>
    <row r="39" spans="1:3" ht="12">
      <c r="A39" t="s">
        <v>131</v>
      </c>
      <c r="B39">
        <v>67</v>
      </c>
      <c r="C39">
        <f t="shared" si="0"/>
        <v>0</v>
      </c>
    </row>
    <row r="40" spans="1:3" ht="12">
      <c r="A40" t="s">
        <v>132</v>
      </c>
      <c r="B40">
        <v>23</v>
      </c>
      <c r="C40">
        <f t="shared" si="0"/>
        <v>0</v>
      </c>
    </row>
    <row r="41" spans="1:3" ht="12">
      <c r="A41" t="s">
        <v>133</v>
      </c>
      <c r="B41">
        <v>18</v>
      </c>
      <c r="C41">
        <f t="shared" si="0"/>
        <v>0</v>
      </c>
    </row>
    <row r="42" spans="1:3" ht="12">
      <c r="A42" t="s">
        <v>134</v>
      </c>
      <c r="B42">
        <v>112</v>
      </c>
      <c r="C42">
        <f t="shared" si="0"/>
        <v>0</v>
      </c>
    </row>
    <row r="43" spans="1:3" ht="12">
      <c r="A43" t="s">
        <v>135</v>
      </c>
      <c r="B43">
        <v>211</v>
      </c>
      <c r="C43">
        <f t="shared" si="0"/>
        <v>0</v>
      </c>
    </row>
    <row r="44" spans="1:3" ht="12">
      <c r="A44" t="s">
        <v>136</v>
      </c>
      <c r="B44">
        <v>116</v>
      </c>
      <c r="C44">
        <f t="shared" si="0"/>
        <v>0</v>
      </c>
    </row>
    <row r="45" spans="1:3" ht="12">
      <c r="A45" t="s">
        <v>137</v>
      </c>
      <c r="B45">
        <v>78</v>
      </c>
      <c r="C45">
        <f t="shared" si="0"/>
        <v>0</v>
      </c>
    </row>
    <row r="46" spans="1:3" ht="12">
      <c r="A46" t="s">
        <v>138</v>
      </c>
      <c r="B46">
        <v>17</v>
      </c>
      <c r="C46">
        <f t="shared" si="0"/>
        <v>0</v>
      </c>
    </row>
    <row r="47" spans="1:3" ht="12">
      <c r="A47" t="s">
        <v>139</v>
      </c>
      <c r="B47">
        <v>68</v>
      </c>
      <c r="C47">
        <f t="shared" si="0"/>
        <v>0</v>
      </c>
    </row>
    <row r="48" spans="1:3" ht="12">
      <c r="A48" t="s">
        <v>140</v>
      </c>
      <c r="B48">
        <v>64</v>
      </c>
      <c r="C48">
        <f t="shared" si="0"/>
        <v>0</v>
      </c>
    </row>
    <row r="49" spans="1:3" ht="12">
      <c r="A49" t="s">
        <v>141</v>
      </c>
      <c r="B49">
        <v>40</v>
      </c>
      <c r="C49">
        <f t="shared" si="0"/>
        <v>0</v>
      </c>
    </row>
    <row r="50" spans="1:3" ht="12">
      <c r="A50" t="s">
        <v>142</v>
      </c>
      <c r="B50">
        <v>29</v>
      </c>
      <c r="C50">
        <f t="shared" si="0"/>
        <v>0</v>
      </c>
    </row>
    <row r="51" spans="1:3" ht="12">
      <c r="A51" t="s">
        <v>143</v>
      </c>
      <c r="B51">
        <v>87</v>
      </c>
      <c r="C51">
        <f t="shared" si="0"/>
        <v>0</v>
      </c>
    </row>
    <row r="52" spans="1:3" ht="12">
      <c r="A52" t="s">
        <v>144</v>
      </c>
      <c r="B52">
        <v>20</v>
      </c>
      <c r="C52">
        <f t="shared" si="0"/>
        <v>0</v>
      </c>
    </row>
    <row r="53" spans="1:3" ht="12">
      <c r="A53" t="s">
        <v>145</v>
      </c>
      <c r="B53">
        <v>154</v>
      </c>
      <c r="C53">
        <f t="shared" si="0"/>
        <v>0</v>
      </c>
    </row>
    <row r="54" spans="1:3" ht="12">
      <c r="A54" t="s">
        <v>146</v>
      </c>
      <c r="B54">
        <v>10</v>
      </c>
      <c r="C54">
        <f t="shared" si="0"/>
        <v>1</v>
      </c>
    </row>
    <row r="55" spans="1:3" ht="12">
      <c r="A55" t="s">
        <v>147</v>
      </c>
      <c r="B55">
        <v>46</v>
      </c>
      <c r="C55">
        <f t="shared" si="0"/>
        <v>0</v>
      </c>
    </row>
    <row r="56" spans="1:3" ht="12">
      <c r="A56" t="s">
        <v>148</v>
      </c>
      <c r="B56">
        <v>107</v>
      </c>
      <c r="C56">
        <f t="shared" si="0"/>
        <v>0</v>
      </c>
    </row>
    <row r="57" spans="1:3" ht="12">
      <c r="A57" t="s">
        <v>149</v>
      </c>
      <c r="B57">
        <v>25</v>
      </c>
      <c r="C57">
        <f t="shared" si="0"/>
        <v>0</v>
      </c>
    </row>
    <row r="58" spans="1:3" ht="12">
      <c r="A58" t="s">
        <v>150</v>
      </c>
      <c r="B58">
        <v>19</v>
      </c>
      <c r="C58">
        <f t="shared" si="0"/>
        <v>0</v>
      </c>
    </row>
    <row r="59" spans="1:3" ht="12">
      <c r="A59" t="s">
        <v>151</v>
      </c>
      <c r="B59">
        <v>45</v>
      </c>
      <c r="C59">
        <f t="shared" si="0"/>
        <v>0</v>
      </c>
    </row>
    <row r="60" spans="1:3" ht="12">
      <c r="A60" t="s">
        <v>152</v>
      </c>
      <c r="B60">
        <v>24</v>
      </c>
      <c r="C60">
        <f t="shared" si="0"/>
        <v>0</v>
      </c>
    </row>
    <row r="61" spans="1:3" ht="12">
      <c r="A61" t="s">
        <v>153</v>
      </c>
      <c r="B61">
        <v>29</v>
      </c>
      <c r="C61">
        <f t="shared" si="0"/>
        <v>0</v>
      </c>
    </row>
    <row r="62" spans="1:3" ht="12">
      <c r="A62" t="s">
        <v>154</v>
      </c>
      <c r="B62">
        <v>164</v>
      </c>
      <c r="C62">
        <f t="shared" si="0"/>
        <v>0</v>
      </c>
    </row>
    <row r="63" spans="1:3" ht="12">
      <c r="A63" t="s">
        <v>155</v>
      </c>
      <c r="B63">
        <v>40</v>
      </c>
      <c r="C63">
        <f t="shared" si="0"/>
        <v>0</v>
      </c>
    </row>
    <row r="64" spans="1:3" ht="12">
      <c r="A64" t="s">
        <v>156</v>
      </c>
      <c r="B64">
        <v>28</v>
      </c>
      <c r="C64">
        <f t="shared" si="0"/>
        <v>0</v>
      </c>
    </row>
    <row r="65" spans="1:3" ht="12">
      <c r="A65" t="s">
        <v>157</v>
      </c>
      <c r="B65">
        <v>40</v>
      </c>
      <c r="C65">
        <f t="shared" si="0"/>
        <v>0</v>
      </c>
    </row>
    <row r="66" spans="1:3" ht="12">
      <c r="A66" t="s">
        <v>158</v>
      </c>
      <c r="B66">
        <v>28</v>
      </c>
      <c r="C66">
        <f t="shared" si="0"/>
        <v>0</v>
      </c>
    </row>
    <row r="67" spans="1:3" ht="12">
      <c r="A67" t="s">
        <v>159</v>
      </c>
      <c r="B67">
        <v>21</v>
      </c>
      <c r="C67">
        <f aca="true" t="shared" si="1" ref="C67:C130">IF(B67&lt;=10,1,0)</f>
        <v>0</v>
      </c>
    </row>
    <row r="68" spans="1:3" ht="12">
      <c r="A68" t="s">
        <v>160</v>
      </c>
      <c r="B68">
        <v>150</v>
      </c>
      <c r="C68">
        <f t="shared" si="1"/>
        <v>0</v>
      </c>
    </row>
    <row r="69" spans="1:3" ht="12">
      <c r="A69" t="s">
        <v>161</v>
      </c>
      <c r="B69">
        <v>29</v>
      </c>
      <c r="C69">
        <f t="shared" si="1"/>
        <v>0</v>
      </c>
    </row>
    <row r="70" spans="1:3" ht="12">
      <c r="A70" t="s">
        <v>162</v>
      </c>
      <c r="B70">
        <v>46</v>
      </c>
      <c r="C70">
        <f t="shared" si="1"/>
        <v>0</v>
      </c>
    </row>
    <row r="71" spans="1:3" ht="12">
      <c r="A71" t="s">
        <v>163</v>
      </c>
      <c r="B71">
        <v>5</v>
      </c>
      <c r="C71">
        <f t="shared" si="1"/>
        <v>1</v>
      </c>
    </row>
    <row r="72" spans="1:3" ht="12">
      <c r="A72" t="s">
        <v>164</v>
      </c>
      <c r="B72">
        <v>27</v>
      </c>
      <c r="C72">
        <f t="shared" si="1"/>
        <v>0</v>
      </c>
    </row>
    <row r="73" spans="1:3" ht="12">
      <c r="A73" t="s">
        <v>165</v>
      </c>
      <c r="B73">
        <v>41</v>
      </c>
      <c r="C73">
        <f t="shared" si="1"/>
        <v>0</v>
      </c>
    </row>
    <row r="74" spans="1:3" ht="12">
      <c r="A74" t="s">
        <v>166</v>
      </c>
      <c r="B74">
        <v>26</v>
      </c>
      <c r="C74">
        <f t="shared" si="1"/>
        <v>0</v>
      </c>
    </row>
    <row r="75" spans="1:3" ht="12">
      <c r="A75" t="s">
        <v>167</v>
      </c>
      <c r="B75">
        <v>188</v>
      </c>
      <c r="C75">
        <f t="shared" si="1"/>
        <v>0</v>
      </c>
    </row>
    <row r="76" spans="1:3" ht="12">
      <c r="A76" t="s">
        <v>168</v>
      </c>
      <c r="B76">
        <v>111</v>
      </c>
      <c r="C76">
        <f t="shared" si="1"/>
        <v>0</v>
      </c>
    </row>
    <row r="77" spans="1:3" ht="12">
      <c r="A77" t="s">
        <v>169</v>
      </c>
      <c r="B77">
        <v>23</v>
      </c>
      <c r="C77">
        <f t="shared" si="1"/>
        <v>0</v>
      </c>
    </row>
    <row r="78" spans="1:3" ht="12">
      <c r="A78" t="s">
        <v>170</v>
      </c>
      <c r="B78">
        <v>97</v>
      </c>
      <c r="C78">
        <f t="shared" si="1"/>
        <v>0</v>
      </c>
    </row>
    <row r="79" spans="1:3" ht="12">
      <c r="A79" t="s">
        <v>171</v>
      </c>
      <c r="B79">
        <v>68</v>
      </c>
      <c r="C79">
        <f t="shared" si="1"/>
        <v>0</v>
      </c>
    </row>
    <row r="80" spans="1:3" ht="12">
      <c r="A80" t="s">
        <v>172</v>
      </c>
      <c r="B80">
        <v>47</v>
      </c>
      <c r="C80">
        <f t="shared" si="1"/>
        <v>0</v>
      </c>
    </row>
    <row r="81" spans="1:3" ht="12">
      <c r="A81" t="s">
        <v>173</v>
      </c>
      <c r="B81">
        <v>297</v>
      </c>
      <c r="C81">
        <f t="shared" si="1"/>
        <v>0</v>
      </c>
    </row>
    <row r="82" spans="1:3" ht="12">
      <c r="A82" t="s">
        <v>174</v>
      </c>
      <c r="B82">
        <v>30</v>
      </c>
      <c r="C82">
        <f t="shared" si="1"/>
        <v>0</v>
      </c>
    </row>
    <row r="83" spans="1:3" ht="12">
      <c r="A83" t="s">
        <v>175</v>
      </c>
      <c r="B83">
        <v>208</v>
      </c>
      <c r="C83">
        <f t="shared" si="1"/>
        <v>0</v>
      </c>
    </row>
    <row r="84" spans="1:3" ht="12">
      <c r="A84" t="s">
        <v>176</v>
      </c>
      <c r="B84">
        <v>217</v>
      </c>
      <c r="C84">
        <f t="shared" si="1"/>
        <v>0</v>
      </c>
    </row>
    <row r="85" spans="1:3" ht="12">
      <c r="A85" t="s">
        <v>177</v>
      </c>
      <c r="B85">
        <v>134</v>
      </c>
      <c r="C85">
        <f t="shared" si="1"/>
        <v>0</v>
      </c>
    </row>
    <row r="86" spans="1:3" ht="12">
      <c r="A86" t="s">
        <v>178</v>
      </c>
      <c r="B86">
        <v>37</v>
      </c>
      <c r="C86">
        <f t="shared" si="1"/>
        <v>0</v>
      </c>
    </row>
    <row r="87" spans="1:3" ht="12">
      <c r="A87" t="s">
        <v>82</v>
      </c>
      <c r="B87">
        <v>101</v>
      </c>
      <c r="C87">
        <f t="shared" si="1"/>
        <v>0</v>
      </c>
    </row>
    <row r="88" spans="1:3" ht="12">
      <c r="A88" t="s">
        <v>180</v>
      </c>
      <c r="B88">
        <v>124</v>
      </c>
      <c r="C88">
        <f t="shared" si="1"/>
        <v>0</v>
      </c>
    </row>
    <row r="89" spans="1:3" ht="12">
      <c r="A89" t="s">
        <v>181</v>
      </c>
      <c r="B89">
        <v>43</v>
      </c>
      <c r="C89">
        <f t="shared" si="1"/>
        <v>0</v>
      </c>
    </row>
    <row r="90" spans="1:3" ht="12">
      <c r="A90" t="s">
        <v>182</v>
      </c>
      <c r="B90">
        <v>455</v>
      </c>
      <c r="C90">
        <f t="shared" si="1"/>
        <v>0</v>
      </c>
    </row>
    <row r="91" spans="1:3" ht="12">
      <c r="A91" t="s">
        <v>183</v>
      </c>
      <c r="B91">
        <v>42</v>
      </c>
      <c r="C91">
        <f t="shared" si="1"/>
        <v>0</v>
      </c>
    </row>
    <row r="92" spans="1:3" ht="12">
      <c r="A92" t="s">
        <v>184</v>
      </c>
      <c r="B92">
        <v>27</v>
      </c>
      <c r="C92">
        <f t="shared" si="1"/>
        <v>0</v>
      </c>
    </row>
    <row r="93" spans="1:3" ht="12">
      <c r="A93" t="s">
        <v>185</v>
      </c>
      <c r="B93">
        <v>24</v>
      </c>
      <c r="C93">
        <f t="shared" si="1"/>
        <v>0</v>
      </c>
    </row>
    <row r="94" spans="1:3" ht="12">
      <c r="A94" t="s">
        <v>186</v>
      </c>
      <c r="B94">
        <v>43</v>
      </c>
      <c r="C94">
        <f t="shared" si="1"/>
        <v>0</v>
      </c>
    </row>
    <row r="95" spans="1:3" ht="12">
      <c r="A95" t="s">
        <v>187</v>
      </c>
      <c r="B95">
        <v>24</v>
      </c>
      <c r="C95">
        <f t="shared" si="1"/>
        <v>0</v>
      </c>
    </row>
    <row r="96" spans="1:3" ht="12">
      <c r="A96" t="s">
        <v>188</v>
      </c>
      <c r="B96">
        <v>9</v>
      </c>
      <c r="C96">
        <f t="shared" si="1"/>
        <v>1</v>
      </c>
    </row>
    <row r="97" spans="1:3" ht="12">
      <c r="A97" t="s">
        <v>189</v>
      </c>
      <c r="B97">
        <v>15</v>
      </c>
      <c r="C97">
        <f t="shared" si="1"/>
        <v>0</v>
      </c>
    </row>
    <row r="98" spans="1:3" ht="12">
      <c r="A98" t="s">
        <v>190</v>
      </c>
      <c r="B98">
        <v>68</v>
      </c>
      <c r="C98">
        <f t="shared" si="1"/>
        <v>0</v>
      </c>
    </row>
    <row r="99" spans="1:3" ht="12">
      <c r="A99" t="s">
        <v>191</v>
      </c>
      <c r="B99">
        <v>47</v>
      </c>
      <c r="C99">
        <f t="shared" si="1"/>
        <v>0</v>
      </c>
    </row>
    <row r="100" spans="1:3" ht="12">
      <c r="A100" t="s">
        <v>192</v>
      </c>
      <c r="B100">
        <v>19</v>
      </c>
      <c r="C100">
        <f t="shared" si="1"/>
        <v>0</v>
      </c>
    </row>
    <row r="101" spans="1:3" ht="12">
      <c r="A101" t="s">
        <v>193</v>
      </c>
      <c r="B101">
        <v>91</v>
      </c>
      <c r="C101">
        <f t="shared" si="1"/>
        <v>0</v>
      </c>
    </row>
    <row r="102" spans="1:3" ht="12">
      <c r="A102" t="s">
        <v>194</v>
      </c>
      <c r="B102">
        <v>81</v>
      </c>
      <c r="C102">
        <f t="shared" si="1"/>
        <v>0</v>
      </c>
    </row>
    <row r="103" spans="1:3" ht="12">
      <c r="A103" t="s">
        <v>195</v>
      </c>
      <c r="B103">
        <v>45</v>
      </c>
      <c r="C103">
        <f t="shared" si="1"/>
        <v>0</v>
      </c>
    </row>
    <row r="104" spans="1:3" ht="12">
      <c r="A104" t="s">
        <v>196</v>
      </c>
      <c r="B104">
        <v>34</v>
      </c>
      <c r="C104">
        <f t="shared" si="1"/>
        <v>0</v>
      </c>
    </row>
    <row r="105" spans="1:3" ht="12">
      <c r="A105" t="s">
        <v>197</v>
      </c>
      <c r="B105">
        <v>36</v>
      </c>
      <c r="C105">
        <f t="shared" si="1"/>
        <v>0</v>
      </c>
    </row>
    <row r="106" spans="1:3" ht="12">
      <c r="A106" t="s">
        <v>198</v>
      </c>
      <c r="B106">
        <v>62</v>
      </c>
      <c r="C106">
        <f t="shared" si="1"/>
        <v>0</v>
      </c>
    </row>
    <row r="107" spans="1:3" ht="12">
      <c r="A107" t="s">
        <v>199</v>
      </c>
      <c r="B107">
        <v>239</v>
      </c>
      <c r="C107">
        <f t="shared" si="1"/>
        <v>0</v>
      </c>
    </row>
    <row r="108" spans="1:3" ht="12">
      <c r="A108" t="s">
        <v>200</v>
      </c>
      <c r="B108">
        <v>24</v>
      </c>
      <c r="C108">
        <f t="shared" si="1"/>
        <v>0</v>
      </c>
    </row>
    <row r="109" spans="1:3" ht="12">
      <c r="A109" t="s">
        <v>201</v>
      </c>
      <c r="B109">
        <v>286</v>
      </c>
      <c r="C109">
        <f t="shared" si="1"/>
        <v>0</v>
      </c>
    </row>
    <row r="110" spans="1:3" ht="12">
      <c r="A110" t="s">
        <v>202</v>
      </c>
      <c r="B110">
        <v>207</v>
      </c>
      <c r="C110">
        <f t="shared" si="1"/>
        <v>0</v>
      </c>
    </row>
    <row r="111" spans="1:3" ht="12">
      <c r="A111" t="s">
        <v>203</v>
      </c>
      <c r="B111">
        <v>65</v>
      </c>
      <c r="C111">
        <f t="shared" si="1"/>
        <v>0</v>
      </c>
    </row>
    <row r="112" spans="1:3" ht="12">
      <c r="A112" t="s">
        <v>204</v>
      </c>
      <c r="B112">
        <v>100</v>
      </c>
      <c r="C112">
        <f t="shared" si="1"/>
        <v>0</v>
      </c>
    </row>
    <row r="113" spans="1:3" ht="12">
      <c r="A113" t="s">
        <v>205</v>
      </c>
      <c r="B113">
        <v>22</v>
      </c>
      <c r="C113">
        <f t="shared" si="1"/>
        <v>0</v>
      </c>
    </row>
    <row r="114" spans="1:3" ht="12">
      <c r="A114" t="s">
        <v>206</v>
      </c>
      <c r="B114">
        <v>53</v>
      </c>
      <c r="C114">
        <f t="shared" si="1"/>
        <v>0</v>
      </c>
    </row>
    <row r="115" spans="1:3" ht="12">
      <c r="A115" t="s">
        <v>207</v>
      </c>
      <c r="B115">
        <v>59</v>
      </c>
      <c r="C115">
        <f t="shared" si="1"/>
        <v>0</v>
      </c>
    </row>
    <row r="116" spans="1:3" ht="12">
      <c r="A116" t="s">
        <v>208</v>
      </c>
      <c r="B116">
        <v>12</v>
      </c>
      <c r="C116">
        <f t="shared" si="1"/>
        <v>0</v>
      </c>
    </row>
    <row r="117" spans="1:3" ht="12">
      <c r="A117" t="s">
        <v>209</v>
      </c>
      <c r="B117">
        <v>27</v>
      </c>
      <c r="C117">
        <f t="shared" si="1"/>
        <v>0</v>
      </c>
    </row>
    <row r="118" spans="1:3" ht="12">
      <c r="A118" t="s">
        <v>210</v>
      </c>
      <c r="B118">
        <v>12</v>
      </c>
      <c r="C118">
        <f t="shared" si="1"/>
        <v>0</v>
      </c>
    </row>
    <row r="119" spans="1:3" ht="12">
      <c r="A119" t="s">
        <v>0</v>
      </c>
      <c r="B119">
        <v>29</v>
      </c>
      <c r="C119">
        <f t="shared" si="1"/>
        <v>0</v>
      </c>
    </row>
    <row r="120" spans="1:3" ht="12">
      <c r="A120" t="s">
        <v>1</v>
      </c>
      <c r="B120">
        <v>28</v>
      </c>
      <c r="C120">
        <f t="shared" si="1"/>
        <v>0</v>
      </c>
    </row>
    <row r="121" spans="1:3" ht="12">
      <c r="A121" t="s">
        <v>2</v>
      </c>
      <c r="B121">
        <v>34</v>
      </c>
      <c r="C121">
        <f t="shared" si="1"/>
        <v>0</v>
      </c>
    </row>
    <row r="122" spans="1:3" ht="12">
      <c r="A122" t="s">
        <v>3</v>
      </c>
      <c r="B122">
        <v>21</v>
      </c>
      <c r="C122">
        <f t="shared" si="1"/>
        <v>0</v>
      </c>
    </row>
    <row r="123" spans="1:3" ht="12">
      <c r="A123" t="s">
        <v>4</v>
      </c>
      <c r="B123">
        <v>63</v>
      </c>
      <c r="C123">
        <f t="shared" si="1"/>
        <v>0</v>
      </c>
    </row>
    <row r="124" spans="1:3" ht="12">
      <c r="A124" t="s">
        <v>5</v>
      </c>
      <c r="B124">
        <v>37</v>
      </c>
      <c r="C124">
        <f t="shared" si="1"/>
        <v>0</v>
      </c>
    </row>
    <row r="125" spans="1:3" ht="12">
      <c r="A125" t="s">
        <v>6</v>
      </c>
      <c r="B125">
        <v>1</v>
      </c>
      <c r="C125">
        <f t="shared" si="1"/>
        <v>1</v>
      </c>
    </row>
    <row r="126" spans="1:3" ht="12">
      <c r="A126" t="s">
        <v>7</v>
      </c>
      <c r="B126">
        <v>53</v>
      </c>
      <c r="C126">
        <f t="shared" si="1"/>
        <v>0</v>
      </c>
    </row>
    <row r="127" spans="1:3" ht="12">
      <c r="A127" t="s">
        <v>8</v>
      </c>
      <c r="B127">
        <v>66</v>
      </c>
      <c r="C127">
        <f t="shared" si="1"/>
        <v>0</v>
      </c>
    </row>
    <row r="128" spans="1:3" ht="12">
      <c r="A128" t="s">
        <v>9</v>
      </c>
      <c r="B128">
        <v>62</v>
      </c>
      <c r="C128">
        <f t="shared" si="1"/>
        <v>0</v>
      </c>
    </row>
    <row r="129" spans="1:3" ht="12">
      <c r="A129" t="s">
        <v>10</v>
      </c>
      <c r="B129">
        <v>111</v>
      </c>
      <c r="C129">
        <f t="shared" si="1"/>
        <v>0</v>
      </c>
    </row>
    <row r="130" spans="1:3" ht="12">
      <c r="A130" t="s">
        <v>11</v>
      </c>
      <c r="B130">
        <v>18</v>
      </c>
      <c r="C130">
        <f t="shared" si="1"/>
        <v>0</v>
      </c>
    </row>
    <row r="131" spans="1:3" ht="12">
      <c r="A131" t="s">
        <v>12</v>
      </c>
      <c r="B131">
        <v>27</v>
      </c>
      <c r="C131">
        <f aca="true" t="shared" si="2" ref="C131:C174">IF(B131&lt;=10,1,0)</f>
        <v>0</v>
      </c>
    </row>
    <row r="132" spans="1:3" ht="12">
      <c r="A132" t="s">
        <v>13</v>
      </c>
      <c r="B132">
        <v>34</v>
      </c>
      <c r="C132">
        <f t="shared" si="2"/>
        <v>0</v>
      </c>
    </row>
    <row r="133" spans="1:3" ht="12">
      <c r="A133" t="s">
        <v>14</v>
      </c>
      <c r="B133">
        <v>41</v>
      </c>
      <c r="C133">
        <f t="shared" si="2"/>
        <v>0</v>
      </c>
    </row>
    <row r="134" spans="1:3" ht="12">
      <c r="A134" t="s">
        <v>15</v>
      </c>
      <c r="B134">
        <v>23</v>
      </c>
      <c r="C134">
        <f t="shared" si="2"/>
        <v>0</v>
      </c>
    </row>
    <row r="135" spans="1:3" ht="12">
      <c r="A135" t="s">
        <v>16</v>
      </c>
      <c r="B135">
        <v>45</v>
      </c>
      <c r="C135">
        <f t="shared" si="2"/>
        <v>0</v>
      </c>
    </row>
    <row r="136" spans="1:3" ht="12">
      <c r="A136" t="s">
        <v>17</v>
      </c>
      <c r="B136">
        <v>40</v>
      </c>
      <c r="C136">
        <f t="shared" si="2"/>
        <v>0</v>
      </c>
    </row>
    <row r="137" spans="1:3" ht="12">
      <c r="A137" t="s">
        <v>18</v>
      </c>
      <c r="B137">
        <v>32</v>
      </c>
      <c r="C137">
        <f t="shared" si="2"/>
        <v>0</v>
      </c>
    </row>
    <row r="138" spans="1:3" ht="12">
      <c r="A138" t="s">
        <v>19</v>
      </c>
      <c r="B138">
        <v>35</v>
      </c>
      <c r="C138">
        <f t="shared" si="2"/>
        <v>0</v>
      </c>
    </row>
    <row r="139" spans="1:3" ht="12">
      <c r="A139" t="s">
        <v>20</v>
      </c>
      <c r="B139">
        <v>48</v>
      </c>
      <c r="C139">
        <f t="shared" si="2"/>
        <v>0</v>
      </c>
    </row>
    <row r="140" spans="1:3" ht="12">
      <c r="A140" t="s">
        <v>21</v>
      </c>
      <c r="B140">
        <v>149</v>
      </c>
      <c r="C140">
        <f t="shared" si="2"/>
        <v>0</v>
      </c>
    </row>
    <row r="141" spans="1:3" ht="12">
      <c r="A141" t="s">
        <v>22</v>
      </c>
      <c r="B141">
        <v>70</v>
      </c>
      <c r="C141">
        <f t="shared" si="2"/>
        <v>0</v>
      </c>
    </row>
    <row r="142" spans="1:3" ht="12">
      <c r="A142" t="s">
        <v>23</v>
      </c>
      <c r="B142">
        <v>42</v>
      </c>
      <c r="C142">
        <f t="shared" si="2"/>
        <v>0</v>
      </c>
    </row>
    <row r="143" spans="1:3" ht="12">
      <c r="A143" t="s">
        <v>24</v>
      </c>
      <c r="B143">
        <v>71</v>
      </c>
      <c r="C143">
        <f t="shared" si="2"/>
        <v>0</v>
      </c>
    </row>
    <row r="144" spans="1:3" ht="12">
      <c r="A144" t="s">
        <v>25</v>
      </c>
      <c r="B144">
        <v>137</v>
      </c>
      <c r="C144">
        <f t="shared" si="2"/>
        <v>0</v>
      </c>
    </row>
    <row r="145" spans="1:3" ht="12">
      <c r="A145" t="s">
        <v>26</v>
      </c>
      <c r="B145">
        <v>26</v>
      </c>
      <c r="C145">
        <f t="shared" si="2"/>
        <v>0</v>
      </c>
    </row>
    <row r="146" spans="1:3" ht="12">
      <c r="A146" t="s">
        <v>27</v>
      </c>
      <c r="B146">
        <v>110</v>
      </c>
      <c r="C146">
        <f t="shared" si="2"/>
        <v>0</v>
      </c>
    </row>
    <row r="147" spans="1:3" ht="12">
      <c r="A147" t="s">
        <v>28</v>
      </c>
      <c r="B147">
        <v>24</v>
      </c>
      <c r="C147">
        <f t="shared" si="2"/>
        <v>0</v>
      </c>
    </row>
    <row r="148" spans="1:3" ht="12">
      <c r="A148" t="s">
        <v>29</v>
      </c>
      <c r="B148">
        <v>46</v>
      </c>
      <c r="C148">
        <f t="shared" si="2"/>
        <v>0</v>
      </c>
    </row>
    <row r="149" spans="1:3" ht="12">
      <c r="A149" t="s">
        <v>30</v>
      </c>
      <c r="B149">
        <v>17</v>
      </c>
      <c r="C149">
        <f t="shared" si="2"/>
        <v>0</v>
      </c>
    </row>
    <row r="150" spans="1:3" ht="12">
      <c r="A150" t="s">
        <v>31</v>
      </c>
      <c r="B150">
        <v>79</v>
      </c>
      <c r="C150">
        <f t="shared" si="2"/>
        <v>0</v>
      </c>
    </row>
    <row r="151" spans="1:3" ht="12">
      <c r="A151" t="s">
        <v>32</v>
      </c>
      <c r="B151">
        <v>22</v>
      </c>
      <c r="C151">
        <f t="shared" si="2"/>
        <v>0</v>
      </c>
    </row>
    <row r="152" spans="1:3" ht="12">
      <c r="A152" t="s">
        <v>33</v>
      </c>
      <c r="B152">
        <v>21</v>
      </c>
      <c r="C152">
        <f t="shared" si="2"/>
        <v>0</v>
      </c>
    </row>
    <row r="153" spans="1:3" ht="12">
      <c r="A153" t="s">
        <v>34</v>
      </c>
      <c r="B153">
        <v>36</v>
      </c>
      <c r="C153">
        <f t="shared" si="2"/>
        <v>0</v>
      </c>
    </row>
    <row r="154" spans="1:3" ht="12">
      <c r="A154" t="s">
        <v>35</v>
      </c>
      <c r="B154">
        <v>14</v>
      </c>
      <c r="C154">
        <f t="shared" si="2"/>
        <v>0</v>
      </c>
    </row>
    <row r="155" spans="1:3" ht="12">
      <c r="A155" t="s">
        <v>36</v>
      </c>
      <c r="B155">
        <v>44</v>
      </c>
      <c r="C155">
        <f t="shared" si="2"/>
        <v>0</v>
      </c>
    </row>
    <row r="156" spans="1:3" ht="12">
      <c r="A156" t="s">
        <v>37</v>
      </c>
      <c r="B156">
        <v>68</v>
      </c>
      <c r="C156">
        <f t="shared" si="2"/>
        <v>0</v>
      </c>
    </row>
    <row r="157" spans="1:3" ht="12">
      <c r="A157" t="s">
        <v>38</v>
      </c>
      <c r="B157">
        <v>25</v>
      </c>
      <c r="C157">
        <f t="shared" si="2"/>
        <v>0</v>
      </c>
    </row>
    <row r="158" spans="1:3" ht="12">
      <c r="A158" t="s">
        <v>39</v>
      </c>
      <c r="B158">
        <v>78</v>
      </c>
      <c r="C158">
        <f t="shared" si="2"/>
        <v>0</v>
      </c>
    </row>
    <row r="159" spans="1:3" ht="12">
      <c r="A159" t="s">
        <v>40</v>
      </c>
      <c r="B159">
        <v>64</v>
      </c>
      <c r="C159">
        <f t="shared" si="2"/>
        <v>0</v>
      </c>
    </row>
    <row r="160" spans="1:3" ht="12">
      <c r="A160" t="s">
        <v>41</v>
      </c>
      <c r="B160">
        <v>33</v>
      </c>
      <c r="C160">
        <f t="shared" si="2"/>
        <v>0</v>
      </c>
    </row>
    <row r="161" spans="1:3" ht="12">
      <c r="A161" t="s">
        <v>42</v>
      </c>
      <c r="B161">
        <v>29</v>
      </c>
      <c r="C161">
        <f t="shared" si="2"/>
        <v>0</v>
      </c>
    </row>
    <row r="162" spans="1:3" ht="12">
      <c r="A162" t="s">
        <v>43</v>
      </c>
      <c r="B162">
        <v>23</v>
      </c>
      <c r="C162">
        <f t="shared" si="2"/>
        <v>0</v>
      </c>
    </row>
    <row r="163" spans="1:3" ht="12">
      <c r="A163" t="s">
        <v>44</v>
      </c>
      <c r="B163">
        <v>87</v>
      </c>
      <c r="C163">
        <f t="shared" si="2"/>
        <v>0</v>
      </c>
    </row>
    <row r="164" spans="1:3" ht="12">
      <c r="A164" t="s">
        <v>45</v>
      </c>
      <c r="B164">
        <v>16</v>
      </c>
      <c r="C164">
        <f t="shared" si="2"/>
        <v>0</v>
      </c>
    </row>
    <row r="165" spans="1:3" ht="12">
      <c r="A165" t="s">
        <v>46</v>
      </c>
      <c r="B165">
        <v>121</v>
      </c>
      <c r="C165">
        <f t="shared" si="2"/>
        <v>0</v>
      </c>
    </row>
    <row r="166" spans="1:3" ht="12">
      <c r="A166" t="s">
        <v>47</v>
      </c>
      <c r="B166">
        <v>81</v>
      </c>
      <c r="C166">
        <f t="shared" si="2"/>
        <v>0</v>
      </c>
    </row>
    <row r="167" spans="1:3" ht="12">
      <c r="A167" t="s">
        <v>48</v>
      </c>
      <c r="B167">
        <v>32</v>
      </c>
      <c r="C167">
        <f t="shared" si="2"/>
        <v>0</v>
      </c>
    </row>
    <row r="168" spans="1:3" ht="12">
      <c r="A168" t="s">
        <v>49</v>
      </c>
      <c r="B168">
        <v>23</v>
      </c>
      <c r="C168">
        <f t="shared" si="2"/>
        <v>0</v>
      </c>
    </row>
    <row r="169" spans="1:3" ht="12">
      <c r="A169" t="s">
        <v>50</v>
      </c>
      <c r="B169">
        <v>52</v>
      </c>
      <c r="C169">
        <f t="shared" si="2"/>
        <v>0</v>
      </c>
    </row>
    <row r="170" spans="1:3" ht="12">
      <c r="A170" t="s">
        <v>51</v>
      </c>
      <c r="B170">
        <v>9</v>
      </c>
      <c r="C170">
        <f t="shared" si="2"/>
        <v>1</v>
      </c>
    </row>
    <row r="171" spans="1:3" ht="12">
      <c r="A171" t="s">
        <v>52</v>
      </c>
      <c r="B171">
        <v>49</v>
      </c>
      <c r="C171">
        <f t="shared" si="2"/>
        <v>0</v>
      </c>
    </row>
    <row r="172" spans="1:3" ht="12">
      <c r="A172" t="s">
        <v>53</v>
      </c>
      <c r="B172">
        <v>42</v>
      </c>
      <c r="C172">
        <f t="shared" si="2"/>
        <v>0</v>
      </c>
    </row>
    <row r="173" spans="1:3" ht="12">
      <c r="A173" t="s">
        <v>54</v>
      </c>
      <c r="B173">
        <v>20</v>
      </c>
      <c r="C173">
        <f t="shared" si="2"/>
        <v>0</v>
      </c>
    </row>
    <row r="174" spans="1:3" ht="12">
      <c r="A174" t="s">
        <v>55</v>
      </c>
      <c r="B174">
        <v>24</v>
      </c>
      <c r="C174">
        <f t="shared" si="2"/>
        <v>0</v>
      </c>
    </row>
  </sheetData>
  <autoFilter ref="A1:C174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Q175"/>
  <sheetViews>
    <sheetView workbookViewId="0" topLeftCell="A1">
      <pane xSplit="1" ySplit="2" topLeftCell="B3" activePane="bottomRight" state="frozen"/>
      <selection pane="topLeft" activeCell="B175" sqref="B175"/>
      <selection pane="topRight" activeCell="B175" sqref="B175"/>
      <selection pane="bottomLeft" activeCell="B175" sqref="B175"/>
      <selection pane="bottomRight" activeCell="B175" sqref="B175"/>
    </sheetView>
  </sheetViews>
  <sheetFormatPr defaultColWidth="11.421875" defaultRowHeight="12.75"/>
  <cols>
    <col min="1" max="1" width="9.140625" style="3" customWidth="1"/>
    <col min="2" max="16384" width="8.8515625" style="0" customWidth="1"/>
  </cols>
  <sheetData>
    <row r="1" spans="2:10" ht="15">
      <c r="B1" t="s">
        <v>89</v>
      </c>
      <c r="F1" t="s">
        <v>90</v>
      </c>
      <c r="J1">
        <v>1</v>
      </c>
    </row>
    <row r="2" spans="2:15" ht="15">
      <c r="B2">
        <v>0</v>
      </c>
      <c r="C2" s="1" t="s">
        <v>91</v>
      </c>
      <c r="D2" s="1" t="s">
        <v>92</v>
      </c>
      <c r="E2" s="1" t="s">
        <v>93</v>
      </c>
      <c r="F2">
        <v>0</v>
      </c>
      <c r="G2" s="1" t="s">
        <v>91</v>
      </c>
      <c r="H2" s="1" t="s">
        <v>92</v>
      </c>
      <c r="I2" s="1" t="s">
        <v>93</v>
      </c>
      <c r="K2" s="3" t="str">
        <f>INDEX(A:A,J1+2)</f>
        <v>Barking &amp; Dagenham</v>
      </c>
      <c r="L2">
        <v>0</v>
      </c>
      <c r="M2" s="1" t="s">
        <v>91</v>
      </c>
      <c r="N2" s="1" t="s">
        <v>92</v>
      </c>
      <c r="O2" s="1" t="s">
        <v>93</v>
      </c>
    </row>
    <row r="3" spans="1:15" ht="15">
      <c r="A3" s="3" t="s">
        <v>94</v>
      </c>
      <c r="B3">
        <v>13</v>
      </c>
      <c r="C3">
        <v>7</v>
      </c>
      <c r="D3">
        <v>6</v>
      </c>
      <c r="E3">
        <v>2</v>
      </c>
      <c r="F3">
        <v>12</v>
      </c>
      <c r="G3">
        <v>5</v>
      </c>
      <c r="H3">
        <v>5</v>
      </c>
      <c r="I3">
        <v>6</v>
      </c>
      <c r="K3" t="s">
        <v>89</v>
      </c>
      <c r="L3">
        <f>INDEX(B:B,MATCH($K$2,$A:$A,0))</f>
        <v>13</v>
      </c>
      <c r="M3">
        <f>INDEX(C:C,MATCH($K$2,$A:$A,0))</f>
        <v>7</v>
      </c>
      <c r="N3">
        <f>INDEX(D:D,MATCH($K$2,$A:$A,0))</f>
        <v>6</v>
      </c>
      <c r="O3">
        <f>INDEX(E:E,MATCH($K$2,$A:$A,0))</f>
        <v>2</v>
      </c>
    </row>
    <row r="4" spans="1:15" ht="15">
      <c r="A4" s="3" t="s">
        <v>95</v>
      </c>
      <c r="B4">
        <v>10</v>
      </c>
      <c r="C4">
        <v>10</v>
      </c>
      <c r="D4">
        <v>3</v>
      </c>
      <c r="E4">
        <v>5</v>
      </c>
      <c r="F4">
        <v>9</v>
      </c>
      <c r="G4">
        <v>3</v>
      </c>
      <c r="H4">
        <v>7</v>
      </c>
      <c r="I4">
        <v>9</v>
      </c>
      <c r="K4" t="s">
        <v>83</v>
      </c>
      <c r="L4">
        <f>INDEX(F:F,MATCH($K$2,$A:$A,0))</f>
        <v>12</v>
      </c>
      <c r="M4">
        <f>INDEX(G:G,MATCH($K$2,$A:$A,0))</f>
        <v>5</v>
      </c>
      <c r="N4">
        <f>INDEX(H:H,MATCH($K$2,$A:$A,0))</f>
        <v>5</v>
      </c>
      <c r="O4">
        <f>INDEX(I:I,MATCH($K$2,$A:$A,0))</f>
        <v>6</v>
      </c>
    </row>
    <row r="5" spans="1:15" ht="15">
      <c r="A5" s="3" t="s">
        <v>96</v>
      </c>
      <c r="B5">
        <v>11</v>
      </c>
      <c r="C5">
        <v>8</v>
      </c>
      <c r="D5">
        <v>7</v>
      </c>
      <c r="E5">
        <v>5</v>
      </c>
      <c r="F5">
        <v>8</v>
      </c>
      <c r="G5">
        <v>8</v>
      </c>
      <c r="H5">
        <v>6</v>
      </c>
      <c r="I5">
        <v>9</v>
      </c>
      <c r="L5">
        <v>0</v>
      </c>
      <c r="M5" s="1" t="s">
        <v>91</v>
      </c>
      <c r="N5" s="1" t="s">
        <v>92</v>
      </c>
      <c r="O5" s="1" t="s">
        <v>93</v>
      </c>
    </row>
    <row r="6" spans="1:17" ht="15">
      <c r="A6" s="3" t="s">
        <v>97</v>
      </c>
      <c r="B6">
        <v>12</v>
      </c>
      <c r="C6">
        <v>9</v>
      </c>
      <c r="D6">
        <v>2</v>
      </c>
      <c r="E6">
        <v>6</v>
      </c>
      <c r="F6">
        <v>8</v>
      </c>
      <c r="G6">
        <v>9</v>
      </c>
      <c r="H6">
        <v>6</v>
      </c>
      <c r="I6">
        <v>6</v>
      </c>
      <c r="K6" t="s">
        <v>89</v>
      </c>
      <c r="L6">
        <f>100*(L3/$P$6)</f>
        <v>46.42857142857143</v>
      </c>
      <c r="M6">
        <f>100*(M3/$P$6)</f>
        <v>25</v>
      </c>
      <c r="N6">
        <f>100*(N3/$P$6)</f>
        <v>21.428571428571427</v>
      </c>
      <c r="O6">
        <f>100*(O3/$P$6)</f>
        <v>7.142857142857142</v>
      </c>
      <c r="P6">
        <f>SUM(L3:O3)</f>
        <v>28</v>
      </c>
      <c r="Q6">
        <f>100-L6</f>
        <v>53.57142857142857</v>
      </c>
    </row>
    <row r="7" spans="1:17" ht="15">
      <c r="A7" s="3" t="s">
        <v>98</v>
      </c>
      <c r="B7">
        <v>11</v>
      </c>
      <c r="C7">
        <v>11</v>
      </c>
      <c r="D7">
        <v>6</v>
      </c>
      <c r="E7">
        <v>6</v>
      </c>
      <c r="F7">
        <v>13</v>
      </c>
      <c r="G7">
        <v>7</v>
      </c>
      <c r="H7">
        <v>7</v>
      </c>
      <c r="I7">
        <v>7</v>
      </c>
      <c r="K7" t="s">
        <v>83</v>
      </c>
      <c r="L7">
        <f>100*(L4/$P$7)</f>
        <v>42.857142857142854</v>
      </c>
      <c r="M7">
        <f>100*(M4/$P$7)</f>
        <v>17.857142857142858</v>
      </c>
      <c r="N7">
        <f>100*(N4/$P$7)</f>
        <v>17.857142857142858</v>
      </c>
      <c r="O7">
        <f>100*(O4/$P$7)</f>
        <v>21.428571428571427</v>
      </c>
      <c r="P7">
        <f>SUM(L4:O4)</f>
        <v>28</v>
      </c>
      <c r="Q7">
        <f>100-L7</f>
        <v>57.142857142857146</v>
      </c>
    </row>
    <row r="8" spans="1:9" ht="15">
      <c r="A8" s="3" t="s">
        <v>99</v>
      </c>
      <c r="B8">
        <v>10</v>
      </c>
      <c r="C8">
        <v>6</v>
      </c>
      <c r="D8">
        <v>3</v>
      </c>
      <c r="E8">
        <v>8</v>
      </c>
      <c r="F8">
        <v>9</v>
      </c>
      <c r="G8">
        <v>8</v>
      </c>
      <c r="H8">
        <v>3</v>
      </c>
      <c r="I8">
        <v>7</v>
      </c>
    </row>
    <row r="9" spans="1:11" ht="15">
      <c r="A9" s="3" t="s">
        <v>100</v>
      </c>
      <c r="B9">
        <v>8</v>
      </c>
      <c r="C9">
        <v>11</v>
      </c>
      <c r="D9">
        <v>2</v>
      </c>
      <c r="E9">
        <v>1</v>
      </c>
      <c r="F9">
        <v>6</v>
      </c>
      <c r="G9">
        <v>7</v>
      </c>
      <c r="H9">
        <v>4</v>
      </c>
      <c r="I9">
        <v>5</v>
      </c>
      <c r="K9" t="str">
        <f>"
Figure 1 Distribution of offences for the 2009 PPO cohort, by number of offences committed during baseline and follow-up periods for "&amp;K2&amp;"
"</f>
        <v>
Figure 1 Distribution of offences for the 2009 PPO cohort, by number of offences committed during baseline and follow-up periods for Barking &amp; Dagenham
</v>
      </c>
    </row>
    <row r="10" spans="1:9" ht="15">
      <c r="A10" s="3" t="s">
        <v>101</v>
      </c>
      <c r="B10">
        <v>180</v>
      </c>
      <c r="C10">
        <v>87</v>
      </c>
      <c r="D10">
        <v>38</v>
      </c>
      <c r="E10">
        <v>44</v>
      </c>
      <c r="F10">
        <v>130</v>
      </c>
      <c r="G10">
        <v>105</v>
      </c>
      <c r="H10">
        <v>55</v>
      </c>
      <c r="I10">
        <v>59</v>
      </c>
    </row>
    <row r="11" spans="1:9" ht="15">
      <c r="A11" s="3" t="s">
        <v>102</v>
      </c>
      <c r="B11">
        <v>11</v>
      </c>
      <c r="C11">
        <v>5</v>
      </c>
      <c r="D11">
        <v>6</v>
      </c>
      <c r="E11">
        <v>7</v>
      </c>
      <c r="F11">
        <v>6</v>
      </c>
      <c r="G11">
        <v>8</v>
      </c>
      <c r="H11">
        <v>2</v>
      </c>
      <c r="I11">
        <v>13</v>
      </c>
    </row>
    <row r="12" spans="1:9" ht="15">
      <c r="A12" s="3" t="s">
        <v>103</v>
      </c>
      <c r="B12">
        <v>33</v>
      </c>
      <c r="C12">
        <v>13</v>
      </c>
      <c r="D12">
        <v>11</v>
      </c>
      <c r="E12">
        <v>11</v>
      </c>
      <c r="F12">
        <v>17</v>
      </c>
      <c r="G12">
        <v>17</v>
      </c>
      <c r="H12">
        <v>8</v>
      </c>
      <c r="I12">
        <v>26</v>
      </c>
    </row>
    <row r="13" spans="1:9" ht="15">
      <c r="A13" s="3" t="s">
        <v>104</v>
      </c>
      <c r="B13">
        <v>10</v>
      </c>
      <c r="C13">
        <v>4</v>
      </c>
      <c r="D13">
        <v>3</v>
      </c>
      <c r="E13">
        <v>3</v>
      </c>
      <c r="F13">
        <v>5</v>
      </c>
      <c r="G13">
        <v>4</v>
      </c>
      <c r="H13">
        <v>5</v>
      </c>
      <c r="I13">
        <v>6</v>
      </c>
    </row>
    <row r="14" spans="1:9" ht="15">
      <c r="A14" s="3" t="s">
        <v>105</v>
      </c>
      <c r="B14">
        <v>44</v>
      </c>
      <c r="C14">
        <v>19</v>
      </c>
      <c r="D14">
        <v>18</v>
      </c>
      <c r="E14">
        <v>19</v>
      </c>
      <c r="F14">
        <v>46</v>
      </c>
      <c r="G14">
        <v>14</v>
      </c>
      <c r="H14">
        <v>11</v>
      </c>
      <c r="I14">
        <v>29</v>
      </c>
    </row>
    <row r="15" spans="1:9" ht="15">
      <c r="A15" s="3" t="s">
        <v>106</v>
      </c>
      <c r="B15">
        <v>12</v>
      </c>
      <c r="C15">
        <v>10</v>
      </c>
      <c r="D15">
        <v>5</v>
      </c>
      <c r="E15">
        <v>7</v>
      </c>
      <c r="F15">
        <v>14</v>
      </c>
      <c r="G15">
        <v>10</v>
      </c>
      <c r="H15">
        <v>2</v>
      </c>
      <c r="I15">
        <v>8</v>
      </c>
    </row>
    <row r="16" spans="1:9" ht="15">
      <c r="A16" s="3" t="s">
        <v>107</v>
      </c>
      <c r="B16">
        <v>5</v>
      </c>
      <c r="C16">
        <v>3</v>
      </c>
      <c r="D16">
        <v>1</v>
      </c>
      <c r="E16">
        <v>6</v>
      </c>
      <c r="F16">
        <v>3</v>
      </c>
      <c r="G16">
        <v>2</v>
      </c>
      <c r="H16">
        <v>1</v>
      </c>
      <c r="I16">
        <v>9</v>
      </c>
    </row>
    <row r="17" spans="1:9" ht="15">
      <c r="A17" s="3" t="s">
        <v>108</v>
      </c>
      <c r="B17">
        <v>35</v>
      </c>
      <c r="C17">
        <v>20</v>
      </c>
      <c r="D17">
        <v>15</v>
      </c>
      <c r="E17">
        <v>13</v>
      </c>
      <c r="F17">
        <v>18</v>
      </c>
      <c r="G17">
        <v>12</v>
      </c>
      <c r="H17">
        <v>17</v>
      </c>
      <c r="I17">
        <v>36</v>
      </c>
    </row>
    <row r="18" spans="1:9" ht="15">
      <c r="A18" s="3" t="s">
        <v>109</v>
      </c>
      <c r="B18">
        <v>22</v>
      </c>
      <c r="C18">
        <v>9</v>
      </c>
      <c r="D18">
        <v>6</v>
      </c>
      <c r="E18">
        <v>8</v>
      </c>
      <c r="F18">
        <v>11</v>
      </c>
      <c r="G18">
        <v>9</v>
      </c>
      <c r="H18">
        <v>6</v>
      </c>
      <c r="I18">
        <v>19</v>
      </c>
    </row>
    <row r="19" spans="1:9" ht="15">
      <c r="A19" s="3" t="s">
        <v>110</v>
      </c>
      <c r="B19">
        <v>8</v>
      </c>
      <c r="C19">
        <v>5</v>
      </c>
      <c r="D19">
        <v>3</v>
      </c>
      <c r="E19">
        <v>8</v>
      </c>
      <c r="F19">
        <v>6</v>
      </c>
      <c r="G19">
        <v>4</v>
      </c>
      <c r="H19">
        <v>3</v>
      </c>
      <c r="I19">
        <v>11</v>
      </c>
    </row>
    <row r="20" spans="1:9" ht="15">
      <c r="A20" s="3" t="s">
        <v>111</v>
      </c>
      <c r="B20">
        <v>44</v>
      </c>
      <c r="C20">
        <v>14</v>
      </c>
      <c r="D20">
        <v>19</v>
      </c>
      <c r="E20">
        <v>9</v>
      </c>
      <c r="F20">
        <v>33</v>
      </c>
      <c r="G20">
        <v>17</v>
      </c>
      <c r="H20">
        <v>10</v>
      </c>
      <c r="I20">
        <v>26</v>
      </c>
    </row>
    <row r="21" spans="1:9" ht="15">
      <c r="A21" s="3" t="s">
        <v>112</v>
      </c>
      <c r="B21">
        <v>8</v>
      </c>
      <c r="C21">
        <v>10</v>
      </c>
      <c r="D21">
        <v>5</v>
      </c>
      <c r="E21">
        <v>7</v>
      </c>
      <c r="F21">
        <v>10</v>
      </c>
      <c r="G21">
        <v>7</v>
      </c>
      <c r="H21">
        <v>5</v>
      </c>
      <c r="I21">
        <v>8</v>
      </c>
    </row>
    <row r="22" spans="1:9" ht="15">
      <c r="A22" s="3" t="s">
        <v>113</v>
      </c>
      <c r="B22">
        <v>16</v>
      </c>
      <c r="C22">
        <v>8</v>
      </c>
      <c r="D22">
        <v>10</v>
      </c>
      <c r="E22">
        <v>14</v>
      </c>
      <c r="F22">
        <v>12</v>
      </c>
      <c r="G22">
        <v>11</v>
      </c>
      <c r="H22">
        <v>4</v>
      </c>
      <c r="I22">
        <v>21</v>
      </c>
    </row>
    <row r="23" spans="1:9" ht="15">
      <c r="A23" s="3" t="s">
        <v>114</v>
      </c>
      <c r="B23">
        <v>26</v>
      </c>
      <c r="C23">
        <v>2</v>
      </c>
      <c r="D23">
        <v>4</v>
      </c>
      <c r="E23">
        <v>7</v>
      </c>
      <c r="F23">
        <v>19</v>
      </c>
      <c r="G23">
        <v>7</v>
      </c>
      <c r="H23">
        <v>6</v>
      </c>
      <c r="I23">
        <v>7</v>
      </c>
    </row>
    <row r="24" spans="1:9" ht="15">
      <c r="A24" s="3" t="s">
        <v>115</v>
      </c>
      <c r="B24">
        <v>10</v>
      </c>
      <c r="C24">
        <v>2</v>
      </c>
      <c r="D24">
        <v>5</v>
      </c>
      <c r="E24">
        <v>7</v>
      </c>
      <c r="F24">
        <v>6</v>
      </c>
      <c r="G24">
        <v>8</v>
      </c>
      <c r="H24">
        <v>1</v>
      </c>
      <c r="I24">
        <v>9</v>
      </c>
    </row>
    <row r="25" spans="1:9" ht="15">
      <c r="A25" s="3" t="s">
        <v>116</v>
      </c>
      <c r="B25">
        <v>16</v>
      </c>
      <c r="C25">
        <v>8</v>
      </c>
      <c r="D25">
        <v>5</v>
      </c>
      <c r="E25">
        <v>7</v>
      </c>
      <c r="F25">
        <v>11</v>
      </c>
      <c r="G25">
        <v>6</v>
      </c>
      <c r="H25">
        <v>6</v>
      </c>
      <c r="I25">
        <v>13</v>
      </c>
    </row>
    <row r="26" spans="1:9" ht="15">
      <c r="A26" s="3" t="s">
        <v>117</v>
      </c>
      <c r="B26">
        <v>24</v>
      </c>
      <c r="C26">
        <v>18</v>
      </c>
      <c r="D26">
        <v>5</v>
      </c>
      <c r="E26">
        <v>18</v>
      </c>
      <c r="F26">
        <v>14</v>
      </c>
      <c r="G26">
        <v>14</v>
      </c>
      <c r="H26">
        <v>7</v>
      </c>
      <c r="I26">
        <v>30</v>
      </c>
    </row>
    <row r="27" spans="1:9" ht="15">
      <c r="A27" s="3" t="s">
        <v>118</v>
      </c>
      <c r="B27">
        <v>24</v>
      </c>
      <c r="C27">
        <v>19</v>
      </c>
      <c r="D27">
        <v>8</v>
      </c>
      <c r="E27">
        <v>5</v>
      </c>
      <c r="F27">
        <v>11</v>
      </c>
      <c r="G27">
        <v>11</v>
      </c>
      <c r="H27">
        <v>15</v>
      </c>
      <c r="I27">
        <v>19</v>
      </c>
    </row>
    <row r="28" spans="1:9" ht="15">
      <c r="A28" s="3" t="s">
        <v>119</v>
      </c>
      <c r="B28">
        <v>40</v>
      </c>
      <c r="C28">
        <v>35</v>
      </c>
      <c r="D28">
        <v>13</v>
      </c>
      <c r="E28">
        <v>9</v>
      </c>
      <c r="F28">
        <v>26</v>
      </c>
      <c r="G28">
        <v>19</v>
      </c>
      <c r="H28">
        <v>19</v>
      </c>
      <c r="I28">
        <v>33</v>
      </c>
    </row>
    <row r="29" spans="1:9" ht="15">
      <c r="A29" s="3" t="s">
        <v>120</v>
      </c>
      <c r="B29">
        <v>11</v>
      </c>
      <c r="C29">
        <v>3</v>
      </c>
      <c r="D29">
        <v>6</v>
      </c>
      <c r="E29">
        <v>7</v>
      </c>
      <c r="F29">
        <v>7</v>
      </c>
      <c r="G29">
        <v>3</v>
      </c>
      <c r="H29">
        <v>2</v>
      </c>
      <c r="I29">
        <v>15</v>
      </c>
    </row>
    <row r="30" spans="1:9" ht="15">
      <c r="A30" s="3" t="s">
        <v>121</v>
      </c>
      <c r="B30">
        <v>5</v>
      </c>
      <c r="C30">
        <v>2</v>
      </c>
      <c r="D30">
        <v>5</v>
      </c>
      <c r="E30">
        <v>3</v>
      </c>
      <c r="F30">
        <v>7</v>
      </c>
      <c r="G30">
        <v>1</v>
      </c>
      <c r="H30">
        <v>1</v>
      </c>
      <c r="I30">
        <v>6</v>
      </c>
    </row>
    <row r="31" spans="1:9" ht="15">
      <c r="A31" s="3" t="s">
        <v>122</v>
      </c>
      <c r="B31">
        <v>31</v>
      </c>
      <c r="C31">
        <v>18</v>
      </c>
      <c r="D31">
        <v>10</v>
      </c>
      <c r="E31">
        <v>8</v>
      </c>
      <c r="F31">
        <v>26</v>
      </c>
      <c r="G31">
        <v>16</v>
      </c>
      <c r="H31">
        <v>8</v>
      </c>
      <c r="I31">
        <v>17</v>
      </c>
    </row>
    <row r="32" spans="1:9" ht="15">
      <c r="A32" s="3" t="s">
        <v>123</v>
      </c>
      <c r="B32">
        <v>20</v>
      </c>
      <c r="C32">
        <v>15</v>
      </c>
      <c r="D32">
        <v>4</v>
      </c>
      <c r="E32">
        <v>13</v>
      </c>
      <c r="F32">
        <v>8</v>
      </c>
      <c r="G32">
        <v>11</v>
      </c>
      <c r="H32">
        <v>10</v>
      </c>
      <c r="I32">
        <v>23</v>
      </c>
    </row>
    <row r="33" spans="1:9" ht="15">
      <c r="A33" s="3" t="s">
        <v>124</v>
      </c>
      <c r="B33">
        <v>62</v>
      </c>
      <c r="C33">
        <v>22</v>
      </c>
      <c r="D33">
        <v>25</v>
      </c>
      <c r="E33">
        <v>25</v>
      </c>
      <c r="F33">
        <v>37</v>
      </c>
      <c r="G33">
        <v>22</v>
      </c>
      <c r="H33">
        <v>23</v>
      </c>
      <c r="I33">
        <v>52</v>
      </c>
    </row>
    <row r="34" spans="1:9" ht="15">
      <c r="A34" s="3" t="s">
        <v>125</v>
      </c>
      <c r="B34">
        <v>4</v>
      </c>
      <c r="C34">
        <v>4</v>
      </c>
      <c r="D34">
        <v>4</v>
      </c>
      <c r="E34">
        <v>5</v>
      </c>
      <c r="F34">
        <v>3</v>
      </c>
      <c r="G34">
        <v>5</v>
      </c>
      <c r="H34">
        <v>0</v>
      </c>
      <c r="I34">
        <v>9</v>
      </c>
    </row>
    <row r="35" spans="1:9" ht="15">
      <c r="A35" s="3" t="s">
        <v>126</v>
      </c>
      <c r="B35">
        <v>13</v>
      </c>
      <c r="C35">
        <v>9</v>
      </c>
      <c r="D35">
        <v>3</v>
      </c>
      <c r="E35">
        <v>10</v>
      </c>
      <c r="F35">
        <v>8</v>
      </c>
      <c r="G35">
        <v>11</v>
      </c>
      <c r="H35">
        <v>4</v>
      </c>
      <c r="I35">
        <v>12</v>
      </c>
    </row>
    <row r="36" spans="1:9" ht="15">
      <c r="A36" s="3" t="s">
        <v>127</v>
      </c>
      <c r="B36">
        <v>11</v>
      </c>
      <c r="C36">
        <v>7</v>
      </c>
      <c r="D36">
        <v>9</v>
      </c>
      <c r="E36">
        <v>4</v>
      </c>
      <c r="F36">
        <v>13</v>
      </c>
      <c r="G36">
        <v>4</v>
      </c>
      <c r="H36">
        <v>4</v>
      </c>
      <c r="I36">
        <v>10</v>
      </c>
    </row>
    <row r="37" spans="1:9" ht="15">
      <c r="A37" s="3" t="s">
        <v>128</v>
      </c>
      <c r="B37">
        <v>28</v>
      </c>
      <c r="C37">
        <v>13</v>
      </c>
      <c r="D37">
        <v>6</v>
      </c>
      <c r="E37">
        <v>7</v>
      </c>
      <c r="F37">
        <v>13</v>
      </c>
      <c r="G37">
        <v>15</v>
      </c>
      <c r="H37">
        <v>4</v>
      </c>
      <c r="I37">
        <v>22</v>
      </c>
    </row>
    <row r="38" spans="1:9" ht="15">
      <c r="A38" s="3" t="s">
        <v>129</v>
      </c>
      <c r="B38">
        <v>47</v>
      </c>
      <c r="C38">
        <v>25</v>
      </c>
      <c r="D38">
        <v>11</v>
      </c>
      <c r="E38">
        <v>11</v>
      </c>
      <c r="F38">
        <v>33</v>
      </c>
      <c r="G38">
        <v>25</v>
      </c>
      <c r="H38">
        <v>11</v>
      </c>
      <c r="I38">
        <v>25</v>
      </c>
    </row>
    <row r="39" spans="1:9" ht="15">
      <c r="A39" s="3" t="s">
        <v>130</v>
      </c>
      <c r="B39">
        <v>18</v>
      </c>
      <c r="C39">
        <v>2</v>
      </c>
      <c r="D39">
        <v>2</v>
      </c>
      <c r="E39">
        <v>1</v>
      </c>
      <c r="F39">
        <v>11</v>
      </c>
      <c r="G39">
        <v>4</v>
      </c>
      <c r="H39">
        <v>3</v>
      </c>
      <c r="I39">
        <v>5</v>
      </c>
    </row>
    <row r="40" spans="1:9" ht="15">
      <c r="A40" s="3" t="s">
        <v>131</v>
      </c>
      <c r="B40">
        <v>20</v>
      </c>
      <c r="C40">
        <v>18</v>
      </c>
      <c r="D40">
        <v>11</v>
      </c>
      <c r="E40">
        <v>18</v>
      </c>
      <c r="F40">
        <v>12</v>
      </c>
      <c r="G40">
        <v>7</v>
      </c>
      <c r="H40">
        <v>8</v>
      </c>
      <c r="I40">
        <v>40</v>
      </c>
    </row>
    <row r="41" spans="1:9" ht="15">
      <c r="A41" s="3" t="s">
        <v>132</v>
      </c>
      <c r="B41">
        <v>5</v>
      </c>
      <c r="C41">
        <v>12</v>
      </c>
      <c r="D41">
        <v>2</v>
      </c>
      <c r="E41">
        <v>4</v>
      </c>
      <c r="F41">
        <v>3</v>
      </c>
      <c r="G41">
        <v>3</v>
      </c>
      <c r="H41">
        <v>6</v>
      </c>
      <c r="I41">
        <v>11</v>
      </c>
    </row>
    <row r="42" spans="1:9" ht="15">
      <c r="A42" s="3" t="s">
        <v>133</v>
      </c>
      <c r="B42">
        <v>4</v>
      </c>
      <c r="C42">
        <v>7</v>
      </c>
      <c r="D42">
        <v>4</v>
      </c>
      <c r="E42">
        <v>3</v>
      </c>
      <c r="F42">
        <v>8</v>
      </c>
      <c r="G42">
        <v>2</v>
      </c>
      <c r="H42">
        <v>1</v>
      </c>
      <c r="I42">
        <v>7</v>
      </c>
    </row>
    <row r="43" spans="1:9" ht="15">
      <c r="A43" s="3" t="s">
        <v>134</v>
      </c>
      <c r="B43">
        <v>59</v>
      </c>
      <c r="C43">
        <v>29</v>
      </c>
      <c r="D43">
        <v>13</v>
      </c>
      <c r="E43">
        <v>11</v>
      </c>
      <c r="F43">
        <v>51</v>
      </c>
      <c r="G43">
        <v>27</v>
      </c>
      <c r="H43">
        <v>11</v>
      </c>
      <c r="I43">
        <v>23</v>
      </c>
    </row>
    <row r="44" spans="1:9" ht="15">
      <c r="A44" s="3" t="s">
        <v>135</v>
      </c>
      <c r="B44">
        <v>101</v>
      </c>
      <c r="C44">
        <v>48</v>
      </c>
      <c r="D44">
        <v>29</v>
      </c>
      <c r="E44">
        <v>33</v>
      </c>
      <c r="F44">
        <v>69</v>
      </c>
      <c r="G44">
        <v>46</v>
      </c>
      <c r="H44">
        <v>24</v>
      </c>
      <c r="I44">
        <v>72</v>
      </c>
    </row>
    <row r="45" spans="1:9" ht="15">
      <c r="A45" s="3" t="s">
        <v>136</v>
      </c>
      <c r="B45">
        <v>61</v>
      </c>
      <c r="C45">
        <v>20</v>
      </c>
      <c r="D45">
        <v>16</v>
      </c>
      <c r="E45">
        <v>19</v>
      </c>
      <c r="F45">
        <v>37</v>
      </c>
      <c r="G45">
        <v>23</v>
      </c>
      <c r="H45">
        <v>14</v>
      </c>
      <c r="I45">
        <v>42</v>
      </c>
    </row>
    <row r="46" spans="1:9" ht="15">
      <c r="A46" s="3" t="s">
        <v>137</v>
      </c>
      <c r="B46">
        <v>40</v>
      </c>
      <c r="C46">
        <v>13</v>
      </c>
      <c r="D46">
        <v>12</v>
      </c>
      <c r="E46">
        <v>13</v>
      </c>
      <c r="F46">
        <v>28</v>
      </c>
      <c r="G46">
        <v>16</v>
      </c>
      <c r="H46">
        <v>8</v>
      </c>
      <c r="I46">
        <v>26</v>
      </c>
    </row>
    <row r="47" spans="1:9" ht="15">
      <c r="A47" s="3" t="s">
        <v>138</v>
      </c>
      <c r="B47">
        <v>10</v>
      </c>
      <c r="C47">
        <v>1</v>
      </c>
      <c r="D47">
        <v>3</v>
      </c>
      <c r="E47">
        <v>3</v>
      </c>
      <c r="F47">
        <v>5</v>
      </c>
      <c r="G47">
        <v>2</v>
      </c>
      <c r="H47">
        <v>4</v>
      </c>
      <c r="I47">
        <v>6</v>
      </c>
    </row>
    <row r="48" spans="1:9" ht="15">
      <c r="A48" s="3" t="s">
        <v>139</v>
      </c>
      <c r="B48">
        <v>34</v>
      </c>
      <c r="C48">
        <v>13</v>
      </c>
      <c r="D48">
        <v>9</v>
      </c>
      <c r="E48">
        <v>12</v>
      </c>
      <c r="F48">
        <v>24</v>
      </c>
      <c r="G48">
        <v>12</v>
      </c>
      <c r="H48">
        <v>11</v>
      </c>
      <c r="I48">
        <v>21</v>
      </c>
    </row>
    <row r="49" spans="1:9" ht="15">
      <c r="A49" s="3" t="s">
        <v>140</v>
      </c>
      <c r="B49">
        <v>12</v>
      </c>
      <c r="C49">
        <v>15</v>
      </c>
      <c r="D49">
        <v>14</v>
      </c>
      <c r="E49">
        <v>23</v>
      </c>
      <c r="F49">
        <v>12</v>
      </c>
      <c r="G49">
        <v>10</v>
      </c>
      <c r="H49">
        <v>14</v>
      </c>
      <c r="I49">
        <v>28</v>
      </c>
    </row>
    <row r="50" spans="1:9" ht="15">
      <c r="A50" s="3" t="s">
        <v>141</v>
      </c>
      <c r="B50">
        <v>14</v>
      </c>
      <c r="C50">
        <v>18</v>
      </c>
      <c r="D50">
        <v>3</v>
      </c>
      <c r="E50">
        <v>5</v>
      </c>
      <c r="F50">
        <v>16</v>
      </c>
      <c r="G50">
        <v>12</v>
      </c>
      <c r="H50">
        <v>7</v>
      </c>
      <c r="I50">
        <v>5</v>
      </c>
    </row>
    <row r="51" spans="1:9" ht="15">
      <c r="A51" s="3" t="s">
        <v>142</v>
      </c>
      <c r="B51">
        <v>11</v>
      </c>
      <c r="C51">
        <v>6</v>
      </c>
      <c r="D51">
        <v>4</v>
      </c>
      <c r="E51">
        <v>8</v>
      </c>
      <c r="F51">
        <v>10</v>
      </c>
      <c r="G51">
        <v>2</v>
      </c>
      <c r="H51">
        <v>6</v>
      </c>
      <c r="I51">
        <v>11</v>
      </c>
    </row>
    <row r="52" spans="1:9" ht="15">
      <c r="A52" s="3" t="s">
        <v>143</v>
      </c>
      <c r="B52">
        <v>42</v>
      </c>
      <c r="C52">
        <v>20</v>
      </c>
      <c r="D52">
        <v>9</v>
      </c>
      <c r="E52">
        <v>16</v>
      </c>
      <c r="F52">
        <v>36</v>
      </c>
      <c r="G52">
        <v>15</v>
      </c>
      <c r="H52">
        <v>9</v>
      </c>
      <c r="I52">
        <v>27</v>
      </c>
    </row>
    <row r="53" spans="1:9" ht="15">
      <c r="A53" s="3" t="s">
        <v>144</v>
      </c>
      <c r="B53">
        <v>10</v>
      </c>
      <c r="C53">
        <v>6</v>
      </c>
      <c r="D53">
        <v>2</v>
      </c>
      <c r="E53">
        <v>2</v>
      </c>
      <c r="F53">
        <v>10</v>
      </c>
      <c r="G53">
        <v>2</v>
      </c>
      <c r="H53">
        <v>1</v>
      </c>
      <c r="I53">
        <v>7</v>
      </c>
    </row>
    <row r="54" spans="1:9" ht="15">
      <c r="A54" s="3" t="s">
        <v>145</v>
      </c>
      <c r="B54">
        <v>46</v>
      </c>
      <c r="C54">
        <v>42</v>
      </c>
      <c r="D54">
        <v>22</v>
      </c>
      <c r="E54">
        <v>44</v>
      </c>
      <c r="F54">
        <v>22</v>
      </c>
      <c r="G54">
        <v>39</v>
      </c>
      <c r="H54">
        <v>27</v>
      </c>
      <c r="I54">
        <v>66</v>
      </c>
    </row>
    <row r="55" spans="1:9" ht="15">
      <c r="A55" s="3" t="s">
        <v>146</v>
      </c>
      <c r="B55" t="s">
        <v>84</v>
      </c>
      <c r="C55" t="s">
        <v>84</v>
      </c>
      <c r="D55" t="s">
        <v>84</v>
      </c>
      <c r="E55" t="s">
        <v>84</v>
      </c>
      <c r="F55" t="s">
        <v>84</v>
      </c>
      <c r="G55" t="s">
        <v>84</v>
      </c>
      <c r="H55" t="s">
        <v>84</v>
      </c>
      <c r="I55" t="s">
        <v>84</v>
      </c>
    </row>
    <row r="56" spans="1:9" ht="15">
      <c r="A56" s="3" t="s">
        <v>147</v>
      </c>
      <c r="B56">
        <v>13</v>
      </c>
      <c r="C56">
        <v>12</v>
      </c>
      <c r="D56">
        <v>10</v>
      </c>
      <c r="E56">
        <v>11</v>
      </c>
      <c r="F56">
        <v>11</v>
      </c>
      <c r="G56">
        <v>7</v>
      </c>
      <c r="H56">
        <v>4</v>
      </c>
      <c r="I56">
        <v>24</v>
      </c>
    </row>
    <row r="57" spans="1:9" ht="15">
      <c r="A57" s="3" t="s">
        <v>148</v>
      </c>
      <c r="B57">
        <v>52</v>
      </c>
      <c r="C57">
        <v>23</v>
      </c>
      <c r="D57">
        <v>11</v>
      </c>
      <c r="E57">
        <v>21</v>
      </c>
      <c r="F57">
        <v>44</v>
      </c>
      <c r="G57">
        <v>14</v>
      </c>
      <c r="H57">
        <v>13</v>
      </c>
      <c r="I57">
        <v>36</v>
      </c>
    </row>
    <row r="58" spans="1:9" ht="15">
      <c r="A58" s="3" t="s">
        <v>149</v>
      </c>
      <c r="B58">
        <v>12</v>
      </c>
      <c r="C58">
        <v>6</v>
      </c>
      <c r="D58">
        <v>2</v>
      </c>
      <c r="E58">
        <v>5</v>
      </c>
      <c r="F58">
        <v>9</v>
      </c>
      <c r="G58">
        <v>2</v>
      </c>
      <c r="H58">
        <v>6</v>
      </c>
      <c r="I58">
        <v>8</v>
      </c>
    </row>
    <row r="59" spans="1:9" ht="15">
      <c r="A59" s="3" t="s">
        <v>150</v>
      </c>
      <c r="B59">
        <v>9</v>
      </c>
      <c r="C59">
        <v>3</v>
      </c>
      <c r="D59">
        <v>2</v>
      </c>
      <c r="E59">
        <v>5</v>
      </c>
      <c r="F59">
        <v>4</v>
      </c>
      <c r="G59">
        <v>5</v>
      </c>
      <c r="H59">
        <v>3</v>
      </c>
      <c r="I59">
        <v>7</v>
      </c>
    </row>
    <row r="60" spans="1:9" ht="15">
      <c r="A60" s="3" t="s">
        <v>151</v>
      </c>
      <c r="B60">
        <v>19</v>
      </c>
      <c r="C60">
        <v>13</v>
      </c>
      <c r="D60">
        <v>7</v>
      </c>
      <c r="E60">
        <v>6</v>
      </c>
      <c r="F60">
        <v>15</v>
      </c>
      <c r="G60">
        <v>10</v>
      </c>
      <c r="H60">
        <v>5</v>
      </c>
      <c r="I60">
        <v>15</v>
      </c>
    </row>
    <row r="61" spans="1:9" ht="15">
      <c r="A61" s="3" t="s">
        <v>152</v>
      </c>
      <c r="B61">
        <v>8</v>
      </c>
      <c r="C61">
        <v>6</v>
      </c>
      <c r="D61">
        <v>5</v>
      </c>
      <c r="E61">
        <v>5</v>
      </c>
      <c r="F61">
        <v>6</v>
      </c>
      <c r="G61">
        <v>9</v>
      </c>
      <c r="H61">
        <v>2</v>
      </c>
      <c r="I61">
        <v>7</v>
      </c>
    </row>
    <row r="62" spans="1:9" ht="15">
      <c r="A62" s="3" t="s">
        <v>153</v>
      </c>
      <c r="B62">
        <v>16</v>
      </c>
      <c r="C62">
        <v>4</v>
      </c>
      <c r="D62">
        <v>5</v>
      </c>
      <c r="E62">
        <v>4</v>
      </c>
      <c r="F62">
        <v>8</v>
      </c>
      <c r="G62">
        <v>4</v>
      </c>
      <c r="H62">
        <v>3</v>
      </c>
      <c r="I62">
        <v>14</v>
      </c>
    </row>
    <row r="63" spans="1:9" ht="15">
      <c r="A63" s="3" t="s">
        <v>154</v>
      </c>
      <c r="B63">
        <v>63</v>
      </c>
      <c r="C63">
        <v>40</v>
      </c>
      <c r="D63">
        <v>22</v>
      </c>
      <c r="E63">
        <v>39</v>
      </c>
      <c r="F63">
        <v>39</v>
      </c>
      <c r="G63">
        <v>27</v>
      </c>
      <c r="H63">
        <v>30</v>
      </c>
      <c r="I63">
        <v>68</v>
      </c>
    </row>
    <row r="64" spans="1:9" ht="15">
      <c r="A64" s="3" t="s">
        <v>155</v>
      </c>
      <c r="B64">
        <v>13</v>
      </c>
      <c r="C64">
        <v>13</v>
      </c>
      <c r="D64">
        <v>7</v>
      </c>
      <c r="E64">
        <v>7</v>
      </c>
      <c r="F64">
        <v>7</v>
      </c>
      <c r="G64">
        <v>8</v>
      </c>
      <c r="H64">
        <v>7</v>
      </c>
      <c r="I64">
        <v>18</v>
      </c>
    </row>
    <row r="65" spans="1:9" ht="15">
      <c r="A65" s="3" t="s">
        <v>156</v>
      </c>
      <c r="B65">
        <v>22</v>
      </c>
      <c r="C65">
        <v>3</v>
      </c>
      <c r="D65">
        <v>1</v>
      </c>
      <c r="E65">
        <v>2</v>
      </c>
      <c r="F65">
        <v>11</v>
      </c>
      <c r="G65">
        <v>10</v>
      </c>
      <c r="H65">
        <v>4</v>
      </c>
      <c r="I65">
        <v>3</v>
      </c>
    </row>
    <row r="66" spans="1:9" ht="15">
      <c r="A66" s="3" t="s">
        <v>157</v>
      </c>
      <c r="B66">
        <v>13</v>
      </c>
      <c r="C66">
        <v>7</v>
      </c>
      <c r="D66">
        <v>4</v>
      </c>
      <c r="E66">
        <v>16</v>
      </c>
      <c r="F66">
        <v>6</v>
      </c>
      <c r="G66">
        <v>7</v>
      </c>
      <c r="H66">
        <v>7</v>
      </c>
      <c r="I66">
        <v>20</v>
      </c>
    </row>
    <row r="67" spans="1:9" ht="15">
      <c r="A67" s="3" t="s">
        <v>158</v>
      </c>
      <c r="B67">
        <v>15</v>
      </c>
      <c r="C67">
        <v>5</v>
      </c>
      <c r="D67">
        <v>2</v>
      </c>
      <c r="E67">
        <v>6</v>
      </c>
      <c r="F67">
        <v>11</v>
      </c>
      <c r="G67">
        <v>5</v>
      </c>
      <c r="H67">
        <v>4</v>
      </c>
      <c r="I67">
        <v>8</v>
      </c>
    </row>
    <row r="68" spans="1:9" ht="15">
      <c r="A68" s="3" t="s">
        <v>159</v>
      </c>
      <c r="B68">
        <v>9</v>
      </c>
      <c r="C68">
        <v>6</v>
      </c>
      <c r="D68">
        <v>2</v>
      </c>
      <c r="E68">
        <v>4</v>
      </c>
      <c r="F68">
        <v>7</v>
      </c>
      <c r="G68">
        <v>4</v>
      </c>
      <c r="H68">
        <v>3</v>
      </c>
      <c r="I68">
        <v>7</v>
      </c>
    </row>
    <row r="69" spans="1:9" ht="15">
      <c r="A69" s="3" t="s">
        <v>160</v>
      </c>
      <c r="B69">
        <v>60</v>
      </c>
      <c r="C69">
        <v>38</v>
      </c>
      <c r="D69">
        <v>15</v>
      </c>
      <c r="E69">
        <v>37</v>
      </c>
      <c r="F69">
        <v>31</v>
      </c>
      <c r="G69">
        <v>34</v>
      </c>
      <c r="H69">
        <v>26</v>
      </c>
      <c r="I69">
        <v>59</v>
      </c>
    </row>
    <row r="70" spans="1:9" ht="15">
      <c r="A70" s="3" t="s">
        <v>161</v>
      </c>
      <c r="B70">
        <v>9</v>
      </c>
      <c r="C70">
        <v>7</v>
      </c>
      <c r="D70">
        <v>7</v>
      </c>
      <c r="E70">
        <v>6</v>
      </c>
      <c r="F70">
        <v>6</v>
      </c>
      <c r="G70">
        <v>8</v>
      </c>
      <c r="H70">
        <v>6</v>
      </c>
      <c r="I70">
        <v>9</v>
      </c>
    </row>
    <row r="71" spans="1:9" ht="15">
      <c r="A71" s="3" t="s">
        <v>162</v>
      </c>
      <c r="B71">
        <v>17</v>
      </c>
      <c r="C71">
        <v>13</v>
      </c>
      <c r="D71">
        <v>4</v>
      </c>
      <c r="E71">
        <v>12</v>
      </c>
      <c r="F71">
        <v>16</v>
      </c>
      <c r="G71">
        <v>11</v>
      </c>
      <c r="H71">
        <v>11</v>
      </c>
      <c r="I71">
        <v>8</v>
      </c>
    </row>
    <row r="72" spans="1:9" ht="15">
      <c r="A72" s="3" t="s">
        <v>163</v>
      </c>
      <c r="B72" t="s">
        <v>84</v>
      </c>
      <c r="C72" t="s">
        <v>84</v>
      </c>
      <c r="D72" t="s">
        <v>84</v>
      </c>
      <c r="E72" t="s">
        <v>84</v>
      </c>
      <c r="F72" t="s">
        <v>84</v>
      </c>
      <c r="G72" t="s">
        <v>84</v>
      </c>
      <c r="H72" t="s">
        <v>84</v>
      </c>
      <c r="I72" t="s">
        <v>84</v>
      </c>
    </row>
    <row r="73" spans="1:9" ht="15">
      <c r="A73" s="3" t="s">
        <v>164</v>
      </c>
      <c r="B73">
        <v>7</v>
      </c>
      <c r="C73">
        <v>6</v>
      </c>
      <c r="D73">
        <v>5</v>
      </c>
      <c r="E73">
        <v>9</v>
      </c>
      <c r="F73">
        <v>5</v>
      </c>
      <c r="G73">
        <v>1</v>
      </c>
      <c r="H73">
        <v>4</v>
      </c>
      <c r="I73">
        <v>17</v>
      </c>
    </row>
    <row r="74" spans="1:9" ht="15">
      <c r="A74" s="3" t="s">
        <v>165</v>
      </c>
      <c r="B74">
        <v>20</v>
      </c>
      <c r="C74">
        <v>13</v>
      </c>
      <c r="D74">
        <v>2</v>
      </c>
      <c r="E74">
        <v>6</v>
      </c>
      <c r="F74">
        <v>17</v>
      </c>
      <c r="G74">
        <v>12</v>
      </c>
      <c r="H74">
        <v>6</v>
      </c>
      <c r="I74">
        <v>6</v>
      </c>
    </row>
    <row r="75" spans="1:9" ht="15">
      <c r="A75" s="3" t="s">
        <v>166</v>
      </c>
      <c r="B75">
        <v>8</v>
      </c>
      <c r="C75">
        <v>9</v>
      </c>
      <c r="D75">
        <v>6</v>
      </c>
      <c r="E75">
        <v>3</v>
      </c>
      <c r="F75">
        <v>6</v>
      </c>
      <c r="G75">
        <v>7</v>
      </c>
      <c r="H75">
        <v>2</v>
      </c>
      <c r="I75">
        <v>11</v>
      </c>
    </row>
    <row r="76" spans="1:9" ht="15">
      <c r="A76" s="3" t="s">
        <v>167</v>
      </c>
      <c r="B76">
        <v>82</v>
      </c>
      <c r="C76">
        <v>39</v>
      </c>
      <c r="D76">
        <v>27</v>
      </c>
      <c r="E76">
        <v>40</v>
      </c>
      <c r="F76">
        <v>58</v>
      </c>
      <c r="G76">
        <v>43</v>
      </c>
      <c r="H76">
        <v>32</v>
      </c>
      <c r="I76">
        <v>55</v>
      </c>
    </row>
    <row r="77" spans="1:9" ht="15">
      <c r="A77" s="3" t="s">
        <v>168</v>
      </c>
      <c r="B77">
        <v>43</v>
      </c>
      <c r="C77">
        <v>28</v>
      </c>
      <c r="D77">
        <v>24</v>
      </c>
      <c r="E77">
        <v>16</v>
      </c>
      <c r="F77">
        <v>36</v>
      </c>
      <c r="G77">
        <v>31</v>
      </c>
      <c r="H77">
        <v>13</v>
      </c>
      <c r="I77">
        <v>31</v>
      </c>
    </row>
    <row r="78" spans="1:9" ht="15">
      <c r="A78" s="3" t="s">
        <v>169</v>
      </c>
      <c r="B78">
        <v>10</v>
      </c>
      <c r="C78">
        <v>5</v>
      </c>
      <c r="D78">
        <v>4</v>
      </c>
      <c r="E78">
        <v>4</v>
      </c>
      <c r="F78">
        <v>7</v>
      </c>
      <c r="G78">
        <v>4</v>
      </c>
      <c r="H78">
        <v>5</v>
      </c>
      <c r="I78">
        <v>7</v>
      </c>
    </row>
    <row r="79" spans="1:9" ht="15">
      <c r="A79" s="3" t="s">
        <v>170</v>
      </c>
      <c r="B79">
        <v>32</v>
      </c>
      <c r="C79">
        <v>28</v>
      </c>
      <c r="D79">
        <v>16</v>
      </c>
      <c r="E79">
        <v>21</v>
      </c>
      <c r="F79">
        <v>19</v>
      </c>
      <c r="G79">
        <v>19</v>
      </c>
      <c r="H79">
        <v>14</v>
      </c>
      <c r="I79">
        <v>45</v>
      </c>
    </row>
    <row r="80" spans="1:9" ht="15">
      <c r="A80" s="3" t="s">
        <v>171</v>
      </c>
      <c r="B80">
        <v>38</v>
      </c>
      <c r="C80">
        <v>13</v>
      </c>
      <c r="D80">
        <v>8</v>
      </c>
      <c r="E80">
        <v>9</v>
      </c>
      <c r="F80">
        <v>21</v>
      </c>
      <c r="G80">
        <v>12</v>
      </c>
      <c r="H80">
        <v>12</v>
      </c>
      <c r="I80">
        <v>23</v>
      </c>
    </row>
    <row r="81" spans="1:9" ht="15">
      <c r="A81" s="3" t="s">
        <v>172</v>
      </c>
      <c r="B81">
        <v>25</v>
      </c>
      <c r="C81">
        <v>10</v>
      </c>
      <c r="D81">
        <v>6</v>
      </c>
      <c r="E81">
        <v>6</v>
      </c>
      <c r="F81">
        <v>12</v>
      </c>
      <c r="G81">
        <v>16</v>
      </c>
      <c r="H81">
        <v>8</v>
      </c>
      <c r="I81">
        <v>11</v>
      </c>
    </row>
    <row r="82" spans="1:9" ht="15">
      <c r="A82" s="3" t="s">
        <v>173</v>
      </c>
      <c r="B82">
        <v>97</v>
      </c>
      <c r="C82">
        <v>79</v>
      </c>
      <c r="D82">
        <v>49</v>
      </c>
      <c r="E82">
        <v>72</v>
      </c>
      <c r="F82">
        <v>61</v>
      </c>
      <c r="G82">
        <v>64</v>
      </c>
      <c r="H82">
        <v>45</v>
      </c>
      <c r="I82">
        <v>127</v>
      </c>
    </row>
    <row r="83" spans="1:9" ht="15">
      <c r="A83" s="3" t="s">
        <v>174</v>
      </c>
      <c r="B83">
        <v>6</v>
      </c>
      <c r="C83">
        <v>5</v>
      </c>
      <c r="D83">
        <v>10</v>
      </c>
      <c r="E83">
        <v>9</v>
      </c>
      <c r="F83">
        <v>4</v>
      </c>
      <c r="G83">
        <v>6</v>
      </c>
      <c r="H83">
        <v>7</v>
      </c>
      <c r="I83">
        <v>13</v>
      </c>
    </row>
    <row r="84" spans="1:9" ht="15">
      <c r="A84" s="3" t="s">
        <v>175</v>
      </c>
      <c r="B84">
        <v>79</v>
      </c>
      <c r="C84">
        <v>56</v>
      </c>
      <c r="D84">
        <v>27</v>
      </c>
      <c r="E84">
        <v>46</v>
      </c>
      <c r="F84">
        <v>46</v>
      </c>
      <c r="G84">
        <v>39</v>
      </c>
      <c r="H84">
        <v>36</v>
      </c>
      <c r="I84">
        <v>87</v>
      </c>
    </row>
    <row r="85" spans="1:9" ht="15">
      <c r="A85" s="3" t="s">
        <v>176</v>
      </c>
      <c r="B85">
        <v>107</v>
      </c>
      <c r="C85">
        <v>46</v>
      </c>
      <c r="D85">
        <v>35</v>
      </c>
      <c r="E85">
        <v>29</v>
      </c>
      <c r="F85">
        <v>59</v>
      </c>
      <c r="G85">
        <v>51</v>
      </c>
      <c r="H85">
        <v>37</v>
      </c>
      <c r="I85">
        <v>70</v>
      </c>
    </row>
    <row r="86" spans="1:9" ht="15">
      <c r="A86" s="3" t="s">
        <v>177</v>
      </c>
      <c r="B86">
        <v>56</v>
      </c>
      <c r="C86">
        <v>30</v>
      </c>
      <c r="D86">
        <v>17</v>
      </c>
      <c r="E86">
        <v>31</v>
      </c>
      <c r="F86">
        <v>47</v>
      </c>
      <c r="G86">
        <v>21</v>
      </c>
      <c r="H86">
        <v>21</v>
      </c>
      <c r="I86">
        <v>45</v>
      </c>
    </row>
    <row r="87" spans="1:9" ht="15">
      <c r="A87" s="3" t="s">
        <v>178</v>
      </c>
      <c r="B87">
        <v>14</v>
      </c>
      <c r="C87">
        <v>11</v>
      </c>
      <c r="D87">
        <v>9</v>
      </c>
      <c r="E87">
        <v>3</v>
      </c>
      <c r="F87">
        <v>11</v>
      </c>
      <c r="G87">
        <v>6</v>
      </c>
      <c r="H87">
        <v>7</v>
      </c>
      <c r="I87">
        <v>13</v>
      </c>
    </row>
    <row r="88" spans="1:9" ht="15">
      <c r="A88" s="3" t="s">
        <v>179</v>
      </c>
      <c r="B88">
        <v>59</v>
      </c>
      <c r="C88">
        <v>20</v>
      </c>
      <c r="D88">
        <v>5</v>
      </c>
      <c r="E88">
        <v>17</v>
      </c>
      <c r="F88">
        <v>35</v>
      </c>
      <c r="G88">
        <v>18</v>
      </c>
      <c r="H88">
        <v>20</v>
      </c>
      <c r="I88">
        <v>28</v>
      </c>
    </row>
    <row r="89" spans="1:9" ht="15">
      <c r="A89" s="3" t="s">
        <v>180</v>
      </c>
      <c r="B89">
        <v>61</v>
      </c>
      <c r="C89">
        <v>29</v>
      </c>
      <c r="D89">
        <v>14</v>
      </c>
      <c r="E89">
        <v>20</v>
      </c>
      <c r="F89">
        <v>52</v>
      </c>
      <c r="G89">
        <v>25</v>
      </c>
      <c r="H89">
        <v>20</v>
      </c>
      <c r="I89">
        <v>27</v>
      </c>
    </row>
    <row r="90" spans="1:9" ht="15">
      <c r="A90" s="3" t="s">
        <v>181</v>
      </c>
      <c r="B90">
        <v>23</v>
      </c>
      <c r="C90">
        <v>7</v>
      </c>
      <c r="D90">
        <v>5</v>
      </c>
      <c r="E90">
        <v>8</v>
      </c>
      <c r="F90">
        <v>10</v>
      </c>
      <c r="G90">
        <v>13</v>
      </c>
      <c r="H90">
        <v>3</v>
      </c>
      <c r="I90">
        <v>17</v>
      </c>
    </row>
    <row r="91" spans="1:9" ht="15">
      <c r="A91" s="3" t="s">
        <v>182</v>
      </c>
      <c r="B91">
        <v>276</v>
      </c>
      <c r="C91">
        <v>82</v>
      </c>
      <c r="D91">
        <v>42</v>
      </c>
      <c r="E91">
        <v>55</v>
      </c>
      <c r="F91">
        <v>237</v>
      </c>
      <c r="G91">
        <v>63</v>
      </c>
      <c r="H91">
        <v>54</v>
      </c>
      <c r="I91">
        <v>101</v>
      </c>
    </row>
    <row r="92" spans="1:9" ht="15">
      <c r="A92" s="3" t="s">
        <v>183</v>
      </c>
      <c r="B92">
        <v>8</v>
      </c>
      <c r="C92">
        <v>13</v>
      </c>
      <c r="D92">
        <v>8</v>
      </c>
      <c r="E92">
        <v>13</v>
      </c>
      <c r="F92">
        <v>8</v>
      </c>
      <c r="G92">
        <v>7</v>
      </c>
      <c r="H92">
        <v>11</v>
      </c>
      <c r="I92">
        <v>16</v>
      </c>
    </row>
    <row r="93" spans="1:9" ht="15">
      <c r="A93" s="3" t="s">
        <v>184</v>
      </c>
      <c r="B93">
        <v>4</v>
      </c>
      <c r="C93">
        <v>7</v>
      </c>
      <c r="D93">
        <v>8</v>
      </c>
      <c r="E93">
        <v>8</v>
      </c>
      <c r="F93">
        <v>7</v>
      </c>
      <c r="G93">
        <v>5</v>
      </c>
      <c r="H93">
        <v>3</v>
      </c>
      <c r="I93">
        <v>12</v>
      </c>
    </row>
    <row r="94" spans="1:9" ht="15">
      <c r="A94" s="3" t="s">
        <v>185</v>
      </c>
      <c r="B94">
        <v>15</v>
      </c>
      <c r="C94">
        <v>0</v>
      </c>
      <c r="D94">
        <v>4</v>
      </c>
      <c r="E94">
        <v>5</v>
      </c>
      <c r="F94">
        <v>5</v>
      </c>
      <c r="G94">
        <v>5</v>
      </c>
      <c r="H94">
        <v>7</v>
      </c>
      <c r="I94">
        <v>7</v>
      </c>
    </row>
    <row r="95" spans="1:9" ht="15">
      <c r="A95" s="3" t="s">
        <v>186</v>
      </c>
      <c r="B95">
        <v>14</v>
      </c>
      <c r="C95">
        <v>12</v>
      </c>
      <c r="D95">
        <v>5</v>
      </c>
      <c r="E95">
        <v>12</v>
      </c>
      <c r="F95">
        <v>12</v>
      </c>
      <c r="G95">
        <v>5</v>
      </c>
      <c r="H95">
        <v>3</v>
      </c>
      <c r="I95">
        <v>23</v>
      </c>
    </row>
    <row r="96" spans="1:9" ht="15">
      <c r="A96" s="3" t="s">
        <v>187</v>
      </c>
      <c r="B96">
        <v>8</v>
      </c>
      <c r="C96">
        <v>7</v>
      </c>
      <c r="D96">
        <v>7</v>
      </c>
      <c r="E96">
        <v>2</v>
      </c>
      <c r="F96">
        <v>11</v>
      </c>
      <c r="G96">
        <v>5</v>
      </c>
      <c r="H96">
        <v>1</v>
      </c>
      <c r="I96">
        <v>7</v>
      </c>
    </row>
    <row r="97" spans="1:9" ht="15">
      <c r="A97" s="3" t="s">
        <v>188</v>
      </c>
      <c r="B97" t="s">
        <v>84</v>
      </c>
      <c r="C97" t="s">
        <v>84</v>
      </c>
      <c r="D97" t="s">
        <v>84</v>
      </c>
      <c r="E97" t="s">
        <v>84</v>
      </c>
      <c r="F97" t="s">
        <v>84</v>
      </c>
      <c r="G97" t="s">
        <v>84</v>
      </c>
      <c r="H97" t="s">
        <v>84</v>
      </c>
      <c r="I97" t="s">
        <v>84</v>
      </c>
    </row>
    <row r="98" spans="1:9" ht="15">
      <c r="A98" s="3" t="s">
        <v>189</v>
      </c>
      <c r="B98">
        <v>4</v>
      </c>
      <c r="C98">
        <v>3</v>
      </c>
      <c r="D98">
        <v>2</v>
      </c>
      <c r="E98">
        <v>6</v>
      </c>
      <c r="F98">
        <v>2</v>
      </c>
      <c r="G98">
        <v>0</v>
      </c>
      <c r="H98">
        <v>3</v>
      </c>
      <c r="I98">
        <v>10</v>
      </c>
    </row>
    <row r="99" spans="1:9" ht="15">
      <c r="A99" s="3" t="s">
        <v>190</v>
      </c>
      <c r="B99">
        <v>23</v>
      </c>
      <c r="C99">
        <v>13</v>
      </c>
      <c r="D99">
        <v>8</v>
      </c>
      <c r="E99">
        <v>24</v>
      </c>
      <c r="F99">
        <v>18</v>
      </c>
      <c r="G99">
        <v>9</v>
      </c>
      <c r="H99">
        <v>9</v>
      </c>
      <c r="I99">
        <v>32</v>
      </c>
    </row>
    <row r="100" spans="1:9" ht="15">
      <c r="A100" s="3" t="s">
        <v>191</v>
      </c>
      <c r="B100">
        <v>21</v>
      </c>
      <c r="C100">
        <v>11</v>
      </c>
      <c r="D100">
        <v>8</v>
      </c>
      <c r="E100">
        <v>7</v>
      </c>
      <c r="F100">
        <v>12</v>
      </c>
      <c r="G100">
        <v>11</v>
      </c>
      <c r="H100">
        <v>6</v>
      </c>
      <c r="I100">
        <v>18</v>
      </c>
    </row>
    <row r="101" spans="1:9" ht="15">
      <c r="A101" s="3" t="s">
        <v>192</v>
      </c>
      <c r="B101">
        <v>3</v>
      </c>
      <c r="C101">
        <v>1</v>
      </c>
      <c r="D101">
        <v>3</v>
      </c>
      <c r="E101">
        <v>12</v>
      </c>
      <c r="F101">
        <v>1</v>
      </c>
      <c r="G101">
        <v>4</v>
      </c>
      <c r="H101">
        <v>5</v>
      </c>
      <c r="I101">
        <v>9</v>
      </c>
    </row>
    <row r="102" spans="1:9" ht="15">
      <c r="A102" s="3" t="s">
        <v>193</v>
      </c>
      <c r="B102">
        <v>30</v>
      </c>
      <c r="C102">
        <v>29</v>
      </c>
      <c r="D102">
        <v>12</v>
      </c>
      <c r="E102">
        <v>20</v>
      </c>
      <c r="F102">
        <v>35</v>
      </c>
      <c r="G102">
        <v>26</v>
      </c>
      <c r="H102">
        <v>13</v>
      </c>
      <c r="I102">
        <v>17</v>
      </c>
    </row>
    <row r="103" spans="1:9" ht="15">
      <c r="A103" s="3" t="s">
        <v>194</v>
      </c>
      <c r="B103">
        <v>32</v>
      </c>
      <c r="C103">
        <v>16</v>
      </c>
      <c r="D103">
        <v>13</v>
      </c>
      <c r="E103">
        <v>20</v>
      </c>
      <c r="F103">
        <v>18</v>
      </c>
      <c r="G103">
        <v>14</v>
      </c>
      <c r="H103">
        <v>12</v>
      </c>
      <c r="I103">
        <v>37</v>
      </c>
    </row>
    <row r="104" spans="1:9" ht="15">
      <c r="A104" s="3" t="s">
        <v>195</v>
      </c>
      <c r="B104">
        <v>25</v>
      </c>
      <c r="C104">
        <v>13</v>
      </c>
      <c r="D104">
        <v>4</v>
      </c>
      <c r="E104">
        <v>3</v>
      </c>
      <c r="F104">
        <v>15</v>
      </c>
      <c r="G104">
        <v>11</v>
      </c>
      <c r="H104">
        <v>7</v>
      </c>
      <c r="I104">
        <v>12</v>
      </c>
    </row>
    <row r="105" spans="1:9" ht="15">
      <c r="A105" s="3" t="s">
        <v>196</v>
      </c>
      <c r="B105">
        <v>13</v>
      </c>
      <c r="C105">
        <v>9</v>
      </c>
      <c r="D105">
        <v>5</v>
      </c>
      <c r="E105">
        <v>7</v>
      </c>
      <c r="F105">
        <v>6</v>
      </c>
      <c r="G105">
        <v>12</v>
      </c>
      <c r="H105">
        <v>4</v>
      </c>
      <c r="I105">
        <v>12</v>
      </c>
    </row>
    <row r="106" spans="1:9" ht="15">
      <c r="A106" s="3" t="s">
        <v>197</v>
      </c>
      <c r="B106">
        <v>14</v>
      </c>
      <c r="C106">
        <v>7</v>
      </c>
      <c r="D106">
        <v>7</v>
      </c>
      <c r="E106">
        <v>8</v>
      </c>
      <c r="F106">
        <v>6</v>
      </c>
      <c r="G106">
        <v>6</v>
      </c>
      <c r="H106">
        <v>5</v>
      </c>
      <c r="I106">
        <v>19</v>
      </c>
    </row>
    <row r="107" spans="1:9" ht="15">
      <c r="A107" s="3" t="s">
        <v>198</v>
      </c>
      <c r="B107">
        <v>18</v>
      </c>
      <c r="C107">
        <v>12</v>
      </c>
      <c r="D107">
        <v>8</v>
      </c>
      <c r="E107">
        <v>24</v>
      </c>
      <c r="F107">
        <v>13</v>
      </c>
      <c r="G107">
        <v>6</v>
      </c>
      <c r="H107">
        <v>6</v>
      </c>
      <c r="I107">
        <v>37</v>
      </c>
    </row>
    <row r="108" spans="1:9" ht="15">
      <c r="A108" s="3" t="s">
        <v>199</v>
      </c>
      <c r="B108">
        <v>103</v>
      </c>
      <c r="C108">
        <v>55</v>
      </c>
      <c r="D108">
        <v>40</v>
      </c>
      <c r="E108">
        <v>41</v>
      </c>
      <c r="F108">
        <v>71</v>
      </c>
      <c r="G108">
        <v>43</v>
      </c>
      <c r="H108">
        <v>44</v>
      </c>
      <c r="I108">
        <v>81</v>
      </c>
    </row>
    <row r="109" spans="1:9" ht="15">
      <c r="A109" s="3" t="s">
        <v>200</v>
      </c>
      <c r="B109">
        <v>8</v>
      </c>
      <c r="C109">
        <v>6</v>
      </c>
      <c r="D109">
        <v>3</v>
      </c>
      <c r="E109">
        <v>7</v>
      </c>
      <c r="F109">
        <v>6</v>
      </c>
      <c r="G109">
        <v>4</v>
      </c>
      <c r="H109">
        <v>4</v>
      </c>
      <c r="I109">
        <v>10</v>
      </c>
    </row>
    <row r="110" spans="1:9" ht="15">
      <c r="A110" s="3" t="s">
        <v>201</v>
      </c>
      <c r="B110">
        <v>157</v>
      </c>
      <c r="C110">
        <v>74</v>
      </c>
      <c r="D110">
        <v>26</v>
      </c>
      <c r="E110">
        <v>29</v>
      </c>
      <c r="F110">
        <v>122</v>
      </c>
      <c r="G110">
        <v>58</v>
      </c>
      <c r="H110">
        <v>40</v>
      </c>
      <c r="I110">
        <v>66</v>
      </c>
    </row>
    <row r="111" spans="1:9" ht="15">
      <c r="A111" s="3" t="s">
        <v>202</v>
      </c>
      <c r="B111">
        <v>113</v>
      </c>
      <c r="C111">
        <v>41</v>
      </c>
      <c r="D111">
        <v>26</v>
      </c>
      <c r="E111">
        <v>27</v>
      </c>
      <c r="F111">
        <v>73</v>
      </c>
      <c r="G111">
        <v>50</v>
      </c>
      <c r="H111">
        <v>26</v>
      </c>
      <c r="I111">
        <v>58</v>
      </c>
    </row>
    <row r="112" spans="1:9" ht="15">
      <c r="A112" s="3" t="s">
        <v>203</v>
      </c>
      <c r="B112">
        <v>34</v>
      </c>
      <c r="C112">
        <v>13</v>
      </c>
      <c r="D112">
        <v>3</v>
      </c>
      <c r="E112">
        <v>15</v>
      </c>
      <c r="F112">
        <v>18</v>
      </c>
      <c r="G112">
        <v>16</v>
      </c>
      <c r="H112">
        <v>4</v>
      </c>
      <c r="I112">
        <v>27</v>
      </c>
    </row>
    <row r="113" spans="1:9" ht="15">
      <c r="A113" s="3" t="s">
        <v>204</v>
      </c>
      <c r="B113">
        <v>49</v>
      </c>
      <c r="C113">
        <v>22</v>
      </c>
      <c r="D113">
        <v>15</v>
      </c>
      <c r="E113">
        <v>14</v>
      </c>
      <c r="F113">
        <v>26</v>
      </c>
      <c r="G113">
        <v>27</v>
      </c>
      <c r="H113">
        <v>14</v>
      </c>
      <c r="I113">
        <v>33</v>
      </c>
    </row>
    <row r="114" spans="1:9" ht="15">
      <c r="A114" s="3" t="s">
        <v>205</v>
      </c>
      <c r="B114">
        <v>11</v>
      </c>
      <c r="C114">
        <v>2</v>
      </c>
      <c r="D114">
        <v>0</v>
      </c>
      <c r="E114">
        <v>9</v>
      </c>
      <c r="F114">
        <v>5</v>
      </c>
      <c r="G114">
        <v>5</v>
      </c>
      <c r="H114">
        <v>0</v>
      </c>
      <c r="I114">
        <v>12</v>
      </c>
    </row>
    <row r="115" spans="1:9" ht="15">
      <c r="A115" s="3" t="s">
        <v>206</v>
      </c>
      <c r="B115">
        <v>22</v>
      </c>
      <c r="C115">
        <v>7</v>
      </c>
      <c r="D115">
        <v>8</v>
      </c>
      <c r="E115">
        <v>16</v>
      </c>
      <c r="F115">
        <v>7</v>
      </c>
      <c r="G115">
        <v>8</v>
      </c>
      <c r="H115">
        <v>10</v>
      </c>
      <c r="I115">
        <v>28</v>
      </c>
    </row>
    <row r="116" spans="1:9" ht="15">
      <c r="A116" s="3" t="s">
        <v>207</v>
      </c>
      <c r="B116">
        <v>22</v>
      </c>
      <c r="C116">
        <v>18</v>
      </c>
      <c r="D116">
        <v>9</v>
      </c>
      <c r="E116">
        <v>10</v>
      </c>
      <c r="F116">
        <v>18</v>
      </c>
      <c r="G116">
        <v>15</v>
      </c>
      <c r="H116">
        <v>12</v>
      </c>
      <c r="I116">
        <v>14</v>
      </c>
    </row>
    <row r="117" spans="1:9" ht="15">
      <c r="A117" s="3" t="s">
        <v>208</v>
      </c>
      <c r="B117">
        <v>6</v>
      </c>
      <c r="C117">
        <v>3</v>
      </c>
      <c r="D117">
        <v>2</v>
      </c>
      <c r="E117">
        <v>1</v>
      </c>
      <c r="F117">
        <v>3</v>
      </c>
      <c r="G117">
        <v>2</v>
      </c>
      <c r="H117">
        <v>2</v>
      </c>
      <c r="I117">
        <v>5</v>
      </c>
    </row>
    <row r="118" spans="1:9" ht="15">
      <c r="A118" s="3" t="s">
        <v>209</v>
      </c>
      <c r="B118">
        <v>8</v>
      </c>
      <c r="C118">
        <v>8</v>
      </c>
      <c r="D118">
        <v>5</v>
      </c>
      <c r="E118">
        <v>6</v>
      </c>
      <c r="F118">
        <v>13</v>
      </c>
      <c r="G118">
        <v>3</v>
      </c>
      <c r="H118">
        <v>2</v>
      </c>
      <c r="I118">
        <v>9</v>
      </c>
    </row>
    <row r="119" spans="1:9" ht="15">
      <c r="A119" s="3" t="s">
        <v>210</v>
      </c>
      <c r="B119">
        <v>4</v>
      </c>
      <c r="C119">
        <v>3</v>
      </c>
      <c r="D119">
        <v>1</v>
      </c>
      <c r="E119">
        <v>4</v>
      </c>
      <c r="F119">
        <v>3</v>
      </c>
      <c r="G119">
        <v>4</v>
      </c>
      <c r="H119">
        <v>2</v>
      </c>
      <c r="I119">
        <v>3</v>
      </c>
    </row>
    <row r="120" spans="1:9" ht="15">
      <c r="A120" s="3" t="s">
        <v>0</v>
      </c>
      <c r="B120">
        <v>16</v>
      </c>
      <c r="C120">
        <v>5</v>
      </c>
      <c r="D120">
        <v>7</v>
      </c>
      <c r="E120">
        <v>1</v>
      </c>
      <c r="F120">
        <v>7</v>
      </c>
      <c r="G120">
        <v>5</v>
      </c>
      <c r="H120">
        <v>11</v>
      </c>
      <c r="I120">
        <v>6</v>
      </c>
    </row>
    <row r="121" spans="1:9" ht="15">
      <c r="A121" s="3" t="s">
        <v>1</v>
      </c>
      <c r="B121">
        <v>10</v>
      </c>
      <c r="C121">
        <v>11</v>
      </c>
      <c r="D121">
        <v>5</v>
      </c>
      <c r="E121">
        <v>2</v>
      </c>
      <c r="F121">
        <v>7</v>
      </c>
      <c r="G121">
        <v>7</v>
      </c>
      <c r="H121">
        <v>8</v>
      </c>
      <c r="I121">
        <v>6</v>
      </c>
    </row>
    <row r="122" spans="1:9" ht="15">
      <c r="A122" s="3" t="s">
        <v>2</v>
      </c>
      <c r="B122">
        <v>9</v>
      </c>
      <c r="C122">
        <v>8</v>
      </c>
      <c r="D122">
        <v>5</v>
      </c>
      <c r="E122">
        <v>12</v>
      </c>
      <c r="F122">
        <v>5</v>
      </c>
      <c r="G122">
        <v>10</v>
      </c>
      <c r="H122">
        <v>7</v>
      </c>
      <c r="I122">
        <v>12</v>
      </c>
    </row>
    <row r="123" spans="1:9" ht="15">
      <c r="A123" s="3" t="s">
        <v>3</v>
      </c>
      <c r="B123">
        <v>8</v>
      </c>
      <c r="C123">
        <v>7</v>
      </c>
      <c r="D123">
        <v>3</v>
      </c>
      <c r="E123">
        <v>3</v>
      </c>
      <c r="F123">
        <v>10</v>
      </c>
      <c r="G123">
        <v>3</v>
      </c>
      <c r="H123">
        <v>3</v>
      </c>
      <c r="I123">
        <v>5</v>
      </c>
    </row>
    <row r="124" spans="1:9" ht="15">
      <c r="A124" s="3" t="s">
        <v>4</v>
      </c>
      <c r="B124">
        <v>32</v>
      </c>
      <c r="C124">
        <v>11</v>
      </c>
      <c r="D124">
        <v>8</v>
      </c>
      <c r="E124">
        <v>12</v>
      </c>
      <c r="F124">
        <v>26</v>
      </c>
      <c r="G124">
        <v>7</v>
      </c>
      <c r="H124">
        <v>9</v>
      </c>
      <c r="I124">
        <v>21</v>
      </c>
    </row>
    <row r="125" spans="1:9" ht="15">
      <c r="A125" s="3" t="s">
        <v>5</v>
      </c>
      <c r="B125">
        <v>12</v>
      </c>
      <c r="C125">
        <v>12</v>
      </c>
      <c r="D125">
        <v>7</v>
      </c>
      <c r="E125">
        <v>6</v>
      </c>
      <c r="F125">
        <v>12</v>
      </c>
      <c r="G125">
        <v>14</v>
      </c>
      <c r="H125">
        <v>4</v>
      </c>
      <c r="I125">
        <v>7</v>
      </c>
    </row>
    <row r="126" spans="1:9" ht="15">
      <c r="A126" s="3" t="s">
        <v>6</v>
      </c>
      <c r="B126" t="s">
        <v>84</v>
      </c>
      <c r="C126" t="s">
        <v>84</v>
      </c>
      <c r="D126" t="s">
        <v>84</v>
      </c>
      <c r="E126" t="s">
        <v>84</v>
      </c>
      <c r="F126" t="s">
        <v>84</v>
      </c>
      <c r="G126" t="s">
        <v>84</v>
      </c>
      <c r="H126" t="s">
        <v>84</v>
      </c>
      <c r="I126" t="s">
        <v>84</v>
      </c>
    </row>
    <row r="127" spans="1:9" ht="15">
      <c r="A127" s="3" t="s">
        <v>7</v>
      </c>
      <c r="B127">
        <v>28</v>
      </c>
      <c r="C127">
        <v>11</v>
      </c>
      <c r="D127">
        <v>4</v>
      </c>
      <c r="E127">
        <v>10</v>
      </c>
      <c r="F127">
        <v>16</v>
      </c>
      <c r="G127">
        <v>8</v>
      </c>
      <c r="H127">
        <v>12</v>
      </c>
      <c r="I127">
        <v>17</v>
      </c>
    </row>
    <row r="128" spans="1:9" ht="15">
      <c r="A128" s="3" t="s">
        <v>8</v>
      </c>
      <c r="B128">
        <v>28</v>
      </c>
      <c r="C128">
        <v>15</v>
      </c>
      <c r="D128">
        <v>10</v>
      </c>
      <c r="E128">
        <v>13</v>
      </c>
      <c r="F128">
        <v>19</v>
      </c>
      <c r="G128">
        <v>11</v>
      </c>
      <c r="H128">
        <v>11</v>
      </c>
      <c r="I128">
        <v>25</v>
      </c>
    </row>
    <row r="129" spans="1:9" ht="15">
      <c r="A129" s="3" t="s">
        <v>9</v>
      </c>
      <c r="B129">
        <v>31</v>
      </c>
      <c r="C129">
        <v>12</v>
      </c>
      <c r="D129">
        <v>9</v>
      </c>
      <c r="E129">
        <v>10</v>
      </c>
      <c r="F129">
        <v>30</v>
      </c>
      <c r="G129">
        <v>7</v>
      </c>
      <c r="H129">
        <v>10</v>
      </c>
      <c r="I129">
        <v>15</v>
      </c>
    </row>
    <row r="130" spans="1:9" ht="15">
      <c r="A130" s="3" t="s">
        <v>10</v>
      </c>
      <c r="B130">
        <v>59</v>
      </c>
      <c r="C130">
        <v>25</v>
      </c>
      <c r="D130">
        <v>13</v>
      </c>
      <c r="E130">
        <v>14</v>
      </c>
      <c r="F130">
        <v>51</v>
      </c>
      <c r="G130">
        <v>20</v>
      </c>
      <c r="H130">
        <v>14</v>
      </c>
      <c r="I130">
        <v>26</v>
      </c>
    </row>
    <row r="131" spans="1:9" ht="15">
      <c r="A131" s="3" t="s">
        <v>11</v>
      </c>
      <c r="B131">
        <v>8</v>
      </c>
      <c r="C131">
        <v>5</v>
      </c>
      <c r="D131">
        <v>2</v>
      </c>
      <c r="E131">
        <v>3</v>
      </c>
      <c r="F131">
        <v>6</v>
      </c>
      <c r="G131">
        <v>5</v>
      </c>
      <c r="H131">
        <v>2</v>
      </c>
      <c r="I131">
        <v>5</v>
      </c>
    </row>
    <row r="132" spans="1:9" ht="15">
      <c r="A132" s="3" t="s">
        <v>12</v>
      </c>
      <c r="B132">
        <v>16</v>
      </c>
      <c r="C132">
        <v>8</v>
      </c>
      <c r="D132">
        <v>3</v>
      </c>
      <c r="E132">
        <v>0</v>
      </c>
      <c r="F132">
        <v>14</v>
      </c>
      <c r="G132">
        <v>2</v>
      </c>
      <c r="H132">
        <v>4</v>
      </c>
      <c r="I132">
        <v>7</v>
      </c>
    </row>
    <row r="133" spans="1:9" ht="15">
      <c r="A133" s="3" t="s">
        <v>13</v>
      </c>
      <c r="B133">
        <v>18</v>
      </c>
      <c r="C133">
        <v>6</v>
      </c>
      <c r="D133">
        <v>5</v>
      </c>
      <c r="E133">
        <v>5</v>
      </c>
      <c r="F133">
        <v>12</v>
      </c>
      <c r="G133">
        <v>5</v>
      </c>
      <c r="H133">
        <v>7</v>
      </c>
      <c r="I133">
        <v>10</v>
      </c>
    </row>
    <row r="134" spans="1:9" ht="15">
      <c r="A134" s="3" t="s">
        <v>14</v>
      </c>
      <c r="B134">
        <v>26</v>
      </c>
      <c r="C134">
        <v>8</v>
      </c>
      <c r="D134">
        <v>2</v>
      </c>
      <c r="E134">
        <v>5</v>
      </c>
      <c r="F134">
        <v>16</v>
      </c>
      <c r="G134">
        <v>11</v>
      </c>
      <c r="H134">
        <v>4</v>
      </c>
      <c r="I134">
        <v>10</v>
      </c>
    </row>
    <row r="135" spans="1:9" ht="15">
      <c r="A135" s="3" t="s">
        <v>15</v>
      </c>
      <c r="B135">
        <v>13</v>
      </c>
      <c r="C135">
        <v>5</v>
      </c>
      <c r="D135">
        <v>1</v>
      </c>
      <c r="E135">
        <v>4</v>
      </c>
      <c r="F135">
        <v>10</v>
      </c>
      <c r="G135">
        <v>2</v>
      </c>
      <c r="H135">
        <v>2</v>
      </c>
      <c r="I135">
        <v>9</v>
      </c>
    </row>
    <row r="136" spans="1:9" ht="15">
      <c r="A136" s="3" t="s">
        <v>16</v>
      </c>
      <c r="B136">
        <v>21</v>
      </c>
      <c r="C136">
        <v>10</v>
      </c>
      <c r="D136">
        <v>5</v>
      </c>
      <c r="E136">
        <v>9</v>
      </c>
      <c r="F136">
        <v>14</v>
      </c>
      <c r="G136">
        <v>8</v>
      </c>
      <c r="H136">
        <v>8</v>
      </c>
      <c r="I136">
        <v>15</v>
      </c>
    </row>
    <row r="137" spans="1:9" ht="15">
      <c r="A137" s="3" t="s">
        <v>17</v>
      </c>
      <c r="B137">
        <v>16</v>
      </c>
      <c r="C137">
        <v>12</v>
      </c>
      <c r="D137">
        <v>5</v>
      </c>
      <c r="E137">
        <v>7</v>
      </c>
      <c r="F137">
        <v>17</v>
      </c>
      <c r="G137">
        <v>10</v>
      </c>
      <c r="H137">
        <v>7</v>
      </c>
      <c r="I137">
        <v>6</v>
      </c>
    </row>
    <row r="138" spans="1:9" ht="15">
      <c r="A138" s="3" t="s">
        <v>18</v>
      </c>
      <c r="B138">
        <v>12</v>
      </c>
      <c r="C138">
        <v>7</v>
      </c>
      <c r="D138">
        <v>6</v>
      </c>
      <c r="E138">
        <v>7</v>
      </c>
      <c r="F138">
        <v>3</v>
      </c>
      <c r="G138">
        <v>7</v>
      </c>
      <c r="H138">
        <v>5</v>
      </c>
      <c r="I138">
        <v>17</v>
      </c>
    </row>
    <row r="139" spans="1:9" ht="15">
      <c r="A139" s="3" t="s">
        <v>19</v>
      </c>
      <c r="B139">
        <v>12</v>
      </c>
      <c r="C139">
        <v>9</v>
      </c>
      <c r="D139">
        <v>9</v>
      </c>
      <c r="E139">
        <v>5</v>
      </c>
      <c r="F139">
        <v>13</v>
      </c>
      <c r="G139">
        <v>6</v>
      </c>
      <c r="H139">
        <v>6</v>
      </c>
      <c r="I139">
        <v>10</v>
      </c>
    </row>
    <row r="140" spans="1:9" ht="15">
      <c r="A140" s="3" t="s">
        <v>20</v>
      </c>
      <c r="B140">
        <v>25</v>
      </c>
      <c r="C140">
        <v>10</v>
      </c>
      <c r="D140">
        <v>4</v>
      </c>
      <c r="E140">
        <v>9</v>
      </c>
      <c r="F140">
        <v>25</v>
      </c>
      <c r="G140">
        <v>6</v>
      </c>
      <c r="H140">
        <v>9</v>
      </c>
      <c r="I140">
        <v>8</v>
      </c>
    </row>
    <row r="141" spans="1:9" ht="15">
      <c r="A141" s="3" t="s">
        <v>21</v>
      </c>
      <c r="B141">
        <v>76</v>
      </c>
      <c r="C141">
        <v>30</v>
      </c>
      <c r="D141">
        <v>22</v>
      </c>
      <c r="E141">
        <v>21</v>
      </c>
      <c r="F141">
        <v>35</v>
      </c>
      <c r="G141">
        <v>35</v>
      </c>
      <c r="H141">
        <v>24</v>
      </c>
      <c r="I141">
        <v>55</v>
      </c>
    </row>
    <row r="142" spans="1:9" ht="15">
      <c r="A142" s="3" t="s">
        <v>22</v>
      </c>
      <c r="B142">
        <v>41</v>
      </c>
      <c r="C142">
        <v>12</v>
      </c>
      <c r="D142">
        <v>8</v>
      </c>
      <c r="E142">
        <v>9</v>
      </c>
      <c r="F142">
        <v>27</v>
      </c>
      <c r="G142">
        <v>14</v>
      </c>
      <c r="H142">
        <v>14</v>
      </c>
      <c r="I142">
        <v>15</v>
      </c>
    </row>
    <row r="143" spans="1:9" ht="15">
      <c r="A143" s="3" t="s">
        <v>23</v>
      </c>
      <c r="B143">
        <v>20</v>
      </c>
      <c r="C143">
        <v>5</v>
      </c>
      <c r="D143">
        <v>7</v>
      </c>
      <c r="E143">
        <v>10</v>
      </c>
      <c r="F143">
        <v>14</v>
      </c>
      <c r="G143">
        <v>5</v>
      </c>
      <c r="H143">
        <v>6</v>
      </c>
      <c r="I143">
        <v>17</v>
      </c>
    </row>
    <row r="144" spans="1:9" ht="15">
      <c r="A144" s="3" t="s">
        <v>24</v>
      </c>
      <c r="B144">
        <v>37</v>
      </c>
      <c r="C144">
        <v>10</v>
      </c>
      <c r="D144">
        <v>11</v>
      </c>
      <c r="E144">
        <v>13</v>
      </c>
      <c r="F144">
        <v>26</v>
      </c>
      <c r="G144">
        <v>23</v>
      </c>
      <c r="H144">
        <v>8</v>
      </c>
      <c r="I144">
        <v>14</v>
      </c>
    </row>
    <row r="145" spans="1:9" ht="15">
      <c r="A145" s="3" t="s">
        <v>25</v>
      </c>
      <c r="B145">
        <v>52</v>
      </c>
      <c r="C145">
        <v>27</v>
      </c>
      <c r="D145">
        <v>18</v>
      </c>
      <c r="E145">
        <v>40</v>
      </c>
      <c r="F145">
        <v>42</v>
      </c>
      <c r="G145">
        <v>28</v>
      </c>
      <c r="H145">
        <v>16</v>
      </c>
      <c r="I145">
        <v>51</v>
      </c>
    </row>
    <row r="146" spans="1:9" ht="15">
      <c r="A146" s="3" t="s">
        <v>26</v>
      </c>
      <c r="B146">
        <v>8</v>
      </c>
      <c r="C146">
        <v>8</v>
      </c>
      <c r="D146">
        <v>4</v>
      </c>
      <c r="E146">
        <v>6</v>
      </c>
      <c r="F146">
        <v>4</v>
      </c>
      <c r="G146">
        <v>4</v>
      </c>
      <c r="H146">
        <v>5</v>
      </c>
      <c r="I146">
        <v>13</v>
      </c>
    </row>
    <row r="147" spans="1:9" ht="15">
      <c r="A147" s="3" t="s">
        <v>27</v>
      </c>
      <c r="B147">
        <v>41</v>
      </c>
      <c r="C147">
        <v>27</v>
      </c>
      <c r="D147">
        <v>19</v>
      </c>
      <c r="E147">
        <v>23</v>
      </c>
      <c r="F147">
        <v>37</v>
      </c>
      <c r="G147">
        <v>14</v>
      </c>
      <c r="H147">
        <v>13</v>
      </c>
      <c r="I147">
        <v>46</v>
      </c>
    </row>
    <row r="148" spans="1:9" ht="15">
      <c r="A148" s="3" t="s">
        <v>28</v>
      </c>
      <c r="B148">
        <v>12</v>
      </c>
      <c r="C148">
        <v>7</v>
      </c>
      <c r="D148">
        <v>3</v>
      </c>
      <c r="E148">
        <v>2</v>
      </c>
      <c r="F148">
        <v>8</v>
      </c>
      <c r="G148">
        <v>7</v>
      </c>
      <c r="H148">
        <v>3</v>
      </c>
      <c r="I148">
        <v>6</v>
      </c>
    </row>
    <row r="149" spans="1:9" ht="15">
      <c r="A149" s="3" t="s">
        <v>29</v>
      </c>
      <c r="B149">
        <v>16</v>
      </c>
      <c r="C149">
        <v>7</v>
      </c>
      <c r="D149">
        <v>7</v>
      </c>
      <c r="E149">
        <v>16</v>
      </c>
      <c r="F149">
        <v>8</v>
      </c>
      <c r="G149">
        <v>12</v>
      </c>
      <c r="H149">
        <v>10</v>
      </c>
      <c r="I149">
        <v>16</v>
      </c>
    </row>
    <row r="150" spans="1:9" ht="15">
      <c r="A150" s="3" t="s">
        <v>30</v>
      </c>
      <c r="B150">
        <v>10</v>
      </c>
      <c r="C150">
        <v>4</v>
      </c>
      <c r="D150">
        <v>0</v>
      </c>
      <c r="E150">
        <v>3</v>
      </c>
      <c r="F150">
        <v>2</v>
      </c>
      <c r="G150">
        <v>3</v>
      </c>
      <c r="H150">
        <v>2</v>
      </c>
      <c r="I150">
        <v>10</v>
      </c>
    </row>
    <row r="151" spans="1:9" ht="15">
      <c r="A151" s="3" t="s">
        <v>31</v>
      </c>
      <c r="B151">
        <v>52</v>
      </c>
      <c r="C151">
        <v>11</v>
      </c>
      <c r="D151">
        <v>7</v>
      </c>
      <c r="E151">
        <v>9</v>
      </c>
      <c r="F151">
        <v>41</v>
      </c>
      <c r="G151">
        <v>12</v>
      </c>
      <c r="H151">
        <v>9</v>
      </c>
      <c r="I151">
        <v>17</v>
      </c>
    </row>
    <row r="152" spans="1:9" ht="15">
      <c r="A152" s="3" t="s">
        <v>32</v>
      </c>
      <c r="B152">
        <v>11</v>
      </c>
      <c r="C152">
        <v>2</v>
      </c>
      <c r="D152">
        <v>4</v>
      </c>
      <c r="E152">
        <v>5</v>
      </c>
      <c r="F152">
        <v>9</v>
      </c>
      <c r="G152">
        <v>4</v>
      </c>
      <c r="H152">
        <v>5</v>
      </c>
      <c r="I152">
        <v>4</v>
      </c>
    </row>
    <row r="153" spans="1:9" ht="15">
      <c r="A153" s="3" t="s">
        <v>33</v>
      </c>
      <c r="B153">
        <v>8</v>
      </c>
      <c r="C153">
        <v>4</v>
      </c>
      <c r="D153">
        <v>5</v>
      </c>
      <c r="E153">
        <v>4</v>
      </c>
      <c r="F153">
        <v>3</v>
      </c>
      <c r="G153">
        <v>3</v>
      </c>
      <c r="H153">
        <v>3</v>
      </c>
      <c r="I153">
        <v>12</v>
      </c>
    </row>
    <row r="154" spans="1:9" ht="15">
      <c r="A154" s="3" t="s">
        <v>34</v>
      </c>
      <c r="B154">
        <v>17</v>
      </c>
      <c r="C154">
        <v>11</v>
      </c>
      <c r="D154">
        <v>2</v>
      </c>
      <c r="E154">
        <v>6</v>
      </c>
      <c r="F154">
        <v>12</v>
      </c>
      <c r="G154">
        <v>12</v>
      </c>
      <c r="H154">
        <v>5</v>
      </c>
      <c r="I154">
        <v>7</v>
      </c>
    </row>
    <row r="155" spans="1:9" ht="15">
      <c r="A155" s="3" t="s">
        <v>35</v>
      </c>
      <c r="B155">
        <v>5</v>
      </c>
      <c r="C155">
        <v>2</v>
      </c>
      <c r="D155">
        <v>3</v>
      </c>
      <c r="E155">
        <v>4</v>
      </c>
      <c r="F155">
        <v>3</v>
      </c>
      <c r="G155">
        <v>4</v>
      </c>
      <c r="H155">
        <v>1</v>
      </c>
      <c r="I155">
        <v>6</v>
      </c>
    </row>
    <row r="156" spans="1:9" ht="15">
      <c r="A156" s="3" t="s">
        <v>36</v>
      </c>
      <c r="B156">
        <v>17</v>
      </c>
      <c r="C156">
        <v>15</v>
      </c>
      <c r="D156">
        <v>7</v>
      </c>
      <c r="E156">
        <v>5</v>
      </c>
      <c r="F156">
        <v>12</v>
      </c>
      <c r="G156">
        <v>12</v>
      </c>
      <c r="H156">
        <v>8</v>
      </c>
      <c r="I156">
        <v>12</v>
      </c>
    </row>
    <row r="157" spans="1:9" ht="15">
      <c r="A157" s="3" t="s">
        <v>37</v>
      </c>
      <c r="B157">
        <v>43</v>
      </c>
      <c r="C157">
        <v>13</v>
      </c>
      <c r="D157">
        <v>5</v>
      </c>
      <c r="E157">
        <v>7</v>
      </c>
      <c r="F157">
        <v>34</v>
      </c>
      <c r="G157">
        <v>12</v>
      </c>
      <c r="H157">
        <v>5</v>
      </c>
      <c r="I157">
        <v>17</v>
      </c>
    </row>
    <row r="158" spans="1:9" ht="15">
      <c r="A158" s="3" t="s">
        <v>38</v>
      </c>
      <c r="B158">
        <v>8</v>
      </c>
      <c r="C158">
        <v>7</v>
      </c>
      <c r="D158">
        <v>6</v>
      </c>
      <c r="E158">
        <v>4</v>
      </c>
      <c r="F158">
        <v>7</v>
      </c>
      <c r="G158">
        <v>4</v>
      </c>
      <c r="H158">
        <v>4</v>
      </c>
      <c r="I158">
        <v>10</v>
      </c>
    </row>
    <row r="159" spans="1:9" ht="15">
      <c r="A159" s="3" t="s">
        <v>39</v>
      </c>
      <c r="B159">
        <v>30</v>
      </c>
      <c r="C159">
        <v>24</v>
      </c>
      <c r="D159">
        <v>9</v>
      </c>
      <c r="E159">
        <v>15</v>
      </c>
      <c r="F159">
        <v>11</v>
      </c>
      <c r="G159">
        <v>15</v>
      </c>
      <c r="H159">
        <v>14</v>
      </c>
      <c r="I159">
        <v>38</v>
      </c>
    </row>
    <row r="160" spans="1:9" ht="15">
      <c r="A160" s="3" t="s">
        <v>40</v>
      </c>
      <c r="B160">
        <v>19</v>
      </c>
      <c r="C160">
        <v>16</v>
      </c>
      <c r="D160">
        <v>12</v>
      </c>
      <c r="E160">
        <v>17</v>
      </c>
      <c r="F160">
        <v>13</v>
      </c>
      <c r="G160">
        <v>13</v>
      </c>
      <c r="H160">
        <v>6</v>
      </c>
      <c r="I160">
        <v>32</v>
      </c>
    </row>
    <row r="161" spans="1:9" ht="15">
      <c r="A161" s="3" t="s">
        <v>41</v>
      </c>
      <c r="B161">
        <v>17</v>
      </c>
      <c r="C161">
        <v>2</v>
      </c>
      <c r="D161">
        <v>7</v>
      </c>
      <c r="E161">
        <v>7</v>
      </c>
      <c r="F161">
        <v>11</v>
      </c>
      <c r="G161">
        <v>9</v>
      </c>
      <c r="H161">
        <v>5</v>
      </c>
      <c r="I161">
        <v>8</v>
      </c>
    </row>
    <row r="162" spans="1:9" ht="15">
      <c r="A162" s="3" t="s">
        <v>42</v>
      </c>
      <c r="B162">
        <v>10</v>
      </c>
      <c r="C162">
        <v>11</v>
      </c>
      <c r="D162">
        <v>3</v>
      </c>
      <c r="E162">
        <v>5</v>
      </c>
      <c r="F162">
        <v>5</v>
      </c>
      <c r="G162">
        <v>4</v>
      </c>
      <c r="H162">
        <v>8</v>
      </c>
      <c r="I162">
        <v>12</v>
      </c>
    </row>
    <row r="163" spans="1:9" ht="15">
      <c r="A163" s="3" t="s">
        <v>43</v>
      </c>
      <c r="B163">
        <v>10</v>
      </c>
      <c r="C163">
        <v>5</v>
      </c>
      <c r="D163">
        <v>5</v>
      </c>
      <c r="E163">
        <v>3</v>
      </c>
      <c r="F163">
        <v>8</v>
      </c>
      <c r="G163">
        <v>3</v>
      </c>
      <c r="H163">
        <v>6</v>
      </c>
      <c r="I163">
        <v>6</v>
      </c>
    </row>
    <row r="164" spans="1:9" ht="15">
      <c r="A164" s="3" t="s">
        <v>44</v>
      </c>
      <c r="B164">
        <v>33</v>
      </c>
      <c r="C164">
        <v>24</v>
      </c>
      <c r="D164">
        <v>11</v>
      </c>
      <c r="E164">
        <v>19</v>
      </c>
      <c r="F164">
        <v>37</v>
      </c>
      <c r="G164">
        <v>16</v>
      </c>
      <c r="H164">
        <v>6</v>
      </c>
      <c r="I164">
        <v>28</v>
      </c>
    </row>
    <row r="165" spans="1:9" ht="15">
      <c r="A165" s="3" t="s">
        <v>45</v>
      </c>
      <c r="B165">
        <v>6</v>
      </c>
      <c r="C165">
        <v>3</v>
      </c>
      <c r="D165">
        <v>2</v>
      </c>
      <c r="E165">
        <v>5</v>
      </c>
      <c r="F165">
        <v>3</v>
      </c>
      <c r="G165">
        <v>3</v>
      </c>
      <c r="H165">
        <v>4</v>
      </c>
      <c r="I165">
        <v>6</v>
      </c>
    </row>
    <row r="166" spans="1:9" ht="15">
      <c r="A166" s="3" t="s">
        <v>46</v>
      </c>
      <c r="B166">
        <v>48</v>
      </c>
      <c r="C166">
        <v>25</v>
      </c>
      <c r="D166">
        <v>19</v>
      </c>
      <c r="E166">
        <v>29</v>
      </c>
      <c r="F166">
        <v>24</v>
      </c>
      <c r="G166">
        <v>23</v>
      </c>
      <c r="H166">
        <v>23</v>
      </c>
      <c r="I166">
        <v>51</v>
      </c>
    </row>
    <row r="167" spans="1:9" ht="15">
      <c r="A167" s="3" t="s">
        <v>47</v>
      </c>
      <c r="B167">
        <v>44</v>
      </c>
      <c r="C167">
        <v>19</v>
      </c>
      <c r="D167">
        <v>8</v>
      </c>
      <c r="E167">
        <v>10</v>
      </c>
      <c r="F167">
        <v>30</v>
      </c>
      <c r="G167">
        <v>16</v>
      </c>
      <c r="H167">
        <v>9</v>
      </c>
      <c r="I167">
        <v>26</v>
      </c>
    </row>
    <row r="168" spans="1:9" ht="15">
      <c r="A168" s="3" t="s">
        <v>48</v>
      </c>
      <c r="B168">
        <v>4</v>
      </c>
      <c r="C168">
        <v>12</v>
      </c>
      <c r="D168">
        <v>5</v>
      </c>
      <c r="E168">
        <v>11</v>
      </c>
      <c r="F168">
        <v>1</v>
      </c>
      <c r="G168">
        <v>7</v>
      </c>
      <c r="H168">
        <v>1</v>
      </c>
      <c r="I168">
        <v>23</v>
      </c>
    </row>
    <row r="169" spans="1:9" ht="15">
      <c r="A169" s="3" t="s">
        <v>49</v>
      </c>
      <c r="B169">
        <v>11</v>
      </c>
      <c r="C169">
        <v>8</v>
      </c>
      <c r="D169">
        <v>2</v>
      </c>
      <c r="E169">
        <v>2</v>
      </c>
      <c r="F169">
        <v>8</v>
      </c>
      <c r="G169">
        <v>7</v>
      </c>
      <c r="H169">
        <v>3</v>
      </c>
      <c r="I169">
        <v>5</v>
      </c>
    </row>
    <row r="170" spans="1:9" ht="15">
      <c r="A170" s="3" t="s">
        <v>50</v>
      </c>
      <c r="B170">
        <v>21</v>
      </c>
      <c r="C170">
        <v>14</v>
      </c>
      <c r="D170">
        <v>7</v>
      </c>
      <c r="E170">
        <v>10</v>
      </c>
      <c r="F170">
        <v>20</v>
      </c>
      <c r="G170">
        <v>12</v>
      </c>
      <c r="H170">
        <v>8</v>
      </c>
      <c r="I170">
        <v>12</v>
      </c>
    </row>
    <row r="171" spans="1:9" ht="15">
      <c r="A171" s="3" t="s">
        <v>51</v>
      </c>
      <c r="B171" t="s">
        <v>84</v>
      </c>
      <c r="C171" t="s">
        <v>84</v>
      </c>
      <c r="D171" t="s">
        <v>84</v>
      </c>
      <c r="E171" t="s">
        <v>84</v>
      </c>
      <c r="F171" t="s">
        <v>84</v>
      </c>
      <c r="G171" t="s">
        <v>84</v>
      </c>
      <c r="H171" t="s">
        <v>84</v>
      </c>
      <c r="I171" t="s">
        <v>84</v>
      </c>
    </row>
    <row r="172" spans="1:9" ht="15">
      <c r="A172" s="3" t="s">
        <v>52</v>
      </c>
      <c r="B172">
        <v>22</v>
      </c>
      <c r="C172">
        <v>12</v>
      </c>
      <c r="D172">
        <v>6</v>
      </c>
      <c r="E172">
        <v>9</v>
      </c>
      <c r="F172">
        <v>19</v>
      </c>
      <c r="G172">
        <v>13</v>
      </c>
      <c r="H172">
        <v>6</v>
      </c>
      <c r="I172">
        <v>11</v>
      </c>
    </row>
    <row r="173" spans="1:9" ht="15">
      <c r="A173" s="3" t="s">
        <v>53</v>
      </c>
      <c r="B173">
        <v>15</v>
      </c>
      <c r="C173">
        <v>14</v>
      </c>
      <c r="D173">
        <v>7</v>
      </c>
      <c r="E173">
        <v>6</v>
      </c>
      <c r="F173">
        <v>15</v>
      </c>
      <c r="G173">
        <v>4</v>
      </c>
      <c r="H173">
        <v>5</v>
      </c>
      <c r="I173">
        <v>18</v>
      </c>
    </row>
    <row r="174" spans="1:9" ht="15">
      <c r="A174" s="3" t="s">
        <v>54</v>
      </c>
      <c r="B174">
        <v>4</v>
      </c>
      <c r="C174">
        <v>5</v>
      </c>
      <c r="D174">
        <v>2</v>
      </c>
      <c r="E174">
        <v>9</v>
      </c>
      <c r="F174">
        <v>9</v>
      </c>
      <c r="G174">
        <v>1</v>
      </c>
      <c r="H174">
        <v>2</v>
      </c>
      <c r="I174">
        <v>8</v>
      </c>
    </row>
    <row r="175" spans="1:9" ht="15">
      <c r="A175" s="3" t="s">
        <v>55</v>
      </c>
      <c r="B175">
        <v>17</v>
      </c>
      <c r="C175">
        <v>3</v>
      </c>
      <c r="D175">
        <v>1</v>
      </c>
      <c r="E175">
        <v>3</v>
      </c>
      <c r="F175">
        <v>7</v>
      </c>
      <c r="G175">
        <v>10</v>
      </c>
      <c r="H175">
        <v>1</v>
      </c>
      <c r="I175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Prolific and other Priority Offenders: results from the 2009 cohort for England and Wales charts</dc:title>
  <dc:subject/>
  <dc:creator>Home Office</dc:creator>
  <cp:keywords>Home Office,RDS,prolific,repeat,offence,theft,acquisitive crimes,2009,2010</cp:keywords>
  <dc:description/>
  <cp:lastModifiedBy>Alan Cooke</cp:lastModifiedBy>
  <cp:lastPrinted>2010-12-07T13:18:40Z</cp:lastPrinted>
  <dcterms:created xsi:type="dcterms:W3CDTF">2010-11-24T13:27:32Z</dcterms:created>
  <dcterms:modified xsi:type="dcterms:W3CDTF">2010-12-07T15:16:34Z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-758617427</vt:i4>
  </property>
  <property fmtid="{D5CDD505-2E9C-101B-9397-08002B2CF9AE}" pid="3" name="_EmailSubject">
    <vt:lpwstr>Drug-misusing offenders 2009 publication</vt:lpwstr>
  </property>
  <property fmtid="{D5CDD505-2E9C-101B-9397-08002B2CF9AE}" pid="4" name="_AuthorEmail">
    <vt:lpwstr>Dalbir.Uppal2@homeoffice.gsi.gov.uk</vt:lpwstr>
  </property>
  <property fmtid="{D5CDD505-2E9C-101B-9397-08002B2CF9AE}" pid="5" name="_AuthorEmailDisplayName">
    <vt:lpwstr>Uppal Dalbir</vt:lpwstr>
  </property>
</Properties>
</file>