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680" activeTab="0"/>
  </bookViews>
  <sheets>
    <sheet name="Sheet1" sheetId="1" r:id="rId1"/>
    <sheet name="Sheet2" sheetId="2" r:id="rId2"/>
    <sheet name="Sheet3" sheetId="3" r:id="rId3"/>
  </sheets>
  <externalReferences>
    <externalReference r:id="rId6"/>
  </externalReferences>
  <definedNames>
    <definedName name="_xlnm.Print_Area" localSheetId="0">'Sheet1'!$A$1:$G$89</definedName>
  </definedNames>
  <calcPr fullCalcOnLoad="1"/>
</workbook>
</file>

<file path=xl/sharedStrings.xml><?xml version="1.0" encoding="utf-8"?>
<sst xmlns="http://schemas.openxmlformats.org/spreadsheetml/2006/main" count="94" uniqueCount="85">
  <si>
    <r>
      <rPr>
        <b/>
        <sz val="24"/>
        <rFont val="Cambria"/>
        <family val="1"/>
      </rPr>
      <t>Spending data</t>
    </r>
    <r>
      <rPr>
        <sz val="24"/>
        <rFont val="Cambria"/>
        <family val="1"/>
      </rPr>
      <t xml:space="preserve">
</t>
    </r>
    <r>
      <rPr>
        <sz val="18"/>
        <rFont val="Cambria"/>
        <family val="1"/>
      </rPr>
      <t>(in £m)</t>
    </r>
  </si>
  <si>
    <t>Actual</t>
  </si>
  <si>
    <t>Comments</t>
  </si>
  <si>
    <t>Total Spend</t>
  </si>
  <si>
    <t>(A) Spend 
By Budget Type</t>
  </si>
  <si>
    <t>(A1) Organisation's own budget (DEL), Sub-Total</t>
  </si>
  <si>
    <t>Of which</t>
  </si>
  <si>
    <r>
      <t>Resource (excl. depreciation)*</t>
    </r>
    <r>
      <rPr>
        <vertAlign val="superscript"/>
        <sz val="12"/>
        <color indexed="8"/>
        <rFont val="Calibri"/>
        <family val="2"/>
      </rPr>
      <t>1</t>
    </r>
  </si>
  <si>
    <r>
      <t>Capital*</t>
    </r>
    <r>
      <rPr>
        <vertAlign val="superscript"/>
        <sz val="12"/>
        <color indexed="8"/>
        <rFont val="Calibri"/>
        <family val="2"/>
      </rPr>
      <t>1</t>
    </r>
  </si>
  <si>
    <t>(A2) Expenditure managed by the organisation (AME), Sub-Total</t>
  </si>
  <si>
    <t>Of which the main components are:</t>
  </si>
  <si>
    <t xml:space="preserve">(A3) Other expenditure outside DEL and AME </t>
  </si>
  <si>
    <t>(A1 + A2 + A3) Total Spend</t>
  </si>
  <si>
    <t>(B) Spend 
by type of internal operation</t>
  </si>
  <si>
    <t>(B1) Cost of running the estate, Sub-Total</t>
  </si>
  <si>
    <t>Of which, major components are:</t>
  </si>
  <si>
    <t xml:space="preserve">Other Costs </t>
  </si>
  <si>
    <r>
      <t xml:space="preserve">Size in m2 </t>
    </r>
    <r>
      <rPr>
        <b/>
        <sz val="12"/>
        <color indexed="8"/>
        <rFont val="Calibri"/>
        <family val="2"/>
      </rPr>
      <t>*</t>
    </r>
  </si>
  <si>
    <t>(B2) Cost of running IT, Sub-Total</t>
  </si>
  <si>
    <r>
      <t>Desktop</t>
    </r>
    <r>
      <rPr>
        <sz val="11"/>
        <color theme="1"/>
        <rFont val="Calibri"/>
        <family val="2"/>
      </rPr>
      <t xml:space="preserve"> </t>
    </r>
    <r>
      <rPr>
        <b/>
        <sz val="12"/>
        <color indexed="8"/>
        <rFont val="Calibri"/>
        <family val="2"/>
      </rPr>
      <t>*</t>
    </r>
  </si>
  <si>
    <t>Back office systems</t>
  </si>
  <si>
    <t>Telecommunications</t>
  </si>
  <si>
    <t>(B3) Cost of corporate services, Sub-Total</t>
  </si>
  <si>
    <r>
      <t>HR</t>
    </r>
    <r>
      <rPr>
        <sz val="11"/>
        <color theme="1"/>
        <rFont val="Calibri"/>
        <family val="2"/>
      </rPr>
      <t xml:space="preserve"> </t>
    </r>
    <r>
      <rPr>
        <b/>
        <sz val="12"/>
        <color indexed="8"/>
        <rFont val="Calibri"/>
        <family val="2"/>
      </rPr>
      <t>*</t>
    </r>
  </si>
  <si>
    <r>
      <t>Finance</t>
    </r>
    <r>
      <rPr>
        <sz val="11"/>
        <color theme="1"/>
        <rFont val="Calibri"/>
        <family val="2"/>
      </rPr>
      <t xml:space="preserve"> </t>
    </r>
    <r>
      <rPr>
        <b/>
        <sz val="12"/>
        <color indexed="8"/>
        <rFont val="Calibri"/>
        <family val="2"/>
      </rPr>
      <t>*</t>
    </r>
  </si>
  <si>
    <r>
      <t>Procurement</t>
    </r>
    <r>
      <rPr>
        <sz val="11"/>
        <color theme="1"/>
        <rFont val="Calibri"/>
        <family val="2"/>
      </rPr>
      <t xml:space="preserve"> </t>
    </r>
    <r>
      <rPr>
        <b/>
        <sz val="12"/>
        <color indexed="8"/>
        <rFont val="Calibri"/>
        <family val="2"/>
      </rPr>
      <t>*</t>
    </r>
  </si>
  <si>
    <t>Other</t>
  </si>
  <si>
    <t>(B4) Policy and policy implementation, Sub-Total</t>
  </si>
  <si>
    <t>(B5) Other costs</t>
  </si>
  <si>
    <t>(B1 + B2 + B3 + B4 + B5)  Total Spend</t>
  </si>
  <si>
    <t>(C)  Spend 
by type of transaction</t>
  </si>
  <si>
    <t>(C1) Procurement Costs, Sub-Total</t>
  </si>
  <si>
    <t>Of which, major component categories are:</t>
  </si>
  <si>
    <r>
      <t>Consultancy &amp; Contingent Labour</t>
    </r>
    <r>
      <rPr>
        <sz val="11"/>
        <color theme="1"/>
        <rFont val="Calibri"/>
        <family val="2"/>
      </rPr>
      <t xml:space="preserve"> *</t>
    </r>
  </si>
  <si>
    <r>
      <t>Construction</t>
    </r>
    <r>
      <rPr>
        <sz val="11"/>
        <color theme="1"/>
        <rFont val="Calibri"/>
        <family val="2"/>
      </rPr>
      <t xml:space="preserve"> </t>
    </r>
    <r>
      <rPr>
        <b/>
        <sz val="12"/>
        <color indexed="8"/>
        <rFont val="Calibri"/>
        <family val="2"/>
      </rPr>
      <t>*</t>
    </r>
  </si>
  <si>
    <r>
      <t>Marketing and media</t>
    </r>
    <r>
      <rPr>
        <sz val="11"/>
        <color theme="1"/>
        <rFont val="Calibri"/>
        <family val="2"/>
      </rPr>
      <t xml:space="preserve"> </t>
    </r>
    <r>
      <rPr>
        <b/>
        <sz val="12"/>
        <color indexed="8"/>
        <rFont val="Calibri"/>
        <family val="2"/>
      </rPr>
      <t>*</t>
    </r>
  </si>
  <si>
    <t>Of which, spend through Govt Procurement Service</t>
  </si>
  <si>
    <t>Of which, by supplier type:</t>
  </si>
  <si>
    <r>
      <t xml:space="preserve">SME suppliers </t>
    </r>
    <r>
      <rPr>
        <b/>
        <vertAlign val="superscript"/>
        <sz val="12"/>
        <color indexed="8"/>
        <rFont val="Calibri"/>
        <family val="2"/>
      </rPr>
      <t>*3</t>
    </r>
  </si>
  <si>
    <r>
      <t xml:space="preserve">Voluntary and Charity Sector suppliers </t>
    </r>
    <r>
      <rPr>
        <b/>
        <sz val="12"/>
        <color indexed="8"/>
        <rFont val="Calibri"/>
        <family val="2"/>
      </rPr>
      <t>*</t>
    </r>
    <r>
      <rPr>
        <b/>
        <vertAlign val="superscript"/>
        <sz val="12"/>
        <color indexed="8"/>
        <rFont val="Calibri"/>
        <family val="2"/>
      </rPr>
      <t>3</t>
    </r>
  </si>
  <si>
    <t>(C2) People costs, Sub-Total</t>
  </si>
  <si>
    <t>Of which, major component costs are:</t>
  </si>
  <si>
    <t>Payroll Paybill Costs*</t>
  </si>
  <si>
    <t>Non Payroll Paybill Costs</t>
  </si>
  <si>
    <t>Paid exits</t>
  </si>
  <si>
    <t>(C3) Grants, Sub-Total</t>
  </si>
  <si>
    <t xml:space="preserve">Total by main components (equal to the total by recipient sectors) </t>
  </si>
  <si>
    <t>Of which the recipient sectors are:</t>
  </si>
  <si>
    <t>Central Govt</t>
  </si>
  <si>
    <t>Local Govt</t>
  </si>
  <si>
    <t>Public corporations</t>
  </si>
  <si>
    <t>Voluntary sector</t>
  </si>
  <si>
    <t>Private sector</t>
  </si>
  <si>
    <t xml:space="preserve">Total by recipient sectors (equal to the total by main components) </t>
  </si>
  <si>
    <t>(C4) Other costs</t>
  </si>
  <si>
    <t>(C1 + C2 + C3 + C4) Total Spend</t>
  </si>
  <si>
    <r>
      <t>Goods and Services</t>
    </r>
    <r>
      <rPr>
        <sz val="11"/>
        <color theme="1"/>
        <rFont val="Calibri"/>
        <family val="2"/>
      </rPr>
      <t xml:space="preserve"> </t>
    </r>
    <r>
      <rPr>
        <b/>
        <sz val="12"/>
        <color indexed="8"/>
        <rFont val="Calibri"/>
        <family val="2"/>
      </rPr>
      <t>*</t>
    </r>
  </si>
  <si>
    <t xml:space="preserve">Total by major component categories (equal to the total by supplier type) </t>
  </si>
  <si>
    <t>Total by supplier type (equal to the total by major component categories)</t>
  </si>
  <si>
    <t>Quarterly Data Summary Quarter 2 2012/13</t>
  </si>
  <si>
    <t>Footnotes</t>
  </si>
  <si>
    <t>1 - Top line budget areas where forecasts should be treated as restricted</t>
  </si>
  <si>
    <t>2 - Areas of front line delivery, where there will be a large degree of variance across departments</t>
  </si>
  <si>
    <t>3 -  There may be overlap between VCS and SME suppliers; these figures are therefore not additive</t>
  </si>
  <si>
    <t>4 - Comments to include major changes in scope</t>
  </si>
  <si>
    <t xml:space="preserve">* - Items covered by a centrally agreed strategy for which there is cabinet consensus. </t>
  </si>
  <si>
    <t xml:space="preserve">Department of Department of Energy and Climate Change - Core Department
</t>
  </si>
  <si>
    <t xml:space="preserve">Manage our energy legacy responsibly and cost-effectively - incl. NDA,Coal Health ,Coal Authority </t>
  </si>
  <si>
    <t>Deliver secure energy on the way to a low carbon energy future - RHI</t>
  </si>
  <si>
    <t>Save energy with the Green Deal and support vulnerable consumers</t>
  </si>
  <si>
    <t>Deliver secure energy on the way to a low carbon energy future</t>
  </si>
  <si>
    <t>Drive ambitious action on climate change at home and abroad</t>
  </si>
  <si>
    <t>Manage our energy legacy responsibly and cost-effectively</t>
  </si>
  <si>
    <t>Deliver the capability DECC needs to achieve its goals</t>
  </si>
  <si>
    <t xml:space="preserve">Additional space taken on from 1.7.12 to support operational needs </t>
  </si>
  <si>
    <t xml:space="preserve">International Climate Change </t>
  </si>
  <si>
    <t xml:space="preserve">Warm Front </t>
  </si>
  <si>
    <t xml:space="preserve">Energy Innovation </t>
  </si>
  <si>
    <t xml:space="preserve">Green Deal </t>
  </si>
  <si>
    <t xml:space="preserve">Renewable Heat Incentives </t>
  </si>
  <si>
    <t xml:space="preserve">Global Threat Reduction Programme  </t>
  </si>
  <si>
    <t xml:space="preserve">Grant in Aid </t>
  </si>
  <si>
    <t xml:space="preserve">Major categories of spend within this amount are £11.9m on Programme Management and £6.73m on Research and Development </t>
  </si>
  <si>
    <t xml:space="preserve">Spend reported in A3 above is based on acccounting under Government Accounting rules as laid out in the Financial Reporting Manual. Expenditure in C1, C2, and C3 is based on cash. The spend reported in C4 therefore represents the net movement on balance sheet and other accruals which will be reflected in cash in diffferent periods to the accounting recognition .    </t>
  </si>
  <si>
    <t xml:space="preserve">The principal reason for the credit balance are changes in the provision levels for costs previously povided against - mainly to do with legacy energy costs -coal health and nuclear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</si>
</sst>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m&quot;"/>
    <numFmt numFmtId="165" formatCode="&quot;£&quot;#,##0.00"/>
    <numFmt numFmtId="166" formatCode="#,##0&quot;m2&quot;"/>
    <numFmt numFmtId="167" formatCode="[$-409]mmm\-yy;@"/>
    <numFmt numFmtId="168" formatCode="#,##0;\-#,##0;\-"/>
  </numFmts>
  <fonts count="82">
    <font>
      <sz val="11"/>
      <color theme="1"/>
      <name val="Calibri"/>
      <family val="2"/>
    </font>
    <font>
      <sz val="10"/>
      <color indexed="8"/>
      <name val="Arial"/>
      <family val="2"/>
    </font>
    <font>
      <b/>
      <sz val="24"/>
      <color indexed="8"/>
      <name val="Cambria"/>
      <family val="1"/>
    </font>
    <font>
      <sz val="24"/>
      <name val="Cambria"/>
      <family val="1"/>
    </font>
    <font>
      <b/>
      <sz val="24"/>
      <name val="Cambria"/>
      <family val="1"/>
    </font>
    <font>
      <sz val="18"/>
      <name val="Cambria"/>
      <family val="1"/>
    </font>
    <font>
      <sz val="12"/>
      <color indexed="8"/>
      <name val="Cambria"/>
      <family val="1"/>
    </font>
    <font>
      <i/>
      <sz val="18"/>
      <name val="Cambria"/>
      <family val="1"/>
    </font>
    <font>
      <i/>
      <sz val="18"/>
      <color indexed="8"/>
      <name val="Cambria"/>
      <family val="1"/>
    </font>
    <font>
      <sz val="22"/>
      <name val="Cambria"/>
      <family val="1"/>
    </font>
    <font>
      <b/>
      <sz val="22"/>
      <name val="Cambria"/>
      <family val="1"/>
    </font>
    <font>
      <sz val="12"/>
      <color indexed="9"/>
      <name val="Cambria"/>
      <family val="1"/>
    </font>
    <font>
      <b/>
      <sz val="12"/>
      <color indexed="9"/>
      <name val="Calibri"/>
      <family val="2"/>
    </font>
    <font>
      <b/>
      <sz val="22"/>
      <color indexed="9"/>
      <name val="Cambria"/>
      <family val="1"/>
    </font>
    <font>
      <b/>
      <sz val="14"/>
      <color indexed="9"/>
      <name val="Cambria"/>
      <family val="1"/>
    </font>
    <font>
      <b/>
      <sz val="18"/>
      <color indexed="9"/>
      <name val="Cambria"/>
      <family val="1"/>
    </font>
    <font>
      <sz val="18"/>
      <color indexed="9"/>
      <name val="Cambria"/>
      <family val="1"/>
    </font>
    <font>
      <sz val="14"/>
      <color indexed="9"/>
      <name val="Calibri"/>
      <family val="2"/>
    </font>
    <font>
      <i/>
      <sz val="12"/>
      <color indexed="8"/>
      <name val="Cambria"/>
      <family val="1"/>
    </font>
    <font>
      <vertAlign val="superscript"/>
      <sz val="12"/>
      <color indexed="8"/>
      <name val="Calibri"/>
      <family val="2"/>
    </font>
    <font>
      <sz val="14"/>
      <color indexed="8"/>
      <name val="Calibri"/>
      <family val="2"/>
    </font>
    <font>
      <b/>
      <sz val="20"/>
      <color indexed="9"/>
      <name val="Cambria"/>
      <family val="1"/>
    </font>
    <font>
      <b/>
      <sz val="12"/>
      <color indexed="9"/>
      <name val="Cambria"/>
      <family val="1"/>
    </font>
    <font>
      <sz val="12"/>
      <color indexed="9"/>
      <name val="Calibri"/>
      <family val="2"/>
    </font>
    <font>
      <b/>
      <sz val="12"/>
      <color indexed="8"/>
      <name val="Calibri"/>
      <family val="2"/>
    </font>
    <font>
      <b/>
      <sz val="18"/>
      <color indexed="9"/>
      <name val="Calibri"/>
      <family val="2"/>
    </font>
    <font>
      <i/>
      <sz val="12"/>
      <color indexed="8"/>
      <name val="Calibri"/>
      <family val="2"/>
    </font>
    <font>
      <b/>
      <vertAlign val="superscript"/>
      <sz val="12"/>
      <color indexed="8"/>
      <name val="Calibri"/>
      <family val="2"/>
    </font>
    <font>
      <b/>
      <sz val="20"/>
      <color indexed="9"/>
      <name val="Calibri"/>
      <family val="2"/>
    </font>
    <font>
      <sz val="10.5"/>
      <name val="Times New Roman"/>
      <family val="1"/>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Cambria"/>
      <family val="1"/>
    </font>
    <font>
      <sz val="12"/>
      <color theme="0"/>
      <name val="Cambria"/>
      <family val="1"/>
    </font>
    <font>
      <b/>
      <sz val="12"/>
      <color theme="0"/>
      <name val="Calibri"/>
      <family val="2"/>
    </font>
    <font>
      <b/>
      <sz val="14"/>
      <color theme="0"/>
      <name val="Cambria"/>
      <family val="1"/>
    </font>
    <font>
      <b/>
      <sz val="18"/>
      <color theme="0"/>
      <name val="Cambria"/>
      <family val="1"/>
    </font>
    <font>
      <sz val="18"/>
      <color theme="0"/>
      <name val="Cambria"/>
      <family val="1"/>
    </font>
    <font>
      <sz val="14"/>
      <color theme="0"/>
      <name val="Calibri"/>
      <family val="2"/>
    </font>
    <font>
      <i/>
      <sz val="12"/>
      <color theme="1"/>
      <name val="Cambria"/>
      <family val="1"/>
    </font>
    <font>
      <sz val="14"/>
      <color theme="1"/>
      <name val="Calibri"/>
      <family val="2"/>
    </font>
    <font>
      <b/>
      <sz val="20"/>
      <color theme="0"/>
      <name val="Cambria"/>
      <family val="1"/>
    </font>
    <font>
      <b/>
      <sz val="22"/>
      <color theme="0"/>
      <name val="Cambria"/>
      <family val="1"/>
    </font>
    <font>
      <b/>
      <sz val="12"/>
      <color theme="0"/>
      <name val="Cambria"/>
      <family val="1"/>
    </font>
    <font>
      <sz val="12"/>
      <color theme="0"/>
      <name val="Calibri"/>
      <family val="2"/>
    </font>
    <font>
      <b/>
      <sz val="18"/>
      <color theme="0"/>
      <name val="Calibri"/>
      <family val="2"/>
    </font>
    <font>
      <i/>
      <sz val="12"/>
      <color theme="1"/>
      <name val="Calibri"/>
      <family val="2"/>
    </font>
    <font>
      <b/>
      <sz val="20"/>
      <color theme="0"/>
      <name val="Calibri"/>
      <family val="2"/>
    </font>
    <font>
      <i/>
      <sz val="18"/>
      <color theme="1"/>
      <name val="Cambria"/>
      <family val="1"/>
    </font>
    <font>
      <b/>
      <sz val="24"/>
      <color theme="1"/>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3"/>
        <bgColor indexed="64"/>
      </patternFill>
    </fill>
    <fill>
      <patternFill patternType="solid">
        <fgColor rgb="FF800000"/>
        <bgColor indexed="64"/>
      </patternFill>
    </fill>
    <fill>
      <patternFill patternType="solid">
        <fgColor theme="6" tint="-0.4999699890613556"/>
        <bgColor indexed="64"/>
      </patternFill>
    </fill>
    <fill>
      <patternFill patternType="solid">
        <fgColor theme="5" tint="-0.4999699890613556"/>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color theme="0" tint="-0.4999699890613556"/>
      </right>
      <top/>
      <bottom style="hair">
        <color theme="0" tint="-0.4999699890613556"/>
      </bottom>
    </border>
    <border>
      <left style="medium"/>
      <right style="hair">
        <color theme="0" tint="-0.4999699890613556"/>
      </right>
      <top style="hair">
        <color theme="0" tint="-0.4999699890613556"/>
      </top>
      <bottom/>
    </border>
    <border>
      <left style="hair">
        <color theme="0" tint="-0.4999699890613556"/>
      </left>
      <right style="medium"/>
      <top/>
      <bottom/>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right/>
      <top style="medium"/>
      <bottom style="dashed"/>
    </border>
    <border>
      <left style="medium"/>
      <right style="hair"/>
      <top style="medium"/>
      <bottom style="dashed"/>
    </border>
    <border>
      <left style="hair">
        <color theme="0" tint="-0.4999699890613556"/>
      </left>
      <right style="medium"/>
      <top style="medium"/>
      <bottom style="dashed"/>
    </border>
    <border>
      <left/>
      <right style="hair">
        <color theme="1" tint="0.49998000264167786"/>
      </right>
      <top/>
      <bottom style="hair"/>
    </border>
    <border>
      <left style="hair">
        <color theme="1" tint="0.49998000264167786"/>
      </left>
      <right style="hair">
        <color theme="1" tint="0.49998000264167786"/>
      </right>
      <top/>
      <bottom style="hair"/>
    </border>
    <border>
      <left style="hair">
        <color theme="1" tint="0.49998000264167786"/>
      </left>
      <right/>
      <top/>
      <bottom style="hair"/>
    </border>
    <border>
      <left style="medium"/>
      <right/>
      <top style="hair"/>
      <bottom style="hair"/>
    </border>
    <border>
      <left style="hair">
        <color theme="1" tint="0.49998000264167786"/>
      </left>
      <right style="medium"/>
      <top/>
      <bottom style="hair"/>
    </border>
    <border>
      <left/>
      <right style="hair">
        <color theme="1" tint="0.49998000264167786"/>
      </right>
      <top style="hair"/>
      <bottom/>
    </border>
    <border>
      <left style="hair">
        <color theme="1" tint="0.49998000264167786"/>
      </left>
      <right style="hair">
        <color theme="1" tint="0.49998000264167786"/>
      </right>
      <top style="hair"/>
      <bottom/>
    </border>
    <border>
      <left style="hair">
        <color theme="1" tint="0.49998000264167786"/>
      </left>
      <right/>
      <top style="hair"/>
      <bottom/>
    </border>
    <border>
      <left style="hair">
        <color theme="1" tint="0.49998000264167786"/>
      </left>
      <right style="medium"/>
      <top style="hair"/>
      <bottom/>
    </border>
    <border>
      <left/>
      <right/>
      <top style="dashed"/>
      <bottom style="dashed"/>
    </border>
    <border>
      <left style="medium"/>
      <right/>
      <top style="dashed"/>
      <bottom style="dashed"/>
    </border>
    <border>
      <left style="hair">
        <color theme="0" tint="-0.4999699890613556"/>
      </left>
      <right style="medium"/>
      <top style="dashed"/>
      <bottom style="dashed"/>
    </border>
    <border>
      <left style="medium"/>
      <right/>
      <top/>
      <bottom style="hair"/>
    </border>
    <border>
      <left style="hair">
        <color theme="1" tint="0.49998000264167786"/>
      </left>
      <right style="hair">
        <color theme="1" tint="0.49998000264167786"/>
      </right>
      <top style="hair"/>
      <bottom style="hair"/>
    </border>
    <border>
      <left style="hair">
        <color theme="1" tint="0.49998000264167786"/>
      </left>
      <right style="medium"/>
      <top style="hair"/>
      <bottom style="hair"/>
    </border>
    <border>
      <left/>
      <right style="hair">
        <color theme="1" tint="0.49998000264167786"/>
      </right>
      <top style="hair"/>
      <bottom style="hair"/>
    </border>
    <border>
      <left/>
      <right/>
      <top style="dashed"/>
      <bottom style="medium"/>
    </border>
    <border>
      <left style="medium"/>
      <right/>
      <top style="dashed"/>
      <bottom style="medium"/>
    </border>
    <border>
      <left style="hair">
        <color theme="1" tint="0.49998000264167786"/>
      </left>
      <right style="medium"/>
      <top style="dashed"/>
      <bottom style="medium"/>
    </border>
    <border>
      <left style="medium"/>
      <right/>
      <top style="medium"/>
      <bottom style="dashed"/>
    </border>
    <border>
      <left style="hair"/>
      <right style="medium"/>
      <top style="medium"/>
      <bottom style="dashed"/>
    </border>
    <border>
      <left/>
      <right style="hair">
        <color theme="1" tint="0.49998000264167786"/>
      </right>
      <top/>
      <bottom/>
    </border>
    <border>
      <left style="hair">
        <color theme="1" tint="0.49998000264167786"/>
      </left>
      <right/>
      <top/>
      <bottom/>
    </border>
    <border>
      <left style="hair"/>
      <right style="medium"/>
      <top/>
      <bottom style="hair"/>
    </border>
    <border>
      <left style="medium"/>
      <right/>
      <top style="hair"/>
      <bottom/>
    </border>
    <border>
      <left style="hair"/>
      <right style="medium"/>
      <top style="hair"/>
      <bottom/>
    </border>
    <border>
      <left style="hair"/>
      <right style="medium"/>
      <top style="dashed"/>
      <bottom style="dashed"/>
    </border>
    <border>
      <left/>
      <right style="hair"/>
      <top/>
      <bottom style="hair"/>
    </border>
    <border>
      <left style="hair"/>
      <right style="hair"/>
      <top/>
      <bottom style="hair"/>
    </border>
    <border>
      <left/>
      <right style="thin"/>
      <top/>
      <bottom/>
    </border>
    <border>
      <left/>
      <right style="hair"/>
      <top style="hair"/>
      <bottom style="hair"/>
    </border>
    <border>
      <left style="hair"/>
      <right style="hair"/>
      <top style="hair"/>
      <bottom style="hair"/>
    </border>
    <border>
      <left style="hair"/>
      <right style="medium"/>
      <top style="hair"/>
      <bottom style="hair"/>
    </border>
    <border>
      <left/>
      <right style="hair"/>
      <top style="hair"/>
      <bottom/>
    </border>
    <border>
      <left style="hair"/>
      <right style="hair"/>
      <top style="hair"/>
      <bottom/>
    </border>
    <border>
      <left style="hair"/>
      <right/>
      <top/>
      <bottom style="hair"/>
    </border>
    <border>
      <left style="hair"/>
      <right/>
      <top style="hair"/>
      <bottom style="hair"/>
    </border>
    <border>
      <left style="hair"/>
      <right/>
      <top style="hair"/>
      <bottom/>
    </border>
    <border>
      <left style="hair"/>
      <right style="medium"/>
      <top style="dashed"/>
      <bottom/>
    </border>
    <border>
      <left/>
      <right/>
      <top/>
      <bottom style="medium"/>
    </border>
    <border>
      <left style="medium"/>
      <right/>
      <top/>
      <bottom style="medium"/>
    </border>
    <border>
      <left style="hair"/>
      <right style="medium"/>
      <top style="medium"/>
      <bottom style="medium"/>
    </border>
    <border>
      <left/>
      <right style="hair"/>
      <top style="dashed"/>
      <bottom style="dashed"/>
    </border>
    <border>
      <left style="hair"/>
      <right style="hair"/>
      <top style="dashed"/>
      <bottom style="dashed"/>
    </border>
    <border>
      <left/>
      <right/>
      <top style="hair"/>
      <bottom style="hair"/>
    </border>
    <border>
      <left style="hair">
        <color theme="0" tint="-0.4999699890613556"/>
      </left>
      <right style="medium"/>
      <top style="medium"/>
      <bottom style="medium"/>
    </border>
    <border>
      <left/>
      <right style="medium"/>
      <top/>
      <bottom/>
    </border>
    <border>
      <left style="medium"/>
      <right style="hair">
        <color theme="1" tint="0.49998000264167786"/>
      </right>
      <top style="hair"/>
      <bottom style="hair"/>
    </border>
    <border>
      <left style="hair"/>
      <right style="medium"/>
      <top/>
      <bottom/>
    </border>
    <border>
      <left style="hair"/>
      <right style="hair"/>
      <top style="hair"/>
      <bottom style="dashed"/>
    </border>
    <border>
      <left style="medium"/>
      <right style="hair">
        <color theme="1" tint="0.49998000264167786"/>
      </right>
      <top/>
      <bottom style="hair"/>
    </border>
    <border>
      <left style="medium"/>
      <right style="hair"/>
      <top style="hair"/>
      <bottom style="hair"/>
    </border>
    <border>
      <left style="medium"/>
      <right style="hair"/>
      <top/>
      <bottom style="hair"/>
    </border>
    <border>
      <left/>
      <right/>
      <top/>
      <bottom style="hair"/>
    </border>
    <border>
      <left style="medium"/>
      <right style="hair">
        <color theme="0" tint="-0.4999699890613556"/>
      </right>
      <top style="medium"/>
      <bottom style="medium"/>
    </border>
    <border>
      <left style="hair"/>
      <right style="medium"/>
      <top style="dashed"/>
      <bottom style="medium"/>
    </border>
    <border>
      <left style="medium"/>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168" fontId="29" fillId="0" borderId="0" applyBorder="0">
      <alignment vertical="top" wrapText="1"/>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0">
    <xf numFmtId="0" fontId="0" fillId="0" borderId="0" xfId="0" applyFont="1" applyAlignment="1">
      <alignment/>
    </xf>
    <xf numFmtId="0" fontId="64" fillId="0" borderId="0" xfId="0" applyFont="1" applyAlignment="1">
      <alignment/>
    </xf>
    <xf numFmtId="0" fontId="7" fillId="33" borderId="10" xfId="0" applyFont="1" applyFill="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9" fillId="34" borderId="13" xfId="0" applyFont="1" applyFill="1" applyBorder="1" applyAlignment="1">
      <alignment vertical="center"/>
    </xf>
    <xf numFmtId="0" fontId="9" fillId="34" borderId="14" xfId="0" applyFont="1" applyFill="1" applyBorder="1" applyAlignment="1">
      <alignment vertical="center"/>
    </xf>
    <xf numFmtId="0" fontId="10" fillId="34" borderId="14" xfId="0" applyFont="1" applyFill="1" applyBorder="1" applyAlignment="1">
      <alignment horizontal="right" vertical="center"/>
    </xf>
    <xf numFmtId="164" fontId="10" fillId="34" borderId="15" xfId="0" applyNumberFormat="1" applyFont="1" applyFill="1" applyBorder="1" applyAlignment="1">
      <alignment vertical="center"/>
    </xf>
    <xf numFmtId="49" fontId="10" fillId="34" borderId="16" xfId="0" applyNumberFormat="1" applyFont="1" applyFill="1" applyBorder="1" applyAlignment="1">
      <alignment horizontal="center" vertical="center" wrapText="1"/>
    </xf>
    <xf numFmtId="0" fontId="65" fillId="34" borderId="0" xfId="0" applyFont="1" applyFill="1" applyBorder="1" applyAlignment="1">
      <alignment/>
    </xf>
    <xf numFmtId="165" fontId="66" fillId="34" borderId="0" xfId="0" applyNumberFormat="1" applyFont="1" applyFill="1" applyBorder="1" applyAlignment="1">
      <alignment/>
    </xf>
    <xf numFmtId="0" fontId="67" fillId="20" borderId="17" xfId="0" applyFont="1" applyFill="1" applyBorder="1" applyAlignment="1">
      <alignment vertical="center"/>
    </xf>
    <xf numFmtId="0" fontId="68" fillId="20" borderId="17" xfId="0" applyFont="1" applyFill="1" applyBorder="1" applyAlignment="1">
      <alignment horizontal="right" vertical="center"/>
    </xf>
    <xf numFmtId="164" fontId="69" fillId="20" borderId="18" xfId="0" applyNumberFormat="1" applyFont="1" applyFill="1" applyBorder="1" applyAlignment="1">
      <alignment vertical="center"/>
    </xf>
    <xf numFmtId="49" fontId="70" fillId="20" borderId="19" xfId="0" applyNumberFormat="1" applyFont="1" applyFill="1" applyBorder="1" applyAlignment="1">
      <alignment horizontal="left" vertical="center"/>
    </xf>
    <xf numFmtId="0" fontId="71" fillId="34" borderId="20" xfId="0" applyFont="1" applyFill="1" applyBorder="1" applyAlignment="1">
      <alignment horizontal="right" vertical="center"/>
    </xf>
    <xf numFmtId="0" fontId="71" fillId="34" borderId="21" xfId="0" applyFont="1" applyFill="1" applyBorder="1" applyAlignment="1">
      <alignment horizontal="right" vertical="center"/>
    </xf>
    <xf numFmtId="0" fontId="0" fillId="34" borderId="22" xfId="0" applyFont="1" applyFill="1" applyBorder="1" applyAlignment="1">
      <alignment horizontal="right" vertical="center"/>
    </xf>
    <xf numFmtId="164" fontId="0" fillId="34" borderId="23" xfId="0" applyNumberFormat="1" applyFill="1" applyBorder="1" applyAlignment="1" applyProtection="1">
      <alignment vertical="center"/>
      <protection locked="0"/>
    </xf>
    <xf numFmtId="49" fontId="0" fillId="34" borderId="24" xfId="0" applyNumberFormat="1" applyFill="1" applyBorder="1" applyAlignment="1" applyProtection="1">
      <alignment horizontal="left" vertical="center"/>
      <protection locked="0"/>
    </xf>
    <xf numFmtId="0" fontId="64" fillId="34" borderId="25" xfId="0" applyFont="1" applyFill="1" applyBorder="1" applyAlignment="1">
      <alignment vertical="center"/>
    </xf>
    <xf numFmtId="0" fontId="64" fillId="34" borderId="26" xfId="0" applyFont="1" applyFill="1" applyBorder="1" applyAlignment="1">
      <alignment vertical="center"/>
    </xf>
    <xf numFmtId="0" fontId="0" fillId="34" borderId="27" xfId="0" applyFont="1" applyFill="1" applyBorder="1" applyAlignment="1">
      <alignment horizontal="right" vertical="center"/>
    </xf>
    <xf numFmtId="49" fontId="0" fillId="34" borderId="28" xfId="0" applyNumberFormat="1" applyFill="1" applyBorder="1" applyAlignment="1" applyProtection="1">
      <alignment horizontal="left" vertical="center"/>
      <protection locked="0"/>
    </xf>
    <xf numFmtId="0" fontId="67" fillId="20" borderId="29" xfId="0" applyFont="1" applyFill="1" applyBorder="1" applyAlignment="1">
      <alignment horizontal="right" vertical="center"/>
    </xf>
    <xf numFmtId="0" fontId="67" fillId="20" borderId="29" xfId="0" applyFont="1" applyFill="1" applyBorder="1" applyAlignment="1">
      <alignment vertical="center"/>
    </xf>
    <xf numFmtId="0" fontId="68" fillId="20" borderId="29" xfId="0" applyFont="1" applyFill="1" applyBorder="1" applyAlignment="1">
      <alignment horizontal="right" vertical="center"/>
    </xf>
    <xf numFmtId="164" fontId="69" fillId="20" borderId="30" xfId="0" applyNumberFormat="1" applyFont="1" applyFill="1" applyBorder="1" applyAlignment="1">
      <alignment vertical="center"/>
    </xf>
    <xf numFmtId="49" fontId="70" fillId="20" borderId="31" xfId="0" applyNumberFormat="1" applyFont="1" applyFill="1" applyBorder="1" applyAlignment="1">
      <alignment horizontal="left" vertical="center"/>
    </xf>
    <xf numFmtId="0" fontId="0" fillId="34" borderId="22" xfId="0" applyFill="1" applyBorder="1" applyAlignment="1" applyProtection="1">
      <alignment horizontal="right" vertical="center"/>
      <protection locked="0"/>
    </xf>
    <xf numFmtId="164" fontId="0" fillId="34" borderId="32" xfId="0" applyNumberFormat="1" applyFill="1" applyBorder="1" applyAlignment="1" applyProtection="1">
      <alignment vertical="center"/>
      <protection locked="0"/>
    </xf>
    <xf numFmtId="0" fontId="71" fillId="34" borderId="33" xfId="0" applyFont="1" applyFill="1" applyBorder="1" applyAlignment="1">
      <alignment horizontal="right" vertical="center"/>
    </xf>
    <xf numFmtId="0" fontId="0" fillId="0" borderId="0" xfId="0" applyAlignment="1">
      <alignment vertical="center"/>
    </xf>
    <xf numFmtId="49" fontId="0" fillId="34" borderId="34" xfId="0" applyNumberFormat="1" applyFill="1" applyBorder="1" applyAlignment="1" applyProtection="1">
      <alignment horizontal="left" vertical="center"/>
      <protection locked="0"/>
    </xf>
    <xf numFmtId="0" fontId="64" fillId="34" borderId="33" xfId="0" applyFont="1" applyFill="1" applyBorder="1" applyAlignment="1">
      <alignment vertical="center"/>
    </xf>
    <xf numFmtId="0" fontId="71" fillId="34" borderId="35" xfId="0" applyFont="1" applyFill="1" applyBorder="1" applyAlignment="1">
      <alignment horizontal="right" vertical="center"/>
    </xf>
    <xf numFmtId="0" fontId="64" fillId="34" borderId="35" xfId="0" applyFont="1" applyFill="1" applyBorder="1" applyAlignment="1">
      <alignment vertical="center"/>
    </xf>
    <xf numFmtId="0" fontId="71" fillId="34" borderId="25" xfId="0" applyFont="1" applyFill="1" applyBorder="1" applyAlignment="1">
      <alignment horizontal="right" vertical="center"/>
    </xf>
    <xf numFmtId="0" fontId="71" fillId="34" borderId="26" xfId="0" applyFont="1" applyFill="1" applyBorder="1" applyAlignment="1">
      <alignment horizontal="right" vertical="center"/>
    </xf>
    <xf numFmtId="0" fontId="67" fillId="20" borderId="36" xfId="0" applyFont="1" applyFill="1" applyBorder="1" applyAlignment="1">
      <alignment horizontal="right" vertical="center"/>
    </xf>
    <xf numFmtId="0" fontId="67" fillId="20" borderId="36" xfId="0" applyFont="1" applyFill="1" applyBorder="1" applyAlignment="1">
      <alignment vertical="center"/>
    </xf>
    <xf numFmtId="0" fontId="68" fillId="20" borderId="36" xfId="0" applyFont="1" applyFill="1" applyBorder="1" applyAlignment="1" applyProtection="1">
      <alignment horizontal="right" vertical="center"/>
      <protection/>
    </xf>
    <xf numFmtId="164" fontId="69" fillId="20" borderId="37" xfId="0" applyNumberFormat="1" applyFont="1" applyFill="1" applyBorder="1" applyAlignment="1" applyProtection="1">
      <alignment vertical="center"/>
      <protection locked="0"/>
    </xf>
    <xf numFmtId="49" fontId="72" fillId="20" borderId="38" xfId="0" applyNumberFormat="1" applyFont="1" applyFill="1" applyBorder="1" applyAlignment="1" applyProtection="1">
      <alignment horizontal="left" vertical="center"/>
      <protection locked="0"/>
    </xf>
    <xf numFmtId="0" fontId="73" fillId="35" borderId="14" xfId="0" applyFont="1" applyFill="1" applyBorder="1" applyAlignment="1">
      <alignment vertical="center"/>
    </xf>
    <xf numFmtId="0" fontId="74" fillId="35" borderId="16" xfId="0" applyFont="1" applyFill="1" applyBorder="1" applyAlignment="1" applyProtection="1">
      <alignment horizontal="right" vertical="center"/>
      <protection/>
    </xf>
    <xf numFmtId="164" fontId="74" fillId="35" borderId="13" xfId="0" applyNumberFormat="1" applyFont="1" applyFill="1" applyBorder="1" applyAlignment="1">
      <alignment vertical="center"/>
    </xf>
    <xf numFmtId="49" fontId="73" fillId="35" borderId="16" xfId="0" applyNumberFormat="1" applyFont="1" applyFill="1" applyBorder="1" applyAlignment="1" applyProtection="1">
      <alignment horizontal="left" vertical="center"/>
      <protection locked="0"/>
    </xf>
    <xf numFmtId="0" fontId="65" fillId="34" borderId="0" xfId="0" applyFont="1" applyFill="1" applyBorder="1" applyAlignment="1">
      <alignment vertical="center" textRotation="90" wrapText="1"/>
    </xf>
    <xf numFmtId="0" fontId="64" fillId="34" borderId="0" xfId="0" applyFont="1" applyFill="1" applyBorder="1" applyAlignment="1">
      <alignment/>
    </xf>
    <xf numFmtId="0" fontId="64" fillId="34" borderId="0" xfId="0" applyFont="1" applyFill="1" applyBorder="1" applyAlignment="1">
      <alignment horizontal="right"/>
    </xf>
    <xf numFmtId="165" fontId="0" fillId="34" borderId="0" xfId="0" applyNumberFormat="1" applyFill="1" applyBorder="1" applyAlignment="1">
      <alignment/>
    </xf>
    <xf numFmtId="49" fontId="0" fillId="34" borderId="0" xfId="0" applyNumberFormat="1" applyFill="1" applyBorder="1" applyAlignment="1">
      <alignment horizontal="left"/>
    </xf>
    <xf numFmtId="0" fontId="75" fillId="21" borderId="17" xfId="0" applyFont="1" applyFill="1" applyBorder="1" applyAlignment="1">
      <alignment/>
    </xf>
    <xf numFmtId="0" fontId="68" fillId="21" borderId="17" xfId="0" applyFont="1" applyFill="1" applyBorder="1" applyAlignment="1">
      <alignment horizontal="right" vertical="center"/>
    </xf>
    <xf numFmtId="164" fontId="69" fillId="21" borderId="39" xfId="0" applyNumberFormat="1" applyFont="1" applyFill="1" applyBorder="1" applyAlignment="1">
      <alignment vertical="center"/>
    </xf>
    <xf numFmtId="49" fontId="76" fillId="21" borderId="40" xfId="0" applyNumberFormat="1" applyFont="1" applyFill="1" applyBorder="1" applyAlignment="1">
      <alignment horizontal="left"/>
    </xf>
    <xf numFmtId="0" fontId="71" fillId="34" borderId="41" xfId="0" applyFont="1" applyFill="1" applyBorder="1" applyAlignment="1">
      <alignment horizontal="right"/>
    </xf>
    <xf numFmtId="0" fontId="71" fillId="34" borderId="21" xfId="0" applyFont="1" applyFill="1" applyBorder="1" applyAlignment="1">
      <alignment horizontal="right"/>
    </xf>
    <xf numFmtId="0" fontId="0" fillId="34" borderId="42" xfId="0" applyFill="1" applyBorder="1" applyAlignment="1">
      <alignment horizontal="right"/>
    </xf>
    <xf numFmtId="49" fontId="0" fillId="34" borderId="43" xfId="0" applyNumberFormat="1" applyFill="1" applyBorder="1" applyAlignment="1" applyProtection="1">
      <alignment horizontal="left" wrapText="1"/>
      <protection locked="0"/>
    </xf>
    <xf numFmtId="0" fontId="64" fillId="34" borderId="25" xfId="0" applyFont="1" applyFill="1" applyBorder="1" applyAlignment="1">
      <alignment/>
    </xf>
    <xf numFmtId="0" fontId="64" fillId="34" borderId="26" xfId="0" applyFont="1" applyFill="1" applyBorder="1" applyAlignment="1">
      <alignment/>
    </xf>
    <xf numFmtId="0" fontId="0" fillId="34" borderId="27" xfId="0" applyFont="1" applyFill="1" applyBorder="1" applyAlignment="1">
      <alignment horizontal="right"/>
    </xf>
    <xf numFmtId="166" fontId="0" fillId="34" borderId="44" xfId="0" applyNumberFormat="1" applyFill="1" applyBorder="1" applyAlignment="1" applyProtection="1">
      <alignment vertical="center"/>
      <protection locked="0"/>
    </xf>
    <xf numFmtId="49" fontId="0" fillId="34" borderId="45" xfId="0" applyNumberFormat="1" applyFill="1" applyBorder="1" applyAlignment="1" applyProtection="1">
      <alignment horizontal="left"/>
      <protection locked="0"/>
    </xf>
    <xf numFmtId="0" fontId="75" fillId="21" borderId="29" xfId="0" applyFont="1" applyFill="1" applyBorder="1" applyAlignment="1">
      <alignment/>
    </xf>
    <xf numFmtId="0" fontId="68" fillId="21" borderId="29" xfId="0" applyFont="1" applyFill="1" applyBorder="1" applyAlignment="1">
      <alignment horizontal="right" vertical="center"/>
    </xf>
    <xf numFmtId="164" fontId="69" fillId="21" borderId="30" xfId="0" applyNumberFormat="1" applyFont="1" applyFill="1" applyBorder="1" applyAlignment="1">
      <alignment vertical="center"/>
    </xf>
    <xf numFmtId="49" fontId="76" fillId="21" borderId="46" xfId="0" applyNumberFormat="1" applyFont="1" applyFill="1" applyBorder="1" applyAlignment="1">
      <alignment horizontal="left"/>
    </xf>
    <xf numFmtId="0" fontId="71" fillId="34" borderId="47" xfId="0" applyFont="1" applyFill="1" applyBorder="1" applyAlignment="1">
      <alignment horizontal="right"/>
    </xf>
    <xf numFmtId="0" fontId="71" fillId="34" borderId="48" xfId="0" applyFont="1" applyFill="1" applyBorder="1" applyAlignment="1">
      <alignment horizontal="right"/>
    </xf>
    <xf numFmtId="0" fontId="0" fillId="34" borderId="43" xfId="0" applyFont="1" applyFill="1" applyBorder="1" applyAlignment="1">
      <alignment horizontal="right"/>
    </xf>
    <xf numFmtId="167" fontId="0" fillId="0" borderId="49" xfId="0" applyNumberFormat="1" applyBorder="1" applyAlignment="1" applyProtection="1">
      <alignment horizontal="left" wrapText="1"/>
      <protection locked="0"/>
    </xf>
    <xf numFmtId="0" fontId="64" fillId="34" borderId="50" xfId="0" applyFont="1" applyFill="1" applyBorder="1" applyAlignment="1">
      <alignment/>
    </xf>
    <xf numFmtId="0" fontId="64" fillId="34" borderId="51" xfId="0" applyFont="1" applyFill="1" applyBorder="1" applyAlignment="1">
      <alignment/>
    </xf>
    <xf numFmtId="0" fontId="0" fillId="34" borderId="52" xfId="0" applyFont="1" applyFill="1" applyBorder="1" applyAlignment="1">
      <alignment horizontal="right"/>
    </xf>
    <xf numFmtId="49" fontId="0" fillId="34" borderId="52" xfId="0" applyNumberFormat="1" applyFill="1" applyBorder="1" applyAlignment="1" applyProtection="1">
      <alignment horizontal="left" wrapText="1"/>
      <protection locked="0"/>
    </xf>
    <xf numFmtId="0" fontId="71" fillId="34" borderId="53" xfId="0" applyFont="1" applyFill="1" applyBorder="1" applyAlignment="1">
      <alignment horizontal="right"/>
    </xf>
    <xf numFmtId="0" fontId="71" fillId="34" borderId="54" xfId="0" applyFont="1" applyFill="1" applyBorder="1" applyAlignment="1">
      <alignment horizontal="right"/>
    </xf>
    <xf numFmtId="164" fontId="0" fillId="34" borderId="44" xfId="0" applyNumberFormat="1" applyFill="1" applyBorder="1" applyAlignment="1" applyProtection="1">
      <alignment vertical="center"/>
      <protection locked="0"/>
    </xf>
    <xf numFmtId="0" fontId="77" fillId="21" borderId="29" xfId="0" applyFont="1" applyFill="1" applyBorder="1" applyAlignment="1">
      <alignment horizontal="right" vertical="center"/>
    </xf>
    <xf numFmtId="0" fontId="0" fillId="34" borderId="55" xfId="0" applyFont="1" applyFill="1" applyBorder="1" applyAlignment="1">
      <alignment horizontal="right"/>
    </xf>
    <xf numFmtId="0" fontId="71" fillId="34" borderId="50" xfId="0" applyFont="1" applyFill="1" applyBorder="1" applyAlignment="1">
      <alignment horizontal="right"/>
    </xf>
    <xf numFmtId="0" fontId="71" fillId="34" borderId="51" xfId="0" applyFont="1" applyFill="1" applyBorder="1" applyAlignment="1">
      <alignment horizontal="right"/>
    </xf>
    <xf numFmtId="0" fontId="0" fillId="34" borderId="56" xfId="0" applyFont="1" applyFill="1" applyBorder="1" applyAlignment="1">
      <alignment horizontal="right"/>
    </xf>
    <xf numFmtId="0" fontId="0" fillId="34" borderId="57" xfId="0" applyFill="1" applyBorder="1" applyAlignment="1">
      <alignment horizontal="right"/>
    </xf>
    <xf numFmtId="49" fontId="0" fillId="34" borderId="45" xfId="0" applyNumberFormat="1" applyFill="1" applyBorder="1" applyAlignment="1" applyProtection="1">
      <alignment horizontal="left" wrapText="1"/>
      <protection locked="0"/>
    </xf>
    <xf numFmtId="0" fontId="0" fillId="34" borderId="55" xfId="0" applyFill="1" applyBorder="1" applyAlignment="1" applyProtection="1">
      <alignment horizontal="right"/>
      <protection locked="0"/>
    </xf>
    <xf numFmtId="0" fontId="0" fillId="34" borderId="56" xfId="0" applyFill="1" applyBorder="1" applyAlignment="1" applyProtection="1">
      <alignment horizontal="right"/>
      <protection locked="0"/>
    </xf>
    <xf numFmtId="0" fontId="0" fillId="34" borderId="57" xfId="0" applyFill="1" applyBorder="1" applyAlignment="1" applyProtection="1">
      <alignment horizontal="right"/>
      <protection locked="0"/>
    </xf>
    <xf numFmtId="0" fontId="64" fillId="34" borderId="54" xfId="0" applyFont="1" applyFill="1" applyBorder="1" applyAlignment="1">
      <alignment horizontal="right"/>
    </xf>
    <xf numFmtId="0" fontId="75" fillId="21" borderId="36" xfId="0" applyFont="1" applyFill="1" applyBorder="1" applyAlignment="1">
      <alignment/>
    </xf>
    <xf numFmtId="0" fontId="68" fillId="21" borderId="36" xfId="0" applyFont="1" applyFill="1" applyBorder="1" applyAlignment="1">
      <alignment horizontal="right" vertical="center"/>
    </xf>
    <xf numFmtId="164" fontId="69" fillId="21" borderId="37" xfId="0" applyNumberFormat="1" applyFont="1" applyFill="1" applyBorder="1" applyAlignment="1" applyProtection="1">
      <alignment vertical="center"/>
      <protection locked="0"/>
    </xf>
    <xf numFmtId="49" fontId="76" fillId="21" borderId="58" xfId="0" applyNumberFormat="1" applyFont="1" applyFill="1" applyBorder="1" applyAlignment="1">
      <alignment horizontal="left"/>
    </xf>
    <xf numFmtId="0" fontId="73" fillId="36" borderId="59" xfId="0" applyFont="1" applyFill="1" applyBorder="1" applyAlignment="1">
      <alignment vertical="center"/>
    </xf>
    <xf numFmtId="0" fontId="74" fillId="36" borderId="59" xfId="0" applyFont="1" applyFill="1" applyBorder="1" applyAlignment="1">
      <alignment horizontal="right" vertical="center"/>
    </xf>
    <xf numFmtId="164" fontId="68" fillId="36" borderId="60" xfId="0" applyNumberFormat="1" applyFont="1" applyFill="1" applyBorder="1" applyAlignment="1">
      <alignment vertical="center"/>
    </xf>
    <xf numFmtId="49" fontId="76" fillId="36" borderId="61" xfId="0" applyNumberFormat="1" applyFont="1" applyFill="1" applyBorder="1" applyAlignment="1" applyProtection="1">
      <alignment horizontal="left"/>
      <protection locked="0"/>
    </xf>
    <xf numFmtId="49" fontId="0" fillId="34" borderId="0" xfId="0" applyNumberFormat="1" applyFill="1" applyBorder="1" applyAlignment="1" applyProtection="1">
      <alignment horizontal="left"/>
      <protection locked="0"/>
    </xf>
    <xf numFmtId="0" fontId="75" fillId="22" borderId="17" xfId="0" applyFont="1" applyFill="1" applyBorder="1" applyAlignment="1">
      <alignment/>
    </xf>
    <xf numFmtId="0" fontId="68" fillId="22" borderId="17" xfId="0" applyFont="1" applyFill="1" applyBorder="1" applyAlignment="1">
      <alignment horizontal="right" vertical="center"/>
    </xf>
    <xf numFmtId="164" fontId="69" fillId="22" borderId="39" xfId="0" applyNumberFormat="1" applyFont="1" applyFill="1" applyBorder="1" applyAlignment="1">
      <alignment horizontal="right" vertical="center"/>
    </xf>
    <xf numFmtId="49" fontId="66" fillId="22" borderId="19" xfId="0" applyNumberFormat="1" applyFont="1" applyFill="1" applyBorder="1" applyAlignment="1" applyProtection="1">
      <alignment horizontal="left"/>
      <protection locked="0"/>
    </xf>
    <xf numFmtId="49" fontId="0" fillId="34" borderId="52" xfId="0" applyNumberFormat="1" applyFill="1" applyBorder="1" applyAlignment="1" applyProtection="1">
      <alignment horizontal="left"/>
      <protection locked="0"/>
    </xf>
    <xf numFmtId="0" fontId="0" fillId="34" borderId="56" xfId="0" applyFill="1" applyBorder="1" applyAlignment="1">
      <alignment horizontal="right"/>
    </xf>
    <xf numFmtId="49" fontId="0" fillId="34" borderId="52" xfId="0" applyNumberFormat="1" applyFill="1" applyBorder="1" applyAlignment="1" applyProtection="1" quotePrefix="1">
      <alignment horizontal="left"/>
      <protection locked="0"/>
    </xf>
    <xf numFmtId="0" fontId="78" fillId="34" borderId="56" xfId="0" applyFont="1" applyFill="1" applyBorder="1" applyAlignment="1">
      <alignment horizontal="right"/>
    </xf>
    <xf numFmtId="164" fontId="78" fillId="34" borderId="44" xfId="0" applyNumberFormat="1" applyFont="1" applyFill="1" applyBorder="1" applyAlignment="1" applyProtection="1">
      <alignment/>
      <protection/>
    </xf>
    <xf numFmtId="0" fontId="75" fillId="22" borderId="62" xfId="0" applyFont="1" applyFill="1" applyBorder="1" applyAlignment="1">
      <alignment/>
    </xf>
    <xf numFmtId="0" fontId="75" fillId="22" borderId="63" xfId="0" applyFont="1" applyFill="1" applyBorder="1" applyAlignment="1">
      <alignment/>
    </xf>
    <xf numFmtId="0" fontId="68" fillId="22" borderId="62" xfId="0" applyFont="1" applyFill="1" applyBorder="1" applyAlignment="1">
      <alignment horizontal="right" vertical="center"/>
    </xf>
    <xf numFmtId="164" fontId="69" fillId="22" borderId="30" xfId="0" applyNumberFormat="1" applyFont="1" applyFill="1" applyBorder="1" applyAlignment="1">
      <alignment vertical="center"/>
    </xf>
    <xf numFmtId="49" fontId="66" fillId="22" borderId="46" xfId="0" applyNumberFormat="1" applyFont="1" applyFill="1" applyBorder="1" applyAlignment="1" applyProtection="1">
      <alignment horizontal="left"/>
      <protection locked="0"/>
    </xf>
    <xf numFmtId="0" fontId="0" fillId="34" borderId="55" xfId="0" applyFill="1" applyBorder="1" applyAlignment="1">
      <alignment horizontal="right"/>
    </xf>
    <xf numFmtId="49" fontId="0" fillId="34" borderId="43" xfId="0" applyNumberFormat="1" applyFill="1" applyBorder="1" applyAlignment="1" applyProtection="1">
      <alignment horizontal="left"/>
      <protection locked="0"/>
    </xf>
    <xf numFmtId="164" fontId="0" fillId="34" borderId="23" xfId="0" applyNumberFormat="1" applyFill="1" applyBorder="1" applyAlignment="1" applyProtection="1">
      <alignment/>
      <protection locked="0"/>
    </xf>
    <xf numFmtId="0" fontId="0" fillId="34" borderId="57" xfId="0" applyFont="1" applyFill="1" applyBorder="1" applyAlignment="1">
      <alignment horizontal="right"/>
    </xf>
    <xf numFmtId="165" fontId="0" fillId="34" borderId="44" xfId="0" applyNumberFormat="1" applyFill="1" applyBorder="1" applyAlignment="1" applyProtection="1">
      <alignment/>
      <protection locked="0"/>
    </xf>
    <xf numFmtId="164" fontId="78" fillId="34" borderId="23" xfId="0" applyNumberFormat="1" applyFont="1" applyFill="1" applyBorder="1" applyAlignment="1" applyProtection="1">
      <alignment/>
      <protection/>
    </xf>
    <xf numFmtId="0" fontId="71" fillId="34" borderId="64" xfId="0" applyFont="1" applyFill="1" applyBorder="1" applyAlignment="1">
      <alignment horizontal="right"/>
    </xf>
    <xf numFmtId="165" fontId="0" fillId="34" borderId="23" xfId="0" applyNumberFormat="1" applyFill="1" applyBorder="1" applyAlignment="1" applyProtection="1">
      <alignment/>
      <protection locked="0"/>
    </xf>
    <xf numFmtId="0" fontId="75" fillId="22" borderId="36" xfId="0" applyFont="1" applyFill="1" applyBorder="1" applyAlignment="1">
      <alignment/>
    </xf>
    <xf numFmtId="0" fontId="68" fillId="22" borderId="36" xfId="0" applyFont="1" applyFill="1" applyBorder="1" applyAlignment="1">
      <alignment horizontal="right" vertical="center"/>
    </xf>
    <xf numFmtId="0" fontId="73" fillId="37" borderId="59" xfId="0" applyFont="1" applyFill="1" applyBorder="1" applyAlignment="1">
      <alignment vertical="center"/>
    </xf>
    <xf numFmtId="0" fontId="74" fillId="37" borderId="59" xfId="0" applyFont="1" applyFill="1" applyBorder="1" applyAlignment="1">
      <alignment horizontal="right" vertical="center"/>
    </xf>
    <xf numFmtId="49" fontId="79" fillId="37" borderId="65" xfId="0" applyNumberFormat="1" applyFont="1" applyFill="1" applyBorder="1" applyAlignment="1" applyProtection="1">
      <alignment horizontal="left" vertical="center"/>
      <protection locked="0"/>
    </xf>
    <xf numFmtId="0" fontId="80" fillId="33" borderId="43" xfId="0" applyFont="1" applyFill="1" applyBorder="1" applyAlignment="1">
      <alignment horizontal="center" wrapText="1"/>
    </xf>
    <xf numFmtId="164" fontId="0" fillId="34" borderId="23" xfId="0" applyNumberFormat="1" applyFont="1" applyFill="1" applyBorder="1" applyAlignment="1" applyProtection="1">
      <alignment horizontal="right"/>
      <protection locked="0"/>
    </xf>
    <xf numFmtId="0" fontId="0" fillId="0" borderId="23" xfId="0" applyFont="1" applyBorder="1" applyAlignment="1">
      <alignment/>
    </xf>
    <xf numFmtId="164" fontId="0" fillId="34" borderId="23" xfId="0" applyNumberFormat="1" applyFont="1" applyFill="1" applyBorder="1" applyAlignment="1" applyProtection="1">
      <alignment horizontal="right"/>
      <protection/>
    </xf>
    <xf numFmtId="0" fontId="64" fillId="34" borderId="0" xfId="0" applyFont="1" applyFill="1" applyBorder="1" applyAlignment="1">
      <alignment horizontal="left" vertical="top"/>
    </xf>
    <xf numFmtId="0" fontId="64" fillId="34" borderId="0" xfId="0" applyFont="1" applyFill="1" applyBorder="1" applyAlignment="1">
      <alignment vertical="center"/>
    </xf>
    <xf numFmtId="49" fontId="0" fillId="34" borderId="66" xfId="0" applyNumberFormat="1" applyFill="1" applyBorder="1" applyAlignment="1" applyProtection="1">
      <alignment horizontal="left" vertical="center"/>
      <protection locked="0"/>
    </xf>
    <xf numFmtId="164" fontId="0" fillId="0" borderId="67" xfId="0" applyNumberFormat="1" applyFill="1" applyBorder="1" applyAlignment="1" applyProtection="1">
      <alignment vertical="center"/>
      <protection locked="0"/>
    </xf>
    <xf numFmtId="0" fontId="0" fillId="34" borderId="0" xfId="0" applyFill="1" applyBorder="1" applyAlignment="1">
      <alignment horizontal="right" vertical="center"/>
    </xf>
    <xf numFmtId="168" fontId="0" fillId="0" borderId="0" xfId="58" applyFont="1" applyFill="1" applyBorder="1" applyProtection="1">
      <alignment vertical="top" wrapText="1"/>
      <protection locked="0"/>
    </xf>
    <xf numFmtId="164" fontId="0" fillId="0" borderId="32" xfId="0" applyNumberFormat="1" applyFill="1" applyBorder="1" applyAlignment="1" applyProtection="1">
      <alignment vertical="center"/>
      <protection locked="0"/>
    </xf>
    <xf numFmtId="49" fontId="0" fillId="34" borderId="24" xfId="0" applyNumberFormat="1" applyFill="1" applyBorder="1" applyAlignment="1" applyProtection="1">
      <alignment horizontal="left" vertical="center" wrapText="1"/>
      <protection locked="0"/>
    </xf>
    <xf numFmtId="0" fontId="71" fillId="34" borderId="0" xfId="0" applyFont="1" applyFill="1" applyBorder="1" applyAlignment="1">
      <alignment horizontal="right"/>
    </xf>
    <xf numFmtId="49" fontId="0" fillId="34" borderId="68" xfId="0" applyNumberFormat="1" applyFill="1" applyBorder="1" applyAlignment="1" applyProtection="1">
      <alignment horizontal="left"/>
      <protection locked="0"/>
    </xf>
    <xf numFmtId="0" fontId="0" fillId="34" borderId="0" xfId="0" applyFill="1" applyBorder="1" applyAlignment="1">
      <alignment horizontal="right"/>
    </xf>
    <xf numFmtId="0" fontId="71" fillId="34" borderId="69" xfId="0" applyFont="1" applyFill="1" applyBorder="1" applyAlignment="1">
      <alignment horizontal="right"/>
    </xf>
    <xf numFmtId="0" fontId="0" fillId="0" borderId="55" xfId="0" applyFont="1" applyFill="1" applyBorder="1" applyAlignment="1">
      <alignment horizontal="right"/>
    </xf>
    <xf numFmtId="164" fontId="0" fillId="0" borderId="70" xfId="0" applyNumberFormat="1" applyFill="1" applyBorder="1" applyAlignment="1" applyProtection="1">
      <alignment vertical="center"/>
      <protection locked="0"/>
    </xf>
    <xf numFmtId="0" fontId="0" fillId="0" borderId="56" xfId="0" applyFont="1" applyFill="1" applyBorder="1" applyAlignment="1">
      <alignment horizontal="right"/>
    </xf>
    <xf numFmtId="164" fontId="78" fillId="0" borderId="23" xfId="0" applyNumberFormat="1" applyFont="1" applyFill="1" applyBorder="1" applyAlignment="1" applyProtection="1">
      <alignment horizontal="right"/>
      <protection/>
    </xf>
    <xf numFmtId="164" fontId="78" fillId="0" borderId="71" xfId="0" applyNumberFormat="1" applyFont="1" applyFill="1" applyBorder="1" applyAlignment="1" applyProtection="1">
      <alignment horizontal="right"/>
      <protection locked="0"/>
    </xf>
    <xf numFmtId="164" fontId="0" fillId="34" borderId="72" xfId="0" applyNumberFormat="1" applyFill="1" applyBorder="1" applyAlignment="1" applyProtection="1">
      <alignment/>
      <protection locked="0"/>
    </xf>
    <xf numFmtId="164" fontId="0" fillId="34" borderId="71" xfId="0" applyNumberFormat="1" applyFill="1" applyBorder="1" applyAlignment="1" applyProtection="1">
      <alignment/>
      <protection locked="0"/>
    </xf>
    <xf numFmtId="0" fontId="0" fillId="34" borderId="73" xfId="0" applyFill="1" applyBorder="1" applyAlignment="1" applyProtection="1">
      <alignment horizontal="right" vertical="center"/>
      <protection locked="0"/>
    </xf>
    <xf numFmtId="164" fontId="0" fillId="22" borderId="44" xfId="0" applyNumberFormat="1" applyFill="1" applyBorder="1" applyAlignment="1" applyProtection="1">
      <alignment/>
      <protection locked="0"/>
    </xf>
    <xf numFmtId="164" fontId="68" fillId="37" borderId="74" xfId="0" applyNumberFormat="1" applyFont="1" applyFill="1" applyBorder="1" applyAlignment="1">
      <alignment vertical="center"/>
    </xf>
    <xf numFmtId="0" fontId="0" fillId="22" borderId="75" xfId="0" applyFill="1" applyBorder="1" applyAlignment="1">
      <alignment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74" fillId="35" borderId="76" xfId="0" applyFont="1" applyFill="1" applyBorder="1" applyAlignment="1">
      <alignment vertical="center" textRotation="90" wrapText="1"/>
    </xf>
    <xf numFmtId="0" fontId="74" fillId="35" borderId="77" xfId="0" applyFont="1" applyFill="1" applyBorder="1" applyAlignment="1">
      <alignment vertical="center" textRotation="90" wrapText="1"/>
    </xf>
    <xf numFmtId="0" fontId="74" fillId="35" borderId="60" xfId="0" applyFont="1" applyFill="1" applyBorder="1" applyAlignment="1">
      <alignment vertical="center" textRotation="90" wrapText="1"/>
    </xf>
    <xf numFmtId="0" fontId="74" fillId="38" borderId="76" xfId="0" applyFont="1" applyFill="1" applyBorder="1" applyAlignment="1">
      <alignment vertical="center" textRotation="90" wrapText="1"/>
    </xf>
    <xf numFmtId="0" fontId="74" fillId="38" borderId="77" xfId="0" applyFont="1" applyFill="1" applyBorder="1" applyAlignment="1">
      <alignment vertical="center" textRotation="90" wrapText="1"/>
    </xf>
    <xf numFmtId="0" fontId="74" fillId="38" borderId="60" xfId="0" applyFont="1" applyFill="1" applyBorder="1" applyAlignment="1">
      <alignment vertical="center" textRotation="90" wrapText="1"/>
    </xf>
    <xf numFmtId="0" fontId="74" fillId="37" borderId="76" xfId="0" applyFont="1" applyFill="1" applyBorder="1" applyAlignment="1">
      <alignment vertical="center" textRotation="90" wrapText="1"/>
    </xf>
    <xf numFmtId="0" fontId="74" fillId="37" borderId="77" xfId="0" applyFont="1" applyFill="1" applyBorder="1" applyAlignment="1">
      <alignment vertical="center" textRotation="90" wrapText="1"/>
    </xf>
    <xf numFmtId="0" fontId="74" fillId="37" borderId="60" xfId="0" applyFont="1" applyFill="1" applyBorder="1" applyAlignment="1">
      <alignment vertical="center" textRotation="90" wrapText="1"/>
    </xf>
    <xf numFmtId="0" fontId="3" fillId="34" borderId="13" xfId="0" applyFont="1" applyFill="1" applyBorder="1" applyAlignment="1">
      <alignment horizontal="center" vertical="center" wrapText="1"/>
    </xf>
    <xf numFmtId="0" fontId="0" fillId="0" borderId="16" xfId="0"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able Normal"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pporting%20data%20for%20QDS%20retur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rporate services "/>
      <sheetName val="Sheet3"/>
    </sheetNames>
    <sheetDataSet>
      <sheetData sheetId="1">
        <row r="7">
          <cell r="G7">
            <v>1502002.4799999995</v>
          </cell>
        </row>
        <row r="23">
          <cell r="G23">
            <v>1245617.8800000004</v>
          </cell>
        </row>
        <row r="34">
          <cell r="G34">
            <v>147598.45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89"/>
  <sheetViews>
    <sheetView tabSelected="1" zoomScale="70" zoomScaleNormal="70" zoomScalePageLayoutView="0" workbookViewId="0" topLeftCell="B40">
      <selection activeCell="G80" sqref="G80"/>
    </sheetView>
  </sheetViews>
  <sheetFormatPr defaultColWidth="9.140625" defaultRowHeight="15"/>
  <cols>
    <col min="2" max="2" width="12.57421875" style="0" customWidth="1"/>
    <col min="3" max="3" width="33.00390625" style="0" customWidth="1"/>
    <col min="4" max="4" width="37.57421875" style="0" customWidth="1"/>
    <col min="5" max="5" width="40.140625" style="0" customWidth="1"/>
    <col min="6" max="6" width="27.00390625" style="0" customWidth="1"/>
    <col min="7" max="7" width="57.7109375" style="0" customWidth="1"/>
    <col min="8" max="9" width="9.140625" style="0" customWidth="1"/>
  </cols>
  <sheetData>
    <row r="1" ht="15.75" thickBot="1"/>
    <row r="2" spans="2:7" ht="30.75" thickBot="1">
      <c r="B2" s="156" t="s">
        <v>66</v>
      </c>
      <c r="C2" s="157"/>
      <c r="D2" s="157"/>
      <c r="E2" s="158"/>
      <c r="F2" s="168" t="s">
        <v>0</v>
      </c>
      <c r="G2" s="169"/>
    </row>
    <row r="3" spans="2:7" ht="30.75" customHeight="1" thickBot="1">
      <c r="B3" s="156" t="s">
        <v>59</v>
      </c>
      <c r="C3" s="157"/>
      <c r="D3" s="157"/>
      <c r="E3" s="158"/>
      <c r="F3" s="2" t="s">
        <v>1</v>
      </c>
      <c r="G3" s="129" t="s">
        <v>2</v>
      </c>
    </row>
    <row r="4" spans="2:7" ht="16.5" thickBot="1">
      <c r="B4" s="1"/>
      <c r="C4" s="1"/>
      <c r="D4" s="1"/>
      <c r="E4" s="1"/>
      <c r="F4" s="3"/>
      <c r="G4" s="4"/>
    </row>
    <row r="5" spans="2:7" ht="27.75" thickBot="1">
      <c r="B5" s="5"/>
      <c r="C5" s="6"/>
      <c r="D5" s="6"/>
      <c r="E5" s="7" t="s">
        <v>3</v>
      </c>
      <c r="F5" s="8">
        <f>F19</f>
        <v>-2.4300000000000352</v>
      </c>
      <c r="G5" s="9"/>
    </row>
    <row r="6" spans="2:7" ht="16.5" thickBot="1">
      <c r="B6" s="10"/>
      <c r="C6" s="10"/>
      <c r="D6" s="10"/>
      <c r="E6" s="10"/>
      <c r="F6" s="11"/>
      <c r="G6" s="11"/>
    </row>
    <row r="7" spans="2:7" ht="22.5">
      <c r="B7" s="159" t="s">
        <v>4</v>
      </c>
      <c r="C7" s="12"/>
      <c r="D7" s="12"/>
      <c r="E7" s="13" t="s">
        <v>5</v>
      </c>
      <c r="F7" s="14">
        <f>SUM(F8:F10)</f>
        <v>149.08999999999995</v>
      </c>
      <c r="G7" s="15"/>
    </row>
    <row r="8" spans="2:7" ht="18">
      <c r="B8" s="160"/>
      <c r="C8" s="16"/>
      <c r="D8" s="17" t="s">
        <v>6</v>
      </c>
      <c r="E8" s="18" t="s">
        <v>7</v>
      </c>
      <c r="F8" s="136">
        <f>166.32-22.96</f>
        <v>143.35999999999999</v>
      </c>
      <c r="G8" s="20"/>
    </row>
    <row r="9" spans="2:7" ht="18">
      <c r="B9" s="160"/>
      <c r="C9" s="21"/>
      <c r="D9" s="22"/>
      <c r="E9" s="23" t="s">
        <v>8</v>
      </c>
      <c r="F9" s="136">
        <f>416.53-412.94</f>
        <v>3.589999999999975</v>
      </c>
      <c r="G9" s="24"/>
    </row>
    <row r="10" spans="2:7" ht="15.75">
      <c r="B10" s="160"/>
      <c r="C10" s="134"/>
      <c r="D10" s="134"/>
      <c r="E10" s="137" t="s">
        <v>26</v>
      </c>
      <c r="F10" s="136">
        <v>2.14</v>
      </c>
      <c r="G10" s="135"/>
    </row>
    <row r="11" spans="2:7" ht="22.5">
      <c r="B11" s="160"/>
      <c r="C11" s="25"/>
      <c r="D11" s="26"/>
      <c r="E11" s="27" t="s">
        <v>9</v>
      </c>
      <c r="F11" s="28">
        <f>SUM(F12:F17)</f>
        <v>-151.51999999999998</v>
      </c>
      <c r="G11" s="29"/>
    </row>
    <row r="12" spans="2:7" ht="90" customHeight="1">
      <c r="B12" s="160"/>
      <c r="C12" s="16"/>
      <c r="D12" s="17" t="s">
        <v>10</v>
      </c>
      <c r="E12" s="138" t="s">
        <v>67</v>
      </c>
      <c r="F12" s="139">
        <f>-127.38-25.5</f>
        <v>-152.88</v>
      </c>
      <c r="G12" s="140" t="s">
        <v>84</v>
      </c>
    </row>
    <row r="13" spans="2:7" ht="30">
      <c r="B13" s="160"/>
      <c r="C13" s="32"/>
      <c r="D13" s="33"/>
      <c r="E13" s="138" t="s">
        <v>68</v>
      </c>
      <c r="F13" s="139">
        <v>1.36</v>
      </c>
      <c r="G13" s="34"/>
    </row>
    <row r="14" spans="2:7" ht="15.75">
      <c r="B14" s="160"/>
      <c r="C14" s="35"/>
      <c r="D14" s="32"/>
      <c r="E14" s="30"/>
      <c r="F14" s="31"/>
      <c r="G14" s="34"/>
    </row>
    <row r="15" spans="2:7" ht="15.75">
      <c r="B15" s="160"/>
      <c r="C15" s="36"/>
      <c r="D15" s="32"/>
      <c r="E15" s="30"/>
      <c r="F15" s="31"/>
      <c r="G15" s="34"/>
    </row>
    <row r="16" spans="2:7" ht="15.75">
      <c r="B16" s="160"/>
      <c r="C16" s="37"/>
      <c r="D16" s="35"/>
      <c r="E16" s="30"/>
      <c r="F16" s="31"/>
      <c r="G16" s="34"/>
    </row>
    <row r="17" spans="2:7" ht="15.75">
      <c r="B17" s="160"/>
      <c r="C17" s="38"/>
      <c r="D17" s="39"/>
      <c r="E17" s="30"/>
      <c r="F17" s="31"/>
      <c r="G17" s="24"/>
    </row>
    <row r="18" spans="2:7" ht="23.25" thickBot="1">
      <c r="B18" s="160"/>
      <c r="C18" s="40"/>
      <c r="D18" s="41"/>
      <c r="E18" s="42" t="s">
        <v>11</v>
      </c>
      <c r="F18" s="43">
        <v>0</v>
      </c>
      <c r="G18" s="44"/>
    </row>
    <row r="19" spans="2:7" ht="27.75" thickBot="1">
      <c r="B19" s="161"/>
      <c r="C19" s="45"/>
      <c r="D19" s="45"/>
      <c r="E19" s="46" t="s">
        <v>12</v>
      </c>
      <c r="F19" s="47">
        <f>F7+F11+F18</f>
        <v>-2.4300000000000352</v>
      </c>
      <c r="G19" s="48"/>
    </row>
    <row r="20" spans="2:7" ht="16.5" thickBot="1">
      <c r="B20" s="49"/>
      <c r="C20" s="50"/>
      <c r="D20" s="50"/>
      <c r="E20" s="51"/>
      <c r="F20" s="52"/>
      <c r="G20" s="53"/>
    </row>
    <row r="21" spans="2:7" ht="22.5">
      <c r="B21" s="162" t="s">
        <v>13</v>
      </c>
      <c r="C21" s="54"/>
      <c r="D21" s="54"/>
      <c r="E21" s="55" t="s">
        <v>14</v>
      </c>
      <c r="F21" s="56">
        <f>F22</f>
        <v>2.98</v>
      </c>
      <c r="G21" s="57"/>
    </row>
    <row r="22" spans="2:7" ht="15.75">
      <c r="B22" s="163"/>
      <c r="C22" s="58"/>
      <c r="D22" s="59" t="s">
        <v>15</v>
      </c>
      <c r="E22" s="60" t="s">
        <v>16</v>
      </c>
      <c r="F22" s="31">
        <v>2.98</v>
      </c>
      <c r="G22" s="61"/>
    </row>
    <row r="23" spans="2:7" ht="30">
      <c r="B23" s="163"/>
      <c r="C23" s="62"/>
      <c r="D23" s="63"/>
      <c r="E23" s="64" t="s">
        <v>17</v>
      </c>
      <c r="F23" s="65">
        <v>12300</v>
      </c>
      <c r="G23" s="88" t="s">
        <v>74</v>
      </c>
    </row>
    <row r="24" spans="2:7" ht="22.5">
      <c r="B24" s="163"/>
      <c r="C24" s="67"/>
      <c r="D24" s="67"/>
      <c r="E24" s="68" t="s">
        <v>18</v>
      </c>
      <c r="F24" s="69">
        <f>SUM(F25:F28)</f>
        <v>5.300592</v>
      </c>
      <c r="G24" s="70"/>
    </row>
    <row r="25" spans="2:7" ht="15.75">
      <c r="B25" s="163"/>
      <c r="C25" s="71"/>
      <c r="D25" s="72" t="s">
        <v>15</v>
      </c>
      <c r="E25" s="73" t="s">
        <v>19</v>
      </c>
      <c r="F25" s="139">
        <f>1600*31.62/1000000</f>
        <v>0.050592</v>
      </c>
      <c r="G25" s="74"/>
    </row>
    <row r="26" spans="2:7" ht="15.75">
      <c r="B26" s="163"/>
      <c r="C26" s="75"/>
      <c r="D26" s="76"/>
      <c r="E26" s="77" t="s">
        <v>20</v>
      </c>
      <c r="F26" s="19">
        <v>0</v>
      </c>
      <c r="G26" s="78"/>
    </row>
    <row r="27" spans="2:7" ht="15.75">
      <c r="B27" s="163"/>
      <c r="C27" s="84"/>
      <c r="D27" s="85"/>
      <c r="E27" s="77" t="s">
        <v>21</v>
      </c>
      <c r="F27" s="19">
        <v>0</v>
      </c>
      <c r="G27" s="106"/>
    </row>
    <row r="28" spans="2:7" ht="15.75">
      <c r="B28" s="163"/>
      <c r="C28" s="141"/>
      <c r="D28" s="144"/>
      <c r="E28" s="143" t="s">
        <v>16</v>
      </c>
      <c r="F28" s="19">
        <v>5.25</v>
      </c>
      <c r="G28" s="142"/>
    </row>
    <row r="29" spans="2:7" ht="23.25">
      <c r="B29" s="163"/>
      <c r="C29" s="67"/>
      <c r="D29" s="67"/>
      <c r="E29" s="82" t="s">
        <v>22</v>
      </c>
      <c r="F29" s="69">
        <f>SUM(F30:F33)</f>
        <v>4.43521881</v>
      </c>
      <c r="G29" s="70"/>
    </row>
    <row r="30" spans="2:7" ht="15.75">
      <c r="B30" s="163"/>
      <c r="C30" s="71"/>
      <c r="D30" s="72" t="s">
        <v>15</v>
      </c>
      <c r="E30" s="83" t="s">
        <v>23</v>
      </c>
      <c r="F30" s="31">
        <f>+'[1]corporate services '!$G$23/1000000</f>
        <v>1.2456178800000004</v>
      </c>
      <c r="G30" s="61"/>
    </row>
    <row r="31" spans="2:7" ht="15.75">
      <c r="B31" s="163"/>
      <c r="C31" s="84"/>
      <c r="D31" s="85"/>
      <c r="E31" s="86" t="s">
        <v>24</v>
      </c>
      <c r="F31" s="19">
        <f>+'[1]corporate services '!$G$7/1000000</f>
        <v>1.5020024799999996</v>
      </c>
      <c r="G31" s="78"/>
    </row>
    <row r="32" spans="2:7" ht="15.75">
      <c r="B32" s="163"/>
      <c r="C32" s="75"/>
      <c r="D32" s="76"/>
      <c r="E32" s="86" t="s">
        <v>25</v>
      </c>
      <c r="F32" s="19">
        <f>+'[1]corporate services '!$G$34/1000000</f>
        <v>0.14759845000000002</v>
      </c>
      <c r="G32" s="78"/>
    </row>
    <row r="33" spans="2:7" ht="15.75">
      <c r="B33" s="163"/>
      <c r="C33" s="79"/>
      <c r="D33" s="80"/>
      <c r="E33" s="87" t="s">
        <v>26</v>
      </c>
      <c r="F33" s="81">
        <v>1.54</v>
      </c>
      <c r="G33" s="88"/>
    </row>
    <row r="34" spans="2:7" ht="22.5">
      <c r="B34" s="163"/>
      <c r="C34" s="67"/>
      <c r="D34" s="67"/>
      <c r="E34" s="68" t="s">
        <v>27</v>
      </c>
      <c r="F34" s="69">
        <f>SUM(F35:F40)</f>
        <v>-15.145810810000008</v>
      </c>
      <c r="G34" s="70"/>
    </row>
    <row r="35" spans="2:7" ht="15.75">
      <c r="B35" s="163"/>
      <c r="C35" s="71"/>
      <c r="D35" s="72" t="s">
        <v>15</v>
      </c>
      <c r="E35" s="89" t="s">
        <v>69</v>
      </c>
      <c r="F35" s="31">
        <v>12.051</v>
      </c>
      <c r="G35" s="61"/>
    </row>
    <row r="36" spans="2:7" ht="15.75">
      <c r="B36" s="163"/>
      <c r="C36" s="84"/>
      <c r="D36" s="76"/>
      <c r="E36" s="90" t="s">
        <v>70</v>
      </c>
      <c r="F36" s="19">
        <v>5.535</v>
      </c>
      <c r="G36" s="78"/>
    </row>
    <row r="37" spans="2:7" ht="15.75">
      <c r="B37" s="163"/>
      <c r="C37" s="84"/>
      <c r="D37" s="80"/>
      <c r="E37" s="91" t="s">
        <v>71</v>
      </c>
      <c r="F37" s="19">
        <v>3.413</v>
      </c>
      <c r="G37" s="78"/>
    </row>
    <row r="38" spans="2:7" ht="15.75">
      <c r="B38" s="163"/>
      <c r="C38" s="84"/>
      <c r="D38" s="32"/>
      <c r="E38" s="90" t="s">
        <v>72</v>
      </c>
      <c r="F38" s="19">
        <f>389.9-461.4</f>
        <v>-71.5</v>
      </c>
      <c r="G38" s="78"/>
    </row>
    <row r="39" spans="2:7" ht="15.75">
      <c r="B39" s="163"/>
      <c r="C39" s="75"/>
      <c r="D39" s="35"/>
      <c r="E39" s="90" t="s">
        <v>73</v>
      </c>
      <c r="F39" s="19">
        <f>48.071-F21-F24-F29</f>
        <v>35.35518919</v>
      </c>
      <c r="G39" s="78"/>
    </row>
    <row r="40" spans="2:7" ht="15.75">
      <c r="B40" s="163"/>
      <c r="C40" s="79"/>
      <c r="D40" s="92"/>
      <c r="E40" s="91"/>
      <c r="F40" s="81"/>
      <c r="G40" s="88"/>
    </row>
    <row r="41" spans="2:7" ht="23.25" thickBot="1">
      <c r="B41" s="163"/>
      <c r="C41" s="93"/>
      <c r="D41" s="93"/>
      <c r="E41" s="94" t="s">
        <v>28</v>
      </c>
      <c r="F41" s="95">
        <v>0</v>
      </c>
      <c r="G41" s="96"/>
    </row>
    <row r="42" spans="2:7" ht="27.75" thickBot="1">
      <c r="B42" s="164"/>
      <c r="C42" s="97"/>
      <c r="D42" s="97"/>
      <c r="E42" s="98" t="s">
        <v>29</v>
      </c>
      <c r="F42" s="99">
        <f>F21+F24+F29+F34+F41</f>
        <v>-2.430000000000007</v>
      </c>
      <c r="G42" s="100"/>
    </row>
    <row r="43" spans="2:7" ht="16.5" thickBot="1">
      <c r="B43" s="49"/>
      <c r="C43" s="50"/>
      <c r="D43" s="50"/>
      <c r="E43" s="51"/>
      <c r="F43" s="52"/>
      <c r="G43" s="101"/>
    </row>
    <row r="44" spans="2:7" ht="22.5">
      <c r="B44" s="165" t="s">
        <v>30</v>
      </c>
      <c r="C44" s="102"/>
      <c r="D44" s="102"/>
      <c r="E44" s="103" t="s">
        <v>31</v>
      </c>
      <c r="F44" s="104">
        <f>SUM(F45:F48)</f>
        <v>29.98</v>
      </c>
      <c r="G44" s="105"/>
    </row>
    <row r="45" spans="2:7" ht="15.75">
      <c r="B45" s="166"/>
      <c r="C45" s="71"/>
      <c r="D45" s="72" t="s">
        <v>32</v>
      </c>
      <c r="E45" s="145" t="s">
        <v>33</v>
      </c>
      <c r="F45" s="146">
        <v>3.56</v>
      </c>
      <c r="G45" s="61"/>
    </row>
    <row r="46" spans="2:7" ht="15.75">
      <c r="B46" s="166"/>
      <c r="C46" s="84"/>
      <c r="D46" s="85"/>
      <c r="E46" s="147" t="s">
        <v>34</v>
      </c>
      <c r="F46" s="136">
        <v>0</v>
      </c>
      <c r="G46" s="78"/>
    </row>
    <row r="47" spans="2:7" ht="15.75">
      <c r="B47" s="166"/>
      <c r="C47" s="84"/>
      <c r="D47" s="85"/>
      <c r="E47" s="147" t="s">
        <v>35</v>
      </c>
      <c r="F47" s="136">
        <v>0.07</v>
      </c>
      <c r="G47" s="78"/>
    </row>
    <row r="48" spans="2:7" ht="44.25" customHeight="1">
      <c r="B48" s="166"/>
      <c r="C48" s="84"/>
      <c r="D48" s="85"/>
      <c r="E48" s="86" t="s">
        <v>56</v>
      </c>
      <c r="F48" s="130">
        <v>26.35</v>
      </c>
      <c r="G48" s="78" t="s">
        <v>82</v>
      </c>
    </row>
    <row r="49" spans="2:7" ht="15.75">
      <c r="B49" s="166"/>
      <c r="C49" s="84"/>
      <c r="D49" s="85"/>
      <c r="E49" s="30"/>
      <c r="F49" s="130"/>
      <c r="G49" s="78"/>
    </row>
    <row r="50" spans="2:7" ht="15.75">
      <c r="B50" s="166"/>
      <c r="C50" s="84"/>
      <c r="D50" s="85"/>
      <c r="E50" s="30"/>
      <c r="F50" s="130"/>
      <c r="G50" s="78"/>
    </row>
    <row r="51" spans="2:7" ht="15.75">
      <c r="B51" s="166"/>
      <c r="C51" s="84"/>
      <c r="D51" s="85"/>
      <c r="E51" s="86"/>
      <c r="F51" s="132"/>
      <c r="G51" s="78"/>
    </row>
    <row r="52" spans="2:7" ht="15.75">
      <c r="B52" s="166"/>
      <c r="C52" s="75"/>
      <c r="D52" s="76"/>
      <c r="E52" s="84" t="s">
        <v>57</v>
      </c>
      <c r="F52" s="148">
        <f>SUM(F45:F51)</f>
        <v>29.98</v>
      </c>
      <c r="G52" s="108"/>
    </row>
    <row r="53" spans="2:7" ht="15.75">
      <c r="B53" s="166"/>
      <c r="C53" s="75"/>
      <c r="D53" s="75"/>
      <c r="E53" s="109" t="s">
        <v>36</v>
      </c>
      <c r="F53" s="149">
        <v>7.64</v>
      </c>
      <c r="G53" s="106"/>
    </row>
    <row r="54" spans="2:7" ht="15.75">
      <c r="B54" s="166"/>
      <c r="C54" s="75"/>
      <c r="D54" s="75"/>
      <c r="E54" s="1"/>
      <c r="F54" s="131"/>
      <c r="G54" s="106"/>
    </row>
    <row r="55" spans="2:7" ht="18">
      <c r="B55" s="166"/>
      <c r="C55" s="84"/>
      <c r="D55" s="85" t="s">
        <v>37</v>
      </c>
      <c r="E55" s="86" t="s">
        <v>38</v>
      </c>
      <c r="F55" s="130">
        <v>4.38</v>
      </c>
      <c r="G55" s="106"/>
    </row>
    <row r="56" spans="2:7" ht="18">
      <c r="B56" s="166"/>
      <c r="C56" s="75"/>
      <c r="D56" s="76"/>
      <c r="E56" s="86" t="s">
        <v>39</v>
      </c>
      <c r="F56" s="130">
        <v>0.42</v>
      </c>
      <c r="G56" s="106"/>
    </row>
    <row r="57" spans="2:7" ht="15.75">
      <c r="B57" s="166"/>
      <c r="C57" s="84"/>
      <c r="D57" s="85"/>
      <c r="E57" s="86" t="s">
        <v>26</v>
      </c>
      <c r="F57" s="130">
        <f>+F52-F56-F55</f>
        <v>25.18</v>
      </c>
      <c r="G57" s="106"/>
    </row>
    <row r="58" spans="2:7" ht="15.75">
      <c r="B58" s="166"/>
      <c r="C58" s="79"/>
      <c r="D58" s="79"/>
      <c r="E58" s="79" t="s">
        <v>58</v>
      </c>
      <c r="F58" s="110">
        <f>SUM(F55:F57)</f>
        <v>29.98</v>
      </c>
      <c r="G58" s="66"/>
    </row>
    <row r="59" spans="2:7" ht="22.5">
      <c r="B59" s="166"/>
      <c r="C59" s="111"/>
      <c r="D59" s="112"/>
      <c r="E59" s="113" t="s">
        <v>40</v>
      </c>
      <c r="F59" s="114">
        <f>SUM(F60:F62)</f>
        <v>21.12</v>
      </c>
      <c r="G59" s="115"/>
    </row>
    <row r="60" spans="2:7" ht="15.75">
      <c r="B60" s="166"/>
      <c r="C60" s="71"/>
      <c r="D60" s="72" t="s">
        <v>41</v>
      </c>
      <c r="E60" s="116" t="s">
        <v>42</v>
      </c>
      <c r="F60" s="150">
        <v>20.58</v>
      </c>
      <c r="G60" s="117"/>
    </row>
    <row r="61" spans="2:7" ht="15.75">
      <c r="B61" s="166"/>
      <c r="C61" s="84"/>
      <c r="D61" s="85"/>
      <c r="E61" s="116" t="s">
        <v>43</v>
      </c>
      <c r="F61" s="151">
        <v>0.35</v>
      </c>
      <c r="G61" s="106"/>
    </row>
    <row r="62" spans="2:7" ht="15.75">
      <c r="B62" s="166"/>
      <c r="C62" s="84"/>
      <c r="D62" s="85"/>
      <c r="E62" s="86" t="s">
        <v>44</v>
      </c>
      <c r="F62" s="151">
        <v>0.19</v>
      </c>
      <c r="G62" s="106"/>
    </row>
    <row r="63" spans="2:7" ht="15.75">
      <c r="B63" s="166"/>
      <c r="C63" s="79"/>
      <c r="D63" s="80"/>
      <c r="E63" s="119"/>
      <c r="F63" s="120"/>
      <c r="G63" s="66"/>
    </row>
    <row r="64" spans="2:7" ht="22.5">
      <c r="B64" s="166"/>
      <c r="C64" s="111"/>
      <c r="D64" s="112"/>
      <c r="E64" s="113" t="s">
        <v>45</v>
      </c>
      <c r="F64" s="114">
        <f>SUM(F65:F72)</f>
        <v>41.42</v>
      </c>
      <c r="G64" s="115"/>
    </row>
    <row r="65" spans="2:7" ht="15.75">
      <c r="B65" s="166"/>
      <c r="C65" s="71"/>
      <c r="D65" s="72" t="s">
        <v>10</v>
      </c>
      <c r="E65" s="30" t="s">
        <v>75</v>
      </c>
      <c r="F65" s="150">
        <v>0</v>
      </c>
      <c r="G65" s="117"/>
    </row>
    <row r="66" spans="2:7" ht="15.75">
      <c r="B66" s="166"/>
      <c r="C66" s="84"/>
      <c r="D66" s="85"/>
      <c r="E66" s="30" t="s">
        <v>76</v>
      </c>
      <c r="F66" s="151">
        <v>28.8</v>
      </c>
      <c r="G66" s="106"/>
    </row>
    <row r="67" spans="2:7" ht="15.75">
      <c r="B67" s="166"/>
      <c r="C67" s="84"/>
      <c r="D67" s="85"/>
      <c r="E67" s="30" t="s">
        <v>77</v>
      </c>
      <c r="F67" s="151">
        <v>2.72</v>
      </c>
      <c r="G67" s="106"/>
    </row>
    <row r="68" spans="2:7" ht="15.75">
      <c r="B68" s="166"/>
      <c r="C68" s="84"/>
      <c r="D68" s="85"/>
      <c r="E68" s="30" t="s">
        <v>78</v>
      </c>
      <c r="F68" s="151">
        <v>1</v>
      </c>
      <c r="G68" s="106"/>
    </row>
    <row r="69" spans="2:7" ht="15.75">
      <c r="B69" s="166"/>
      <c r="C69" s="84"/>
      <c r="D69" s="75"/>
      <c r="E69" s="30" t="s">
        <v>79</v>
      </c>
      <c r="F69" s="151">
        <v>1.9</v>
      </c>
      <c r="G69" s="106"/>
    </row>
    <row r="70" spans="2:7" ht="15.75">
      <c r="B70" s="166"/>
      <c r="C70" s="84"/>
      <c r="D70" s="75"/>
      <c r="E70" s="30" t="s">
        <v>80</v>
      </c>
      <c r="F70" s="151">
        <v>1.41</v>
      </c>
      <c r="G70" s="106"/>
    </row>
    <row r="71" spans="2:7" ht="18" customHeight="1">
      <c r="B71" s="166"/>
      <c r="C71" s="84"/>
      <c r="D71" s="75"/>
      <c r="E71" s="30" t="s">
        <v>26</v>
      </c>
      <c r="F71" s="151">
        <v>0.6</v>
      </c>
      <c r="G71" s="106"/>
    </row>
    <row r="72" spans="2:7" ht="18" customHeight="1">
      <c r="B72" s="166"/>
      <c r="C72" s="84"/>
      <c r="D72" s="75"/>
      <c r="E72" s="152" t="s">
        <v>81</v>
      </c>
      <c r="F72" s="151">
        <f>426.99-422</f>
        <v>4.990000000000009</v>
      </c>
      <c r="G72" s="106"/>
    </row>
    <row r="73" spans="2:7" ht="15.75">
      <c r="B73" s="166"/>
      <c r="C73" s="84"/>
      <c r="D73" s="75"/>
      <c r="E73" s="84" t="s">
        <v>46</v>
      </c>
      <c r="F73" s="121">
        <f>SUM(F65:F72)</f>
        <v>41.42</v>
      </c>
      <c r="G73" s="106"/>
    </row>
    <row r="74" spans="2:7" ht="15.75">
      <c r="B74" s="166"/>
      <c r="C74" s="84"/>
      <c r="D74" s="75"/>
      <c r="E74" s="122"/>
      <c r="F74" s="123"/>
      <c r="G74" s="106"/>
    </row>
    <row r="75" spans="2:7" ht="15.75">
      <c r="B75" s="166"/>
      <c r="C75" s="84"/>
      <c r="D75" s="85" t="s">
        <v>47</v>
      </c>
      <c r="E75" s="107" t="s">
        <v>48</v>
      </c>
      <c r="F75" s="118">
        <v>0</v>
      </c>
      <c r="G75" s="78"/>
    </row>
    <row r="76" spans="2:7" ht="15.75">
      <c r="B76" s="166"/>
      <c r="C76" s="84"/>
      <c r="D76" s="85"/>
      <c r="E76" s="86" t="s">
        <v>49</v>
      </c>
      <c r="F76" s="118">
        <v>0</v>
      </c>
      <c r="G76" s="106"/>
    </row>
    <row r="77" spans="2:7" ht="15.75">
      <c r="B77" s="166"/>
      <c r="C77" s="84"/>
      <c r="D77" s="85"/>
      <c r="E77" s="86" t="s">
        <v>50</v>
      </c>
      <c r="F77" s="118">
        <v>0</v>
      </c>
      <c r="G77" s="106"/>
    </row>
    <row r="78" spans="2:7" ht="15.75">
      <c r="B78" s="166"/>
      <c r="C78" s="84"/>
      <c r="D78" s="85"/>
      <c r="E78" s="107" t="s">
        <v>51</v>
      </c>
      <c r="F78" s="118">
        <v>0</v>
      </c>
      <c r="G78" s="106"/>
    </row>
    <row r="79" spans="2:7" ht="15.75">
      <c r="B79" s="166"/>
      <c r="C79" s="79"/>
      <c r="D79" s="80"/>
      <c r="E79" s="87" t="s">
        <v>52</v>
      </c>
      <c r="F79" s="118">
        <v>0</v>
      </c>
      <c r="G79" s="66"/>
    </row>
    <row r="80" spans="2:7" ht="15.75">
      <c r="B80" s="166"/>
      <c r="C80" s="79"/>
      <c r="D80" s="80"/>
      <c r="E80" s="87" t="s">
        <v>26</v>
      </c>
      <c r="F80" s="118">
        <v>0</v>
      </c>
      <c r="G80" s="66"/>
    </row>
    <row r="81" spans="2:7" ht="15.75">
      <c r="B81" s="166"/>
      <c r="C81" s="79"/>
      <c r="D81" s="80"/>
      <c r="E81" s="79" t="s">
        <v>53</v>
      </c>
      <c r="F81" s="110">
        <f>SUM(F75:F80)</f>
        <v>0</v>
      </c>
      <c r="G81" s="66"/>
    </row>
    <row r="82" spans="2:7" ht="105.75" customHeight="1" thickBot="1">
      <c r="B82" s="166"/>
      <c r="C82" s="124"/>
      <c r="D82" s="124"/>
      <c r="E82" s="125" t="s">
        <v>54</v>
      </c>
      <c r="F82" s="153">
        <v>-94.95</v>
      </c>
      <c r="G82" s="155" t="s">
        <v>83</v>
      </c>
    </row>
    <row r="83" spans="2:7" ht="27.75" thickBot="1">
      <c r="B83" s="167"/>
      <c r="C83" s="126"/>
      <c r="D83" s="126"/>
      <c r="E83" s="127" t="s">
        <v>55</v>
      </c>
      <c r="F83" s="154">
        <f>+F82+F64+F59+F44</f>
        <v>-2.429999999999996</v>
      </c>
      <c r="G83" s="128"/>
    </row>
    <row r="85" spans="2:3" ht="15.75">
      <c r="B85" s="1" t="s">
        <v>60</v>
      </c>
      <c r="C85" s="133" t="s">
        <v>61</v>
      </c>
    </row>
    <row r="86" spans="2:3" ht="15.75">
      <c r="B86" s="1"/>
      <c r="C86" s="1" t="s">
        <v>62</v>
      </c>
    </row>
    <row r="87" ht="15.75">
      <c r="C87" s="1" t="s">
        <v>63</v>
      </c>
    </row>
    <row r="88" ht="15.75">
      <c r="C88" s="1" t="s">
        <v>64</v>
      </c>
    </row>
    <row r="89" ht="15.75">
      <c r="C89" s="1" t="s">
        <v>65</v>
      </c>
    </row>
  </sheetData>
  <sheetProtection/>
  <mergeCells count="6">
    <mergeCell ref="B2:E2"/>
    <mergeCell ref="B7:B19"/>
    <mergeCell ref="B21:B42"/>
    <mergeCell ref="B44:B83"/>
    <mergeCell ref="F2:G2"/>
    <mergeCell ref="B3:E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rogcfmunday</dc:creator>
  <cp:keywords/>
  <dc:description/>
  <cp:lastModifiedBy>ipmontag</cp:lastModifiedBy>
  <cp:lastPrinted>2013-02-12T15:39:14Z</cp:lastPrinted>
  <dcterms:created xsi:type="dcterms:W3CDTF">2013-02-12T13:25:33Z</dcterms:created>
  <dcterms:modified xsi:type="dcterms:W3CDTF">2013-03-01T15:22:40Z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d6e49193-9c0a-4b30-b7f6-2b21946ffbed</vt:lpwstr>
  </property>
</Properties>
</file>