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240" windowHeight="8445" activeTab="0"/>
  </bookViews>
  <sheets>
    <sheet name="Sickness Absence Templa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<sst xmlns="http://schemas.openxmlformats.org/spreadsheetml/2006/main" count="87" uniqueCount="79">
  <si>
    <t>AWDL</t>
  </si>
  <si>
    <t>DEPARTMENT</t>
  </si>
  <si>
    <t>% STAFF WITH NO SICK LEAVE</t>
  </si>
  <si>
    <t>GEOGRAPHIC</t>
  </si>
  <si>
    <t>London</t>
  </si>
  <si>
    <t>South East</t>
  </si>
  <si>
    <t>North East</t>
  </si>
  <si>
    <t>South West</t>
  </si>
  <si>
    <t>North West</t>
  </si>
  <si>
    <t>Northern Ireland</t>
  </si>
  <si>
    <t>Scotland</t>
  </si>
  <si>
    <t>Wales</t>
  </si>
  <si>
    <t>East Midlands</t>
  </si>
  <si>
    <t>West Midlands</t>
  </si>
  <si>
    <t>GENDER</t>
  </si>
  <si>
    <t>Male</t>
  </si>
  <si>
    <t>Female</t>
  </si>
  <si>
    <t>AGE</t>
  </si>
  <si>
    <t>AA</t>
  </si>
  <si>
    <t>GRADE (Equivalent)</t>
  </si>
  <si>
    <t>AO</t>
  </si>
  <si>
    <t>EO</t>
  </si>
  <si>
    <t>HEO</t>
  </si>
  <si>
    <t>SEO</t>
  </si>
  <si>
    <t>G7</t>
  </si>
  <si>
    <t>G6</t>
  </si>
  <si>
    <t>SCS</t>
  </si>
  <si>
    <t>ABSENCE REASON</t>
  </si>
  <si>
    <t>Circulatory System</t>
  </si>
  <si>
    <t>Genitourinary Systems</t>
  </si>
  <si>
    <t>Infections &amp; Parasites</t>
  </si>
  <si>
    <t>Congenital Anomalies</t>
  </si>
  <si>
    <t>Injury &amp; Poisoning</t>
  </si>
  <si>
    <t>PERIOD</t>
  </si>
  <si>
    <t>SUMMARY</t>
  </si>
  <si>
    <t>TOTAL</t>
  </si>
  <si>
    <t>DAYS LOST
(SHORT TERM)</t>
  </si>
  <si>
    <t>TOTAL STAFF YEARS</t>
  </si>
  <si>
    <t>DAYS LOST
(LONG TERM)</t>
  </si>
  <si>
    <t>Unknown</t>
  </si>
  <si>
    <t>Symptons ill-defined</t>
  </si>
  <si>
    <t>TOTAL DAYS LOST (12 month period)</t>
  </si>
  <si>
    <t>Blood &amp; Blood forming organs</t>
  </si>
  <si>
    <t>Neoplasms (Cancers)</t>
  </si>
  <si>
    <t>Endocrine, Nutritional &amp; Metabolic</t>
  </si>
  <si>
    <t>Skin &amp; Subcutaneous Tissues</t>
  </si>
  <si>
    <t>Pregnancy Complications</t>
  </si>
  <si>
    <t>Musculoskeletel System</t>
  </si>
  <si>
    <t>Nervous System (inc. Headaches)</t>
  </si>
  <si>
    <t>Digestive System (inc. Food Poisoning)</t>
  </si>
  <si>
    <t>Respiratory System (inc. Colds)</t>
  </si>
  <si>
    <t>Diseases of the eye and adnexa</t>
  </si>
  <si>
    <t>Diseases of the ear and mastoid process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</si>
  <si>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</si>
  <si>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</si>
  <si>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</si>
  <si>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</si>
  <si>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</si>
  <si>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</si>
  <si>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</si>
  <si>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</si>
  <si>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</si>
  <si>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</si>
  <si>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AGENCIES</t>
  </si>
  <si>
    <t>TOTAL STAFF EMPLOYED IN PERIOD (HEADCOUNT)</t>
  </si>
  <si>
    <t>TOTAL STAFF EMPLOYED IN PERIOD WITH NO ABSENCE (HEADCOUNT)</t>
  </si>
  <si>
    <t>Mental Disorders</t>
  </si>
  <si>
    <t>Overseas</t>
  </si>
  <si>
    <t>All total cells should be green indicating that they are equal to the corresponding Total entered at the top of the form.</t>
  </si>
  <si>
    <t>If the total cell displays amber this indicates that the sum total is less than the corresponding Total entered at the top of the form.</t>
  </si>
  <si>
    <t>If the total cell displays red this indicates that the sum total is more than the corresponding Total entered at the top of the form.</t>
  </si>
  <si>
    <t>Swine Flu</t>
  </si>
  <si>
    <t>East of England</t>
  </si>
  <si>
    <t>Yorkshire &amp; the Humber</t>
  </si>
  <si>
    <t>If any of the cells display red or amber then please supply your comments/reasons for the discrepancy.</t>
  </si>
  <si>
    <t>Unknown/Other</t>
  </si>
  <si>
    <t>BIS Family</t>
  </si>
  <si>
    <t>BIS Core, Companies House, IPO, Land Registry, Ordnance Survey, NMO, UKSA, INSS, SFA, Met Office</t>
  </si>
  <si>
    <t>January 2012 - December 2012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</si>
</sst>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yy"/>
    <numFmt numFmtId="169" formatCode="mmm\-yyyy"/>
    <numFmt numFmtId="170" formatCode="[$-809]dd\ mmmm\ yyyy"/>
    <numFmt numFmtId="171" formatCode="&quot;£&quot;#,##0"/>
    <numFmt numFmtId="172" formatCode="0.0"/>
    <numFmt numFmtId="173" formatCode="#,##0.0"/>
    <numFmt numFmtId="174" formatCode="0;\-0;;@"/>
  </numFmts>
  <fonts count="23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9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1" fillId="24" borderId="0" xfId="0" applyFont="1" applyFill="1" applyBorder="1" applyAlignment="1" applyProtection="1">
      <alignment/>
      <protection locked="0"/>
    </xf>
    <xf numFmtId="0" fontId="1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 textRotation="180"/>
      <protection locked="0"/>
    </xf>
    <xf numFmtId="0" fontId="1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right"/>
      <protection/>
    </xf>
    <xf numFmtId="0" fontId="0" fillId="24" borderId="14" xfId="0" applyFont="1" applyFill="1" applyBorder="1" applyAlignment="1" applyProtection="1">
      <alignment horizontal="right"/>
      <protection/>
    </xf>
    <xf numFmtId="0" fontId="0" fillId="24" borderId="11" xfId="0" applyFont="1" applyFill="1" applyBorder="1" applyAlignment="1" applyProtection="1">
      <alignment horizontal="right"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24" borderId="0" xfId="0" applyFont="1" applyFill="1" applyAlignment="1" applyProtection="1">
      <alignment/>
      <protection/>
    </xf>
    <xf numFmtId="172" fontId="3" fillId="24" borderId="11" xfId="0" applyNumberFormat="1" applyFont="1" applyFill="1" applyBorder="1" applyAlignment="1" applyProtection="1">
      <alignment/>
      <protection/>
    </xf>
    <xf numFmtId="172" fontId="4" fillId="24" borderId="0" xfId="0" applyNumberFormat="1" applyFont="1" applyFill="1" applyBorder="1" applyAlignment="1" applyProtection="1">
      <alignment/>
      <protection locked="0"/>
    </xf>
    <xf numFmtId="172" fontId="3" fillId="24" borderId="0" xfId="0" applyNumberFormat="1" applyFont="1" applyFill="1" applyBorder="1" applyAlignment="1" applyProtection="1">
      <alignment/>
      <protection locked="0"/>
    </xf>
    <xf numFmtId="172" fontId="4" fillId="24" borderId="12" xfId="0" applyNumberFormat="1" applyFont="1" applyFill="1" applyBorder="1" applyAlignment="1" applyProtection="1">
      <alignment/>
      <protection/>
    </xf>
    <xf numFmtId="172" fontId="4" fillId="24" borderId="13" xfId="0" applyNumberFormat="1" applyFont="1" applyFill="1" applyBorder="1" applyAlignment="1" applyProtection="1">
      <alignment/>
      <protection/>
    </xf>
    <xf numFmtId="172" fontId="4" fillId="24" borderId="14" xfId="0" applyNumberFormat="1" applyFont="1" applyFill="1" applyBorder="1" applyAlignment="1" applyProtection="1">
      <alignment/>
      <protection/>
    </xf>
    <xf numFmtId="172" fontId="4" fillId="25" borderId="12" xfId="0" applyNumberFormat="1" applyFont="1" applyFill="1" applyBorder="1" applyAlignment="1" applyProtection="1">
      <alignment/>
      <protection/>
    </xf>
    <xf numFmtId="172" fontId="4" fillId="25" borderId="13" xfId="0" applyNumberFormat="1" applyFont="1" applyFill="1" applyBorder="1" applyAlignment="1" applyProtection="1">
      <alignment/>
      <protection/>
    </xf>
    <xf numFmtId="172" fontId="3" fillId="25" borderId="11" xfId="0" applyNumberFormat="1" applyFont="1" applyFill="1" applyBorder="1" applyAlignment="1" applyProtection="1">
      <alignment/>
      <protection/>
    </xf>
    <xf numFmtId="172" fontId="0" fillId="24" borderId="0" xfId="0" applyNumberFormat="1" applyFont="1" applyFill="1" applyBorder="1" applyAlignment="1" applyProtection="1">
      <alignment/>
      <protection locked="0"/>
    </xf>
    <xf numFmtId="172" fontId="1" fillId="24" borderId="0" xfId="0" applyNumberFormat="1" applyFont="1" applyFill="1" applyBorder="1" applyAlignment="1" applyProtection="1">
      <alignment/>
      <protection locked="0"/>
    </xf>
    <xf numFmtId="172" fontId="1" fillId="24" borderId="11" xfId="0" applyNumberFormat="1" applyFont="1" applyFill="1" applyBorder="1" applyAlignment="1" applyProtection="1">
      <alignment/>
      <protection/>
    </xf>
    <xf numFmtId="172" fontId="0" fillId="25" borderId="12" xfId="0" applyNumberFormat="1" applyFont="1" applyFill="1" applyBorder="1" applyAlignment="1" applyProtection="1">
      <alignment/>
      <protection/>
    </xf>
    <xf numFmtId="172" fontId="0" fillId="25" borderId="13" xfId="0" applyNumberFormat="1" applyFont="1" applyFill="1" applyBorder="1" applyAlignment="1" applyProtection="1">
      <alignment/>
      <protection/>
    </xf>
    <xf numFmtId="172" fontId="0" fillId="25" borderId="14" xfId="0" applyNumberFormat="1" applyFont="1" applyFill="1" applyBorder="1" applyAlignment="1" applyProtection="1">
      <alignment/>
      <protection/>
    </xf>
    <xf numFmtId="172" fontId="1" fillId="25" borderId="11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/>
      <protection locked="0"/>
    </xf>
    <xf numFmtId="0" fontId="1" fillId="10" borderId="0" xfId="0" applyFont="1" applyFill="1" applyBorder="1" applyAlignment="1" applyProtection="1">
      <alignment/>
      <protection locked="0"/>
    </xf>
    <xf numFmtId="0" fontId="0" fillId="15" borderId="0" xfId="0" applyFont="1" applyFill="1" applyBorder="1" applyAlignment="1" applyProtection="1">
      <alignment/>
      <protection locked="0"/>
    </xf>
    <xf numFmtId="0" fontId="1" fillId="15" borderId="0" xfId="0" applyFont="1" applyFill="1" applyBorder="1" applyAlignment="1" applyProtection="1">
      <alignment/>
      <protection locked="0"/>
    </xf>
    <xf numFmtId="0" fontId="1" fillId="17" borderId="0" xfId="0" applyFont="1" applyFill="1" applyBorder="1" applyAlignment="1" applyProtection="1">
      <alignment/>
      <protection locked="0"/>
    </xf>
    <xf numFmtId="0" fontId="0" fillId="17" borderId="0" xfId="0" applyFont="1" applyFill="1" applyBorder="1" applyAlignment="1" applyProtection="1">
      <alignment/>
      <protection locked="0"/>
    </xf>
    <xf numFmtId="9" fontId="3" fillId="24" borderId="11" xfId="57" applyFont="1" applyFill="1" applyBorder="1" applyAlignment="1" applyProtection="1">
      <alignment/>
      <protection/>
    </xf>
    <xf numFmtId="9" fontId="1" fillId="24" borderId="0" xfId="57" applyFont="1" applyFill="1" applyBorder="1" applyAlignment="1" applyProtection="1">
      <alignment/>
      <protection/>
    </xf>
    <xf numFmtId="9" fontId="0" fillId="24" borderId="0" xfId="57" applyFont="1" applyFill="1" applyBorder="1" applyAlignment="1" applyProtection="1">
      <alignment/>
      <protection/>
    </xf>
    <xf numFmtId="9" fontId="4" fillId="24" borderId="12" xfId="57" applyFont="1" applyFill="1" applyBorder="1" applyAlignment="1" applyProtection="1">
      <alignment/>
      <protection/>
    </xf>
    <xf numFmtId="9" fontId="4" fillId="24" borderId="13" xfId="57" applyFont="1" applyFill="1" applyBorder="1" applyAlignment="1" applyProtection="1">
      <alignment/>
      <protection/>
    </xf>
    <xf numFmtId="9" fontId="4" fillId="24" borderId="14" xfId="57" applyFont="1" applyFill="1" applyBorder="1" applyAlignment="1" applyProtection="1">
      <alignment/>
      <protection/>
    </xf>
    <xf numFmtId="1" fontId="0" fillId="24" borderId="0" xfId="0" applyNumberFormat="1" applyFont="1" applyFill="1" applyBorder="1" applyAlignment="1" applyProtection="1">
      <alignment/>
      <protection locked="0"/>
    </xf>
    <xf numFmtId="1" fontId="1" fillId="24" borderId="0" xfId="0" applyNumberFormat="1" applyFont="1" applyFill="1" applyBorder="1" applyAlignment="1" applyProtection="1">
      <alignment/>
      <protection/>
    </xf>
    <xf numFmtId="1" fontId="1" fillId="24" borderId="11" xfId="0" applyNumberFormat="1" applyFont="1" applyFill="1" applyBorder="1" applyAlignment="1" applyProtection="1">
      <alignment/>
      <protection/>
    </xf>
    <xf numFmtId="1" fontId="0" fillId="25" borderId="12" xfId="0" applyNumberFormat="1" applyFont="1" applyFill="1" applyBorder="1" applyAlignment="1" applyProtection="1">
      <alignment/>
      <protection/>
    </xf>
    <xf numFmtId="1" fontId="0" fillId="25" borderId="13" xfId="0" applyNumberFormat="1" applyFont="1" applyFill="1" applyBorder="1" applyAlignment="1" applyProtection="1">
      <alignment/>
      <protection/>
    </xf>
    <xf numFmtId="9" fontId="4" fillId="25" borderId="12" xfId="57" applyFont="1" applyFill="1" applyBorder="1" applyAlignment="1" applyProtection="1">
      <alignment/>
      <protection/>
    </xf>
    <xf numFmtId="9" fontId="4" fillId="25" borderId="13" xfId="57" applyFont="1" applyFill="1" applyBorder="1" applyAlignment="1" applyProtection="1">
      <alignment/>
      <protection/>
    </xf>
    <xf numFmtId="0" fontId="0" fillId="24" borderId="12" xfId="0" applyFill="1" applyBorder="1" applyAlignment="1" applyProtection="1">
      <alignment/>
      <protection locked="0"/>
    </xf>
    <xf numFmtId="0" fontId="0" fillId="24" borderId="13" xfId="0" applyFill="1" applyBorder="1" applyAlignment="1" applyProtection="1">
      <alignment/>
      <protection locked="0"/>
    </xf>
    <xf numFmtId="172" fontId="0" fillId="24" borderId="12" xfId="0" applyNumberFormat="1" applyFill="1" applyBorder="1" applyAlignment="1" applyProtection="1">
      <alignment/>
      <protection locked="0"/>
    </xf>
    <xf numFmtId="172" fontId="0" fillId="24" borderId="13" xfId="0" applyNumberFormat="1" applyFill="1" applyBorder="1" applyAlignment="1" applyProtection="1">
      <alignment/>
      <protection locked="0"/>
    </xf>
    <xf numFmtId="172" fontId="0" fillId="24" borderId="14" xfId="0" applyNumberFormat="1" applyFill="1" applyBorder="1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172" fontId="0" fillId="24" borderId="0" xfId="0" applyNumberFormat="1" applyFill="1" applyBorder="1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0" fillId="24" borderId="16" xfId="0" applyFont="1" applyFill="1" applyBorder="1" applyAlignment="1" applyProtection="1">
      <alignment horizontal="right"/>
      <protection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 horizontal="right"/>
      <protection/>
    </xf>
    <xf numFmtId="0" fontId="0" fillId="25" borderId="11" xfId="0" applyFont="1" applyFill="1" applyBorder="1" applyAlignment="1" applyProtection="1">
      <alignment/>
      <protection/>
    </xf>
    <xf numFmtId="9" fontId="4" fillId="0" borderId="11" xfId="57" applyFont="1" applyFill="1" applyBorder="1" applyAlignment="1" applyProtection="1">
      <alignment/>
      <protection/>
    </xf>
    <xf numFmtId="3" fontId="1" fillId="24" borderId="11" xfId="0" applyNumberFormat="1" applyFont="1" applyFill="1" applyBorder="1" applyAlignment="1" applyProtection="1">
      <alignment/>
      <protection/>
    </xf>
    <xf numFmtId="3" fontId="0" fillId="24" borderId="13" xfId="0" applyNumberFormat="1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1" fillId="24" borderId="18" xfId="0" applyFont="1" applyFill="1" applyBorder="1" applyAlignment="1" applyProtection="1">
      <alignment horizontal="center" vertical="center" wrapText="1"/>
      <protection locked="0"/>
    </xf>
    <xf numFmtId="0" fontId="1" fillId="24" borderId="19" xfId="0" applyFont="1" applyFill="1" applyBorder="1" applyAlignment="1" applyProtection="1">
      <alignment horizontal="center" vertical="center" wrapText="1"/>
      <protection locked="0"/>
    </xf>
    <xf numFmtId="0" fontId="0" fillId="24" borderId="20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 vertical="center" wrapText="1"/>
      <protection locked="0"/>
    </xf>
    <xf numFmtId="0" fontId="5" fillId="24" borderId="19" xfId="0" applyFont="1" applyFill="1" applyBorder="1" applyAlignment="1" applyProtection="1">
      <alignment horizontal="center" vertical="center" wrapText="1"/>
      <protection locked="0"/>
    </xf>
    <xf numFmtId="0" fontId="0" fillId="24" borderId="21" xfId="0" applyFont="1" applyFill="1" applyBorder="1" applyAlignment="1" applyProtection="1">
      <alignment horizontal="center"/>
      <protection locked="0"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1" fillId="24" borderId="14" xfId="0" applyFont="1" applyFill="1" applyBorder="1" applyAlignment="1" applyProtection="1">
      <alignment horizontal="left" vertical="center" wrapText="1"/>
      <protection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1" fillId="24" borderId="12" xfId="0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auto="1"/>
      </font>
    </dxf>
    <dxf>
      <font>
        <color indexed="9"/>
      </font>
    </dxf>
    <dxf>
      <font>
        <color indexed="9"/>
      </font>
    </dxf>
    <dxf>
      <font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Linking%20spreadsheet%20-%20January%20-%20December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S CONSOLIDATED"/>
      <sheetName val="BIS CORE"/>
      <sheetName val="COMPANIES HOUSE"/>
      <sheetName val="UKSA"/>
      <sheetName val="ORDNANCE SURVEY"/>
      <sheetName val="MET OFFICE"/>
      <sheetName val="INSOLVENCY SERVICE"/>
      <sheetName val="LAND REGISTRY"/>
      <sheetName val="IPO"/>
      <sheetName val="NMO"/>
      <sheetName val="SFA"/>
    </sheetNames>
    <sheetDataSet>
      <sheetData sheetId="1">
        <row r="36">
          <cell r="B36">
            <v>26</v>
          </cell>
          <cell r="C36">
            <v>230</v>
          </cell>
        </row>
        <row r="37">
          <cell r="B37">
            <v>266</v>
          </cell>
          <cell r="C37">
            <v>132</v>
          </cell>
        </row>
        <row r="38">
          <cell r="B38">
            <v>541</v>
          </cell>
          <cell r="C38">
            <v>951</v>
          </cell>
        </row>
        <row r="39">
          <cell r="B39">
            <v>654</v>
          </cell>
          <cell r="C39">
            <v>615</v>
          </cell>
        </row>
        <row r="40">
          <cell r="B40">
            <v>972</v>
          </cell>
          <cell r="C40">
            <v>1132</v>
          </cell>
        </row>
        <row r="41">
          <cell r="B41">
            <v>1455</v>
          </cell>
          <cell r="C41">
            <v>2424</v>
          </cell>
        </row>
        <row r="42">
          <cell r="B42">
            <v>1082</v>
          </cell>
          <cell r="C42">
            <v>1364</v>
          </cell>
        </row>
        <row r="43">
          <cell r="B43">
            <v>748</v>
          </cell>
          <cell r="C43">
            <v>1857</v>
          </cell>
        </row>
        <row r="44">
          <cell r="B44">
            <v>314</v>
          </cell>
          <cell r="C44">
            <v>805</v>
          </cell>
        </row>
        <row r="45">
          <cell r="B45">
            <v>149</v>
          </cell>
          <cell r="C45">
            <v>294</v>
          </cell>
        </row>
      </sheetData>
      <sheetData sheetId="2">
        <row r="36">
          <cell r="B36">
            <v>169</v>
          </cell>
          <cell r="C36">
            <v>42</v>
          </cell>
        </row>
        <row r="37">
          <cell r="B37">
            <v>597</v>
          </cell>
          <cell r="C37">
            <v>88</v>
          </cell>
        </row>
        <row r="38">
          <cell r="B38">
            <v>1019</v>
          </cell>
          <cell r="C38">
            <v>155</v>
          </cell>
        </row>
        <row r="39">
          <cell r="B39">
            <v>679</v>
          </cell>
          <cell r="C39">
            <v>348</v>
          </cell>
        </row>
        <row r="40">
          <cell r="B40">
            <v>1263</v>
          </cell>
          <cell r="C40">
            <v>569</v>
          </cell>
        </row>
        <row r="41">
          <cell r="B41">
            <v>1073</v>
          </cell>
          <cell r="C41">
            <v>353</v>
          </cell>
        </row>
        <row r="42">
          <cell r="B42">
            <v>982</v>
          </cell>
          <cell r="C42">
            <v>284</v>
          </cell>
        </row>
        <row r="43">
          <cell r="B43">
            <v>745</v>
          </cell>
          <cell r="C43">
            <v>261</v>
          </cell>
        </row>
        <row r="44">
          <cell r="B44">
            <v>490</v>
          </cell>
          <cell r="C44">
            <v>64</v>
          </cell>
        </row>
        <row r="45">
          <cell r="B45">
            <v>48</v>
          </cell>
          <cell r="C45">
            <v>64</v>
          </cell>
        </row>
      </sheetData>
      <sheetData sheetId="3">
        <row r="36">
          <cell r="B36">
            <v>0</v>
          </cell>
        </row>
        <row r="37">
          <cell r="B37">
            <v>3</v>
          </cell>
        </row>
        <row r="38">
          <cell r="B38">
            <v>12</v>
          </cell>
        </row>
        <row r="39">
          <cell r="B39">
            <v>9</v>
          </cell>
        </row>
        <row r="40">
          <cell r="B40">
            <v>7</v>
          </cell>
        </row>
        <row r="41">
          <cell r="B41">
            <v>0</v>
          </cell>
        </row>
        <row r="42">
          <cell r="B42">
            <v>2</v>
          </cell>
        </row>
        <row r="43">
          <cell r="B43">
            <v>0</v>
          </cell>
        </row>
        <row r="44">
          <cell r="B44">
            <v>1</v>
          </cell>
        </row>
        <row r="45">
          <cell r="B45">
            <v>0</v>
          </cell>
        </row>
      </sheetData>
      <sheetData sheetId="4">
        <row r="36">
          <cell r="B36">
            <v>14</v>
          </cell>
          <cell r="C36">
            <v>0</v>
          </cell>
        </row>
        <row r="37">
          <cell r="B37">
            <v>88.5</v>
          </cell>
          <cell r="C37">
            <v>0</v>
          </cell>
        </row>
        <row r="38">
          <cell r="B38">
            <v>403</v>
          </cell>
          <cell r="C38">
            <v>24</v>
          </cell>
        </row>
        <row r="39">
          <cell r="B39">
            <v>476</v>
          </cell>
          <cell r="C39">
            <v>118</v>
          </cell>
        </row>
        <row r="40">
          <cell r="B40">
            <v>469</v>
          </cell>
          <cell r="C40">
            <v>174</v>
          </cell>
        </row>
        <row r="41">
          <cell r="B41">
            <v>571.47</v>
          </cell>
          <cell r="C41">
            <v>328</v>
          </cell>
        </row>
        <row r="42">
          <cell r="B42">
            <v>517</v>
          </cell>
          <cell r="C42">
            <v>369</v>
          </cell>
        </row>
        <row r="43">
          <cell r="B43">
            <v>487.5</v>
          </cell>
          <cell r="C43">
            <v>211</v>
          </cell>
        </row>
        <row r="44">
          <cell r="B44">
            <v>256</v>
          </cell>
          <cell r="C44">
            <v>164</v>
          </cell>
        </row>
        <row r="45">
          <cell r="B45">
            <v>17</v>
          </cell>
          <cell r="C45">
            <v>0</v>
          </cell>
        </row>
      </sheetData>
      <sheetData sheetId="5">
        <row r="36">
          <cell r="B36">
            <v>110</v>
          </cell>
          <cell r="C36">
            <v>35</v>
          </cell>
        </row>
        <row r="37">
          <cell r="B37">
            <v>431</v>
          </cell>
          <cell r="C37">
            <v>399</v>
          </cell>
        </row>
        <row r="38">
          <cell r="B38">
            <v>908</v>
          </cell>
          <cell r="C38">
            <v>135</v>
          </cell>
        </row>
        <row r="39">
          <cell r="B39">
            <v>666</v>
          </cell>
          <cell r="C39">
            <v>399</v>
          </cell>
        </row>
        <row r="40">
          <cell r="B40">
            <v>758</v>
          </cell>
          <cell r="C40">
            <v>580</v>
          </cell>
        </row>
        <row r="41">
          <cell r="B41">
            <v>832</v>
          </cell>
          <cell r="C41">
            <v>656</v>
          </cell>
        </row>
        <row r="42">
          <cell r="B42">
            <v>707</v>
          </cell>
          <cell r="C42">
            <v>927</v>
          </cell>
        </row>
        <row r="43">
          <cell r="B43">
            <v>348</v>
          </cell>
          <cell r="C43">
            <v>1153</v>
          </cell>
        </row>
        <row r="44">
          <cell r="B44">
            <v>213</v>
          </cell>
          <cell r="C44">
            <v>37</v>
          </cell>
        </row>
        <row r="45">
          <cell r="B45">
            <v>16</v>
          </cell>
          <cell r="C45">
            <v>0</v>
          </cell>
        </row>
      </sheetData>
      <sheetData sheetId="6">
        <row r="36">
          <cell r="B36">
            <v>116</v>
          </cell>
          <cell r="C36">
            <v>173</v>
          </cell>
        </row>
        <row r="37">
          <cell r="B37">
            <v>1179</v>
          </cell>
          <cell r="C37">
            <v>743</v>
          </cell>
        </row>
        <row r="38">
          <cell r="B38">
            <v>1911</v>
          </cell>
          <cell r="C38">
            <v>2054</v>
          </cell>
        </row>
        <row r="39">
          <cell r="B39">
            <v>1150</v>
          </cell>
          <cell r="C39">
            <v>977</v>
          </cell>
        </row>
        <row r="40">
          <cell r="B40">
            <v>1085</v>
          </cell>
          <cell r="C40">
            <v>1601</v>
          </cell>
        </row>
        <row r="41">
          <cell r="B41">
            <v>1056</v>
          </cell>
          <cell r="C41">
            <v>1939</v>
          </cell>
        </row>
        <row r="42">
          <cell r="B42">
            <v>1178</v>
          </cell>
          <cell r="C42">
            <v>2253</v>
          </cell>
        </row>
        <row r="43">
          <cell r="B43">
            <v>586</v>
          </cell>
          <cell r="C43">
            <v>409</v>
          </cell>
        </row>
        <row r="44">
          <cell r="B44">
            <v>260</v>
          </cell>
          <cell r="C44">
            <v>347</v>
          </cell>
        </row>
        <row r="45">
          <cell r="B45">
            <v>51</v>
          </cell>
          <cell r="C45">
            <v>79</v>
          </cell>
        </row>
      </sheetData>
      <sheetData sheetId="7">
        <row r="36">
          <cell r="B36">
            <v>5.31</v>
          </cell>
          <cell r="C36">
            <v>0</v>
          </cell>
        </row>
        <row r="37">
          <cell r="B37">
            <v>201.71</v>
          </cell>
          <cell r="C37">
            <v>73</v>
          </cell>
        </row>
        <row r="38">
          <cell r="B38">
            <v>1074.8</v>
          </cell>
          <cell r="C38">
            <v>485.66</v>
          </cell>
        </row>
        <row r="39">
          <cell r="B39">
            <v>1349.31</v>
          </cell>
          <cell r="C39">
            <v>946.55</v>
          </cell>
        </row>
        <row r="40">
          <cell r="B40">
            <v>3241.99</v>
          </cell>
          <cell r="C40">
            <v>2504.38</v>
          </cell>
        </row>
        <row r="41">
          <cell r="B41">
            <v>3534.84</v>
          </cell>
          <cell r="C41">
            <v>4664.35</v>
          </cell>
        </row>
        <row r="42">
          <cell r="B42">
            <v>2668.56</v>
          </cell>
          <cell r="C42">
            <v>3304.33</v>
          </cell>
        </row>
        <row r="43">
          <cell r="B43">
            <v>1576.89</v>
          </cell>
          <cell r="C43">
            <v>2229.59</v>
          </cell>
        </row>
        <row r="44">
          <cell r="B44">
            <v>497.69</v>
          </cell>
          <cell r="C44">
            <v>991.96</v>
          </cell>
        </row>
        <row r="45">
          <cell r="B45">
            <v>131</v>
          </cell>
          <cell r="C45">
            <v>155.56</v>
          </cell>
        </row>
      </sheetData>
      <sheetData sheetId="8">
        <row r="36">
          <cell r="B36">
            <v>75</v>
          </cell>
          <cell r="C36">
            <v>0</v>
          </cell>
        </row>
        <row r="37">
          <cell r="B37">
            <v>255</v>
          </cell>
          <cell r="C37">
            <v>68</v>
          </cell>
        </row>
        <row r="38">
          <cell r="B38">
            <v>557</v>
          </cell>
          <cell r="C38">
            <v>546</v>
          </cell>
        </row>
        <row r="39">
          <cell r="B39">
            <v>555</v>
          </cell>
          <cell r="C39">
            <v>751</v>
          </cell>
        </row>
        <row r="40">
          <cell r="B40">
            <v>685</v>
          </cell>
          <cell r="C40">
            <v>949</v>
          </cell>
        </row>
        <row r="41">
          <cell r="B41">
            <v>380</v>
          </cell>
          <cell r="C41">
            <v>717</v>
          </cell>
        </row>
        <row r="42">
          <cell r="B42">
            <v>353</v>
          </cell>
          <cell r="C42">
            <v>264</v>
          </cell>
        </row>
        <row r="43">
          <cell r="B43">
            <v>285</v>
          </cell>
          <cell r="C43">
            <v>388</v>
          </cell>
        </row>
        <row r="44">
          <cell r="B44">
            <v>124</v>
          </cell>
          <cell r="C44">
            <v>381</v>
          </cell>
        </row>
        <row r="45">
          <cell r="B45">
            <v>6</v>
          </cell>
          <cell r="C45">
            <v>111</v>
          </cell>
        </row>
      </sheetData>
      <sheetData sheetId="9">
        <row r="36">
          <cell r="B36">
            <v>0</v>
          </cell>
          <cell r="C36">
            <v>0</v>
          </cell>
        </row>
        <row r="37">
          <cell r="B37">
            <v>34</v>
          </cell>
          <cell r="C37">
            <v>166</v>
          </cell>
        </row>
        <row r="38">
          <cell r="B38">
            <v>1</v>
          </cell>
          <cell r="C38">
            <v>0</v>
          </cell>
        </row>
        <row r="39">
          <cell r="B39">
            <v>8</v>
          </cell>
          <cell r="C39">
            <v>0</v>
          </cell>
        </row>
        <row r="40">
          <cell r="B40">
            <v>27</v>
          </cell>
          <cell r="C40">
            <v>51</v>
          </cell>
        </row>
        <row r="41">
          <cell r="B41">
            <v>30</v>
          </cell>
          <cell r="C41">
            <v>0</v>
          </cell>
        </row>
        <row r="42">
          <cell r="B42">
            <v>28</v>
          </cell>
          <cell r="C42">
            <v>0</v>
          </cell>
        </row>
        <row r="43">
          <cell r="B43">
            <v>21</v>
          </cell>
          <cell r="C43">
            <v>51</v>
          </cell>
        </row>
        <row r="44">
          <cell r="B44">
            <v>24</v>
          </cell>
          <cell r="C44">
            <v>2</v>
          </cell>
        </row>
        <row r="45">
          <cell r="B45">
            <v>1</v>
          </cell>
          <cell r="C45">
            <v>0</v>
          </cell>
        </row>
      </sheetData>
      <sheetData sheetId="10">
        <row r="36">
          <cell r="B36">
            <v>440</v>
          </cell>
          <cell r="C36">
            <v>71</v>
          </cell>
        </row>
        <row r="37">
          <cell r="B37">
            <v>282.05</v>
          </cell>
          <cell r="C37">
            <v>203</v>
          </cell>
        </row>
        <row r="38">
          <cell r="B38">
            <v>460.03</v>
          </cell>
          <cell r="C38">
            <v>690</v>
          </cell>
        </row>
        <row r="39">
          <cell r="B39">
            <v>649.57</v>
          </cell>
          <cell r="C39">
            <v>601.22</v>
          </cell>
        </row>
        <row r="40">
          <cell r="B40">
            <v>623.23</v>
          </cell>
          <cell r="C40">
            <v>558.82</v>
          </cell>
        </row>
        <row r="41">
          <cell r="B41">
            <v>539.01</v>
          </cell>
          <cell r="C41">
            <v>942</v>
          </cell>
        </row>
        <row r="42">
          <cell r="B42">
            <v>537.19</v>
          </cell>
          <cell r="C42">
            <v>714</v>
          </cell>
        </row>
        <row r="43">
          <cell r="B43">
            <v>270.34</v>
          </cell>
          <cell r="C43">
            <v>432</v>
          </cell>
        </row>
        <row r="44">
          <cell r="B44">
            <v>91</v>
          </cell>
          <cell r="C44">
            <v>292.69</v>
          </cell>
        </row>
        <row r="45">
          <cell r="B45">
            <v>3</v>
          </cell>
          <cell r="C45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I49" sqref="I49:J57"/>
    </sheetView>
  </sheetViews>
  <sheetFormatPr defaultColWidth="9.140625" defaultRowHeight="12.75"/>
  <cols>
    <col min="1" max="1" width="35.8515625" style="14" customWidth="1"/>
    <col min="2" max="3" width="14.57421875" style="2" customWidth="1"/>
    <col min="4" max="4" width="18.421875" style="2" customWidth="1"/>
    <col min="5" max="5" width="14.421875" style="2" customWidth="1"/>
    <col min="6" max="6" width="14.140625" style="2" customWidth="1"/>
    <col min="7" max="7" width="1.28515625" style="2" customWidth="1"/>
    <col min="8" max="8" width="5.8515625" style="2" customWidth="1"/>
    <col min="9" max="9" width="18.7109375" style="2" customWidth="1"/>
    <col min="10" max="10" width="20.00390625" style="2" customWidth="1"/>
    <col min="11" max="11" width="13.00390625" style="2" customWidth="1"/>
    <col min="12" max="16384" width="9.140625" style="2" customWidth="1"/>
  </cols>
  <sheetData>
    <row r="1" spans="1:11" ht="12.75">
      <c r="A1" s="12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3" t="s">
        <v>1</v>
      </c>
      <c r="B2" s="76" t="s">
        <v>76</v>
      </c>
      <c r="C2" s="76"/>
      <c r="D2" s="76"/>
      <c r="E2" s="76"/>
      <c r="F2" s="76"/>
      <c r="G2" s="76"/>
      <c r="H2" s="76"/>
      <c r="I2" s="76"/>
      <c r="J2" s="76"/>
      <c r="K2" s="76"/>
    </row>
    <row r="3" spans="1:11" ht="12.75">
      <c r="A3" s="13" t="s">
        <v>63</v>
      </c>
      <c r="B3" s="79" t="s">
        <v>77</v>
      </c>
      <c r="C3" s="79"/>
      <c r="D3" s="79"/>
      <c r="E3" s="79"/>
      <c r="F3" s="79"/>
      <c r="G3" s="79"/>
      <c r="H3" s="79"/>
      <c r="I3" s="79"/>
      <c r="J3" s="79"/>
      <c r="K3" s="79"/>
    </row>
    <row r="4" spans="1:11" ht="12.75">
      <c r="A4" s="13" t="s">
        <v>33</v>
      </c>
      <c r="B4" s="76" t="s">
        <v>78</v>
      </c>
      <c r="C4" s="76"/>
      <c r="D4" s="76"/>
      <c r="E4" s="76"/>
      <c r="F4" s="76"/>
      <c r="G4" s="76"/>
      <c r="H4" s="76"/>
      <c r="I4" s="76"/>
      <c r="J4" s="76"/>
      <c r="K4" s="76"/>
    </row>
    <row r="5" ht="26.25" customHeight="1" thickBot="1"/>
    <row r="6" spans="1:11" ht="12.75" customHeight="1">
      <c r="A6" s="80" t="s">
        <v>34</v>
      </c>
      <c r="B6" s="74" t="s">
        <v>36</v>
      </c>
      <c r="C6" s="74" t="s">
        <v>38</v>
      </c>
      <c r="D6" s="83" t="s">
        <v>41</v>
      </c>
      <c r="E6" s="74" t="s">
        <v>37</v>
      </c>
      <c r="F6" s="74" t="s">
        <v>0</v>
      </c>
      <c r="G6" s="4"/>
      <c r="H6" s="4"/>
      <c r="I6" s="74" t="s">
        <v>64</v>
      </c>
      <c r="J6" s="74" t="s">
        <v>65</v>
      </c>
      <c r="K6" s="77" t="s">
        <v>2</v>
      </c>
    </row>
    <row r="7" spans="1:11" ht="51.75" customHeight="1" thickBot="1">
      <c r="A7" s="81"/>
      <c r="B7" s="75"/>
      <c r="C7" s="75"/>
      <c r="D7" s="84"/>
      <c r="E7" s="75"/>
      <c r="F7" s="82"/>
      <c r="G7" s="5"/>
      <c r="H7" s="5"/>
      <c r="I7" s="75"/>
      <c r="J7" s="75"/>
      <c r="K7" s="78"/>
    </row>
    <row r="8" spans="2:11" ht="15.75" customHeight="1" thickBot="1">
      <c r="B8" s="6"/>
      <c r="C8" s="6"/>
      <c r="D8" s="6"/>
      <c r="E8" s="6"/>
      <c r="F8" s="7"/>
      <c r="G8" s="7"/>
      <c r="H8" s="7"/>
      <c r="I8" s="6"/>
      <c r="J8" s="6"/>
      <c r="K8" s="6"/>
    </row>
    <row r="9" spans="1:11" ht="15.75" customHeight="1" thickBot="1">
      <c r="A9" s="15" t="s">
        <v>35</v>
      </c>
      <c r="B9" s="73">
        <v>51793</v>
      </c>
      <c r="C9" s="73">
        <v>52647.12</v>
      </c>
      <c r="D9" s="71">
        <f>B9+C9</f>
        <v>104440.12</v>
      </c>
      <c r="E9" s="73">
        <v>15145.09517</v>
      </c>
      <c r="F9" s="23">
        <f>D9/E9</f>
        <v>6.895969871941055</v>
      </c>
      <c r="G9" s="3"/>
      <c r="H9" s="3"/>
      <c r="I9" s="73">
        <v>17087</v>
      </c>
      <c r="J9" s="73">
        <v>8060</v>
      </c>
      <c r="K9" s="70">
        <f>J9/I9</f>
        <v>0.4717036343418973</v>
      </c>
    </row>
    <row r="10" spans="5:11" ht="5.25" customHeight="1" hidden="1">
      <c r="E10" s="32"/>
      <c r="F10" s="24"/>
      <c r="I10" s="51"/>
      <c r="J10" s="51"/>
      <c r="K10" s="47"/>
    </row>
    <row r="11" spans="1:11" ht="13.5" thickBot="1">
      <c r="A11" s="13" t="s">
        <v>3</v>
      </c>
      <c r="B11" s="3"/>
      <c r="C11" s="3"/>
      <c r="D11" s="3"/>
      <c r="E11" s="33"/>
      <c r="F11" s="25"/>
      <c r="G11" s="3"/>
      <c r="H11" s="3"/>
      <c r="I11" s="52"/>
      <c r="J11" s="52"/>
      <c r="K11" s="46"/>
    </row>
    <row r="12" spans="1:11" ht="12.75">
      <c r="A12" s="16" t="s">
        <v>4</v>
      </c>
      <c r="B12" s="58">
        <v>7550.51</v>
      </c>
      <c r="C12" s="58">
        <v>11367.84</v>
      </c>
      <c r="D12" s="9">
        <f aca="true" t="shared" si="0" ref="D12:D26">B12+C12</f>
        <v>18918.35</v>
      </c>
      <c r="E12" s="60">
        <v>3303.721018983562</v>
      </c>
      <c r="F12" s="26">
        <f aca="true" t="shared" si="1" ref="F12:F26">D12/E12</f>
        <v>5.726376377210115</v>
      </c>
      <c r="I12" s="58">
        <v>3744</v>
      </c>
      <c r="J12" s="58">
        <v>2328</v>
      </c>
      <c r="K12" s="48">
        <f aca="true" t="shared" si="2" ref="K12:K26">J12/I12</f>
        <v>0.6217948717948718</v>
      </c>
    </row>
    <row r="13" spans="1:11" ht="12.75">
      <c r="A13" s="17" t="s">
        <v>5</v>
      </c>
      <c r="B13" s="59">
        <v>4472.48</v>
      </c>
      <c r="C13" s="59">
        <v>2688</v>
      </c>
      <c r="D13" s="10">
        <f t="shared" si="0"/>
        <v>7160.48</v>
      </c>
      <c r="E13" s="61">
        <v>1261.7560853041098</v>
      </c>
      <c r="F13" s="27">
        <f t="shared" si="1"/>
        <v>5.675011266756976</v>
      </c>
      <c r="I13" s="59">
        <v>1334</v>
      </c>
      <c r="J13" s="59">
        <v>578</v>
      </c>
      <c r="K13" s="49">
        <f t="shared" si="2"/>
        <v>0.4332833583208396</v>
      </c>
    </row>
    <row r="14" spans="1:11" ht="12.75">
      <c r="A14" s="17" t="s">
        <v>7</v>
      </c>
      <c r="B14" s="59">
        <v>8973.62</v>
      </c>
      <c r="C14" s="59">
        <v>8178.08</v>
      </c>
      <c r="D14" s="10">
        <f t="shared" si="0"/>
        <v>17151.7</v>
      </c>
      <c r="E14" s="61">
        <v>2844.82994696162</v>
      </c>
      <c r="F14" s="27">
        <f t="shared" si="1"/>
        <v>6.029077421066461</v>
      </c>
      <c r="I14" s="59">
        <v>3309</v>
      </c>
      <c r="J14" s="59">
        <v>1406</v>
      </c>
      <c r="K14" s="49">
        <f t="shared" si="2"/>
        <v>0.42490178301601694</v>
      </c>
    </row>
    <row r="15" spans="1:11" ht="12.75">
      <c r="A15" s="17" t="s">
        <v>13</v>
      </c>
      <c r="B15" s="59">
        <v>5736.81</v>
      </c>
      <c r="C15" s="59">
        <v>6333.11</v>
      </c>
      <c r="D15" s="72">
        <f t="shared" si="0"/>
        <v>12069.92</v>
      </c>
      <c r="E15" s="61">
        <v>1335.282834460274</v>
      </c>
      <c r="F15" s="27">
        <f t="shared" si="1"/>
        <v>9.03922351767422</v>
      </c>
      <c r="I15" s="59">
        <v>1530</v>
      </c>
      <c r="J15" s="59">
        <v>582</v>
      </c>
      <c r="K15" s="49">
        <f t="shared" si="2"/>
        <v>0.3803921568627451</v>
      </c>
    </row>
    <row r="16" spans="1:11" ht="12.75">
      <c r="A16" s="17" t="s">
        <v>8</v>
      </c>
      <c r="B16" s="59">
        <v>3446.05</v>
      </c>
      <c r="C16" s="59">
        <v>3171.1</v>
      </c>
      <c r="D16" s="10">
        <f t="shared" si="0"/>
        <v>6617.15</v>
      </c>
      <c r="E16" s="61">
        <v>1008.9943835616439</v>
      </c>
      <c r="F16" s="27">
        <f t="shared" si="1"/>
        <v>6.5581633632509995</v>
      </c>
      <c r="I16" s="59">
        <v>1104</v>
      </c>
      <c r="J16" s="59">
        <v>458</v>
      </c>
      <c r="K16" s="49">
        <f t="shared" si="2"/>
        <v>0.4148550724637681</v>
      </c>
    </row>
    <row r="17" spans="1:11" ht="12.75">
      <c r="A17" s="17" t="s">
        <v>6</v>
      </c>
      <c r="B17" s="59">
        <v>1726.18</v>
      </c>
      <c r="C17" s="59">
        <v>1968.64</v>
      </c>
      <c r="D17" s="10">
        <f t="shared" si="0"/>
        <v>3694.82</v>
      </c>
      <c r="E17" s="61">
        <v>576.22</v>
      </c>
      <c r="F17" s="27">
        <f t="shared" si="1"/>
        <v>6.4121689632432055</v>
      </c>
      <c r="I17" s="59">
        <v>647</v>
      </c>
      <c r="J17" s="59">
        <v>294</v>
      </c>
      <c r="K17" s="49">
        <f t="shared" si="2"/>
        <v>0.45440494590417313</v>
      </c>
    </row>
    <row r="18" spans="1:11" ht="12.75">
      <c r="A18" s="17" t="s">
        <v>73</v>
      </c>
      <c r="B18" s="59">
        <v>2670.81</v>
      </c>
      <c r="C18" s="59">
        <v>3234.18</v>
      </c>
      <c r="D18" s="10">
        <f t="shared" si="0"/>
        <v>5904.99</v>
      </c>
      <c r="E18" s="61">
        <v>747.061513928767</v>
      </c>
      <c r="F18" s="27">
        <f t="shared" si="1"/>
        <v>7.904288856945515</v>
      </c>
      <c r="I18" s="59">
        <v>851</v>
      </c>
      <c r="J18" s="59">
        <v>392</v>
      </c>
      <c r="K18" s="49">
        <f t="shared" si="2"/>
        <v>0.4606345475910693</v>
      </c>
    </row>
    <row r="19" spans="1:11" ht="12.75">
      <c r="A19" s="17" t="s">
        <v>12</v>
      </c>
      <c r="B19" s="59">
        <v>2224.23</v>
      </c>
      <c r="C19" s="59">
        <v>2389.42</v>
      </c>
      <c r="D19" s="10">
        <f t="shared" si="0"/>
        <v>4613.65</v>
      </c>
      <c r="E19" s="61">
        <v>688.5635616438357</v>
      </c>
      <c r="F19" s="27">
        <f t="shared" si="1"/>
        <v>6.7003981288025845</v>
      </c>
      <c r="I19" s="59">
        <v>786</v>
      </c>
      <c r="J19" s="59">
        <v>335</v>
      </c>
      <c r="K19" s="49">
        <f t="shared" si="2"/>
        <v>0.4262086513994911</v>
      </c>
    </row>
    <row r="20" spans="1:11" ht="12.75">
      <c r="A20" s="17" t="s">
        <v>72</v>
      </c>
      <c r="B20" s="59">
        <v>2005.55</v>
      </c>
      <c r="C20" s="59">
        <v>2574</v>
      </c>
      <c r="D20" s="10">
        <f t="shared" si="0"/>
        <v>4579.55</v>
      </c>
      <c r="E20" s="61">
        <v>613.7955097753425</v>
      </c>
      <c r="F20" s="27">
        <f t="shared" si="1"/>
        <v>7.461035356345598</v>
      </c>
      <c r="I20" s="59">
        <v>676</v>
      </c>
      <c r="J20" s="59">
        <v>295</v>
      </c>
      <c r="K20" s="49">
        <f t="shared" si="2"/>
        <v>0.4363905325443787</v>
      </c>
    </row>
    <row r="21" spans="1:11" ht="12.75">
      <c r="A21" s="17" t="s">
        <v>11</v>
      </c>
      <c r="B21" s="59">
        <v>11713.85</v>
      </c>
      <c r="C21" s="59">
        <v>8801.74</v>
      </c>
      <c r="D21" s="10">
        <f t="shared" si="0"/>
        <v>20515.59</v>
      </c>
      <c r="E21" s="61">
        <v>2246.321977452055</v>
      </c>
      <c r="F21" s="27">
        <f t="shared" si="1"/>
        <v>9.132969452255596</v>
      </c>
      <c r="I21" s="59">
        <v>2528</v>
      </c>
      <c r="J21" s="59">
        <v>1038</v>
      </c>
      <c r="K21" s="49">
        <f t="shared" si="2"/>
        <v>0.41060126582278483</v>
      </c>
    </row>
    <row r="22" spans="1:11" ht="12.75">
      <c r="A22" s="17" t="s">
        <v>10</v>
      </c>
      <c r="B22" s="59">
        <v>580.5</v>
      </c>
      <c r="C22" s="59">
        <v>1000</v>
      </c>
      <c r="D22" s="10">
        <f t="shared" si="0"/>
        <v>1580.5</v>
      </c>
      <c r="E22" s="61">
        <v>234.2057354794522</v>
      </c>
      <c r="F22" s="27">
        <f t="shared" si="1"/>
        <v>6.748340286220974</v>
      </c>
      <c r="I22" s="59">
        <v>256</v>
      </c>
      <c r="J22" s="59">
        <v>138</v>
      </c>
      <c r="K22" s="49">
        <f t="shared" si="2"/>
        <v>0.5390625</v>
      </c>
    </row>
    <row r="23" spans="1:11" ht="12.75">
      <c r="A23" s="17" t="s">
        <v>9</v>
      </c>
      <c r="B23" s="59">
        <v>143</v>
      </c>
      <c r="C23" s="59">
        <v>54</v>
      </c>
      <c r="D23" s="10">
        <f t="shared" si="0"/>
        <v>197</v>
      </c>
      <c r="E23" s="61">
        <v>30.552876712328764</v>
      </c>
      <c r="F23" s="27">
        <f>D23/E23</f>
        <v>6.447838017181083</v>
      </c>
      <c r="I23" s="59">
        <v>33</v>
      </c>
      <c r="J23" s="59">
        <v>13</v>
      </c>
      <c r="K23" s="49">
        <f>J23/I23</f>
        <v>0.3939393939393939</v>
      </c>
    </row>
    <row r="24" spans="1:11" ht="12.75">
      <c r="A24" s="17" t="s">
        <v>67</v>
      </c>
      <c r="B24" s="59">
        <v>26</v>
      </c>
      <c r="C24" s="59">
        <v>58</v>
      </c>
      <c r="D24" s="10">
        <f t="shared" si="0"/>
        <v>84</v>
      </c>
      <c r="E24" s="61">
        <v>38.93972602739726</v>
      </c>
      <c r="F24" s="27">
        <f t="shared" si="1"/>
        <v>2.157180046436361</v>
      </c>
      <c r="I24" s="59">
        <v>39</v>
      </c>
      <c r="J24" s="59">
        <v>27</v>
      </c>
      <c r="K24" s="49">
        <f t="shared" si="2"/>
        <v>0.6923076923076923</v>
      </c>
    </row>
    <row r="25" spans="1:11" ht="13.5" thickBot="1">
      <c r="A25" s="66" t="s">
        <v>75</v>
      </c>
      <c r="B25" s="59">
        <v>523.41</v>
      </c>
      <c r="C25" s="59">
        <v>829</v>
      </c>
      <c r="D25" s="11">
        <f t="shared" si="0"/>
        <v>1352.4099999999999</v>
      </c>
      <c r="E25" s="62">
        <v>214.93</v>
      </c>
      <c r="F25" s="28">
        <f t="shared" si="1"/>
        <v>6.292327734611268</v>
      </c>
      <c r="I25" s="63">
        <v>250</v>
      </c>
      <c r="J25" s="63">
        <v>176</v>
      </c>
      <c r="K25" s="49"/>
    </row>
    <row r="26" spans="1:11" ht="13.5" thickBot="1">
      <c r="A26" s="19" t="s">
        <v>35</v>
      </c>
      <c r="B26" s="8">
        <f>SUM(B12:B25)</f>
        <v>51793.00000000001</v>
      </c>
      <c r="C26" s="8">
        <f>SUM(C12:C25)</f>
        <v>52647.10999999999</v>
      </c>
      <c r="D26" s="8">
        <f t="shared" si="0"/>
        <v>104440.11</v>
      </c>
      <c r="E26" s="34">
        <f>SUM(E12:E25)</f>
        <v>15145.17517029039</v>
      </c>
      <c r="F26" s="23">
        <f t="shared" si="1"/>
        <v>6.89593278556959</v>
      </c>
      <c r="I26" s="53">
        <f>SUM(I12:I25)</f>
        <v>17087</v>
      </c>
      <c r="J26" s="53">
        <f>SUM(J12:J25)</f>
        <v>8060</v>
      </c>
      <c r="K26" s="45">
        <f t="shared" si="2"/>
        <v>0.4717036343418973</v>
      </c>
    </row>
    <row r="27" spans="5:11" ht="3.75" customHeight="1">
      <c r="E27" s="32"/>
      <c r="F27" s="24"/>
      <c r="I27" s="32"/>
      <c r="J27" s="32"/>
      <c r="K27" s="47"/>
    </row>
    <row r="28" spans="1:11" ht="13.5" thickBot="1">
      <c r="A28" s="15" t="s">
        <v>14</v>
      </c>
      <c r="B28" s="3"/>
      <c r="C28" s="3"/>
      <c r="D28" s="3"/>
      <c r="E28" s="33"/>
      <c r="F28" s="25"/>
      <c r="G28" s="3"/>
      <c r="H28" s="3"/>
      <c r="I28" s="33"/>
      <c r="J28" s="33"/>
      <c r="K28" s="46"/>
    </row>
    <row r="29" spans="1:11" ht="12.75">
      <c r="A29" s="16" t="s">
        <v>15</v>
      </c>
      <c r="B29" s="58">
        <v>20802.1</v>
      </c>
      <c r="C29" s="58">
        <v>19981.8</v>
      </c>
      <c r="D29" s="9">
        <f>B29+C29</f>
        <v>40783.899999999994</v>
      </c>
      <c r="E29" s="73">
        <v>7911.371113336961</v>
      </c>
      <c r="F29" s="26">
        <f>D29/E29</f>
        <v>5.155098833784531</v>
      </c>
      <c r="I29" s="58">
        <v>8555</v>
      </c>
      <c r="J29" s="58">
        <v>4504</v>
      </c>
      <c r="K29" s="48">
        <f>J29/I29</f>
        <v>0.5264757451782583</v>
      </c>
    </row>
    <row r="30" spans="1:11" ht="12.75">
      <c r="A30" s="17" t="s">
        <v>16</v>
      </c>
      <c r="B30" s="59">
        <v>30990.9</v>
      </c>
      <c r="C30" s="59">
        <v>32665.32</v>
      </c>
      <c r="D30" s="10">
        <f>B30+C30</f>
        <v>63656.22</v>
      </c>
      <c r="E30" s="73">
        <v>7233.854056953427</v>
      </c>
      <c r="F30" s="27">
        <f>D30/E30</f>
        <v>8.799765588139213</v>
      </c>
      <c r="I30" s="59">
        <v>8532</v>
      </c>
      <c r="J30" s="59">
        <v>3556</v>
      </c>
      <c r="K30" s="49">
        <f>J30/I30</f>
        <v>0.41678387248007503</v>
      </c>
    </row>
    <row r="31" spans="1:11" ht="13.5" thickBot="1">
      <c r="A31" s="18" t="s">
        <v>39</v>
      </c>
      <c r="B31" s="63">
        <v>0</v>
      </c>
      <c r="C31" s="63">
        <v>0</v>
      </c>
      <c r="D31" s="11">
        <f>B31+C31</f>
        <v>0</v>
      </c>
      <c r="E31" s="73"/>
      <c r="F31" s="28" t="e">
        <f>D31/E31</f>
        <v>#DIV/0!</v>
      </c>
      <c r="I31" s="63">
        <v>0</v>
      </c>
      <c r="J31" s="63">
        <v>0</v>
      </c>
      <c r="K31" s="50" t="e">
        <f>J31/I31</f>
        <v>#DIV/0!</v>
      </c>
    </row>
    <row r="32" spans="1:11" ht="13.5" thickBot="1">
      <c r="A32" s="19" t="s">
        <v>35</v>
      </c>
      <c r="B32" s="8">
        <f>SUM(B29:B31)</f>
        <v>51793</v>
      </c>
      <c r="C32" s="8">
        <f>SUM(C29:C31)</f>
        <v>52647.119999999995</v>
      </c>
      <c r="D32" s="8">
        <f>B32+C32</f>
        <v>104440.12</v>
      </c>
      <c r="E32" s="34">
        <f>SUM(E29:E31)</f>
        <v>15145.225170290389</v>
      </c>
      <c r="F32" s="23">
        <f>D32/E32</f>
        <v>6.895910679814442</v>
      </c>
      <c r="I32" s="53">
        <f>SUM(I29:I31)</f>
        <v>17087</v>
      </c>
      <c r="J32" s="53">
        <f>SUM(J29:J31)</f>
        <v>8060</v>
      </c>
      <c r="K32" s="45">
        <f>J32/I32</f>
        <v>0.4717036343418973</v>
      </c>
    </row>
    <row r="33" spans="5:11" ht="3.75" customHeight="1">
      <c r="E33" s="32"/>
      <c r="F33" s="24"/>
      <c r="I33" s="32"/>
      <c r="J33" s="32"/>
      <c r="K33" s="47"/>
    </row>
    <row r="34" spans="1:11" ht="13.5" thickBot="1">
      <c r="A34" s="13" t="s">
        <v>17</v>
      </c>
      <c r="B34" s="3"/>
      <c r="C34" s="3"/>
      <c r="D34" s="3"/>
      <c r="E34" s="33"/>
      <c r="F34" s="25"/>
      <c r="G34" s="3"/>
      <c r="H34" s="3"/>
      <c r="I34" s="33"/>
      <c r="J34" s="33"/>
      <c r="K34" s="46"/>
    </row>
    <row r="35" spans="1:11" ht="12.75">
      <c r="A35" s="16" t="s">
        <v>53</v>
      </c>
      <c r="B35" s="73">
        <f>SUM('[1]BIS CORE:SFA'!B35)</f>
        <v>0</v>
      </c>
      <c r="C35" s="73">
        <f>SUM('[1]BIS CORE:SFA'!C35)</f>
        <v>0</v>
      </c>
      <c r="D35" s="9">
        <f aca="true" t="shared" si="3" ref="D35:D46">B35+C35</f>
        <v>0</v>
      </c>
      <c r="E35" s="60">
        <v>252.06315068493154</v>
      </c>
      <c r="F35" s="26">
        <f aca="true" t="shared" si="4" ref="F35:F46">D35/E35</f>
        <v>0</v>
      </c>
      <c r="I35" s="58">
        <v>411</v>
      </c>
      <c r="J35" s="58">
        <v>265</v>
      </c>
      <c r="K35" s="48">
        <f aca="true" t="shared" si="5" ref="K35:K45">J35/I35</f>
        <v>0.6447688564476886</v>
      </c>
    </row>
    <row r="36" spans="1:11" ht="12.75">
      <c r="A36" s="17" t="s">
        <v>54</v>
      </c>
      <c r="B36" s="73">
        <f>SUM('[1]BIS CORE:SFA'!B36)</f>
        <v>955.31</v>
      </c>
      <c r="C36" s="73">
        <f>SUM('[1]BIS CORE:SFA'!C36)</f>
        <v>551</v>
      </c>
      <c r="D36" s="10">
        <f t="shared" si="3"/>
        <v>1506.31</v>
      </c>
      <c r="E36" s="61">
        <v>983.581792715068</v>
      </c>
      <c r="F36" s="27">
        <f t="shared" si="4"/>
        <v>1.5314537246993958</v>
      </c>
      <c r="I36" s="59">
        <v>1152</v>
      </c>
      <c r="J36" s="59">
        <v>585</v>
      </c>
      <c r="K36" s="49">
        <f t="shared" si="5"/>
        <v>0.5078125</v>
      </c>
    </row>
    <row r="37" spans="1:11" ht="12.75">
      <c r="A37" s="17" t="s">
        <v>55</v>
      </c>
      <c r="B37" s="73">
        <f>SUM('[1]BIS CORE:SFA'!B37)</f>
        <v>3337.26</v>
      </c>
      <c r="C37" s="73">
        <f>SUM('[1]BIS CORE:SFA'!C37)</f>
        <v>1872</v>
      </c>
      <c r="D37" s="10">
        <f t="shared" si="3"/>
        <v>5209.26</v>
      </c>
      <c r="E37" s="61">
        <v>1745.6693198246567</v>
      </c>
      <c r="F37" s="27">
        <f t="shared" si="4"/>
        <v>2.9841046874348707</v>
      </c>
      <c r="I37" s="59">
        <v>1982</v>
      </c>
      <c r="J37" s="59">
        <v>890</v>
      </c>
      <c r="K37" s="49">
        <f t="shared" si="5"/>
        <v>0.44904137235116043</v>
      </c>
    </row>
    <row r="38" spans="1:11" ht="12.75">
      <c r="A38" s="17" t="s">
        <v>56</v>
      </c>
      <c r="B38" s="73">
        <f>SUM('[1]BIS CORE:SFA'!B38)</f>
        <v>6886.83</v>
      </c>
      <c r="C38" s="73">
        <f>SUM('[1]BIS CORE:SFA'!C38)</f>
        <v>5040.66</v>
      </c>
      <c r="D38" s="10">
        <f t="shared" si="3"/>
        <v>11927.49</v>
      </c>
      <c r="E38" s="61">
        <v>1733.740030032876</v>
      </c>
      <c r="F38" s="27">
        <f t="shared" si="4"/>
        <v>6.8796300445193195</v>
      </c>
      <c r="I38" s="59">
        <v>1947</v>
      </c>
      <c r="J38" s="59">
        <v>843</v>
      </c>
      <c r="K38" s="49">
        <f t="shared" si="5"/>
        <v>0.43297380585516176</v>
      </c>
    </row>
    <row r="39" spans="1:11" ht="12.75">
      <c r="A39" s="17" t="s">
        <v>57</v>
      </c>
      <c r="B39" s="73">
        <f>SUM('[1]BIS CORE:SFA'!B39)</f>
        <v>6195.879999999999</v>
      </c>
      <c r="C39" s="73">
        <f>SUM('[1]BIS CORE:SFA'!C39)</f>
        <v>4755.77</v>
      </c>
      <c r="D39" s="10">
        <f t="shared" si="3"/>
        <v>10951.65</v>
      </c>
      <c r="E39" s="61">
        <v>2508.3101403835612</v>
      </c>
      <c r="F39" s="27">
        <f t="shared" si="4"/>
        <v>4.366146683250786</v>
      </c>
      <c r="I39" s="59">
        <v>2808</v>
      </c>
      <c r="J39" s="59">
        <v>1234</v>
      </c>
      <c r="K39" s="49">
        <f t="shared" si="5"/>
        <v>0.43945868945868943</v>
      </c>
    </row>
    <row r="40" spans="1:11" ht="12.75">
      <c r="A40" s="17" t="s">
        <v>58</v>
      </c>
      <c r="B40" s="73">
        <f>SUM('[1]BIS CORE:SFA'!B40)</f>
        <v>9131.22</v>
      </c>
      <c r="C40" s="73">
        <f>SUM('[1]BIS CORE:SFA'!C40)</f>
        <v>8119.2</v>
      </c>
      <c r="D40" s="10">
        <f t="shared" si="3"/>
        <v>17250.42</v>
      </c>
      <c r="E40" s="61">
        <v>3051.7186286164383</v>
      </c>
      <c r="F40" s="27">
        <f t="shared" si="4"/>
        <v>5.652690204870179</v>
      </c>
      <c r="I40" s="59">
        <v>3346</v>
      </c>
      <c r="J40" s="59">
        <v>1522</v>
      </c>
      <c r="K40" s="49">
        <f t="shared" si="5"/>
        <v>0.4548714883442917</v>
      </c>
    </row>
    <row r="41" spans="1:11" ht="12.75">
      <c r="A41" s="17" t="s">
        <v>59</v>
      </c>
      <c r="B41" s="73">
        <f>SUM('[1]BIS CORE:SFA'!B41)</f>
        <v>9471.320000000002</v>
      </c>
      <c r="C41" s="73">
        <f>SUM('[1]BIS CORE:SFA'!C41)</f>
        <v>12023.35</v>
      </c>
      <c r="D41" s="10">
        <f t="shared" si="3"/>
        <v>21494.670000000002</v>
      </c>
      <c r="E41" s="61">
        <v>2498.237875638355</v>
      </c>
      <c r="F41" s="27">
        <f t="shared" si="4"/>
        <v>8.60393247961131</v>
      </c>
      <c r="I41" s="59">
        <v>2696</v>
      </c>
      <c r="J41" s="59">
        <v>1304</v>
      </c>
      <c r="K41" s="49">
        <f t="shared" si="5"/>
        <v>0.4836795252225519</v>
      </c>
    </row>
    <row r="42" spans="1:11" ht="12.75">
      <c r="A42" s="17" t="s">
        <v>60</v>
      </c>
      <c r="B42" s="73">
        <f>SUM('[1]BIS CORE:SFA'!B42)</f>
        <v>8054.75</v>
      </c>
      <c r="C42" s="73">
        <f>SUM('[1]BIS CORE:SFA'!C42)</f>
        <v>9479.33</v>
      </c>
      <c r="D42" s="10">
        <f t="shared" si="3"/>
        <v>17534.08</v>
      </c>
      <c r="E42" s="61">
        <v>1604.1298049863015</v>
      </c>
      <c r="F42" s="27">
        <f t="shared" si="4"/>
        <v>10.930586755196993</v>
      </c>
      <c r="I42" s="59">
        <v>1747</v>
      </c>
      <c r="J42" s="59">
        <v>870</v>
      </c>
      <c r="K42" s="49">
        <f t="shared" si="5"/>
        <v>0.4979965655409273</v>
      </c>
    </row>
    <row r="43" spans="1:11" ht="12.75">
      <c r="A43" s="17" t="s">
        <v>61</v>
      </c>
      <c r="B43" s="73">
        <f>SUM('[1]BIS CORE:SFA'!B43)</f>
        <v>5067.7300000000005</v>
      </c>
      <c r="C43" s="73">
        <f>SUM('[1]BIS CORE:SFA'!C43)</f>
        <v>6991.59</v>
      </c>
      <c r="D43" s="10">
        <f t="shared" si="3"/>
        <v>12059.32</v>
      </c>
      <c r="E43" s="61">
        <v>643.3012350575343</v>
      </c>
      <c r="F43" s="27">
        <f t="shared" si="4"/>
        <v>18.745992301602627</v>
      </c>
      <c r="I43" s="59">
        <v>827</v>
      </c>
      <c r="J43" s="59">
        <v>446</v>
      </c>
      <c r="K43" s="49">
        <f t="shared" si="5"/>
        <v>0.5392986698911729</v>
      </c>
    </row>
    <row r="44" spans="1:11" ht="12.75">
      <c r="A44" s="17" t="s">
        <v>62</v>
      </c>
      <c r="B44" s="73">
        <f>SUM('[1]BIS CORE:SFA'!B44)</f>
        <v>2270.69</v>
      </c>
      <c r="C44" s="73">
        <f>SUM('[1]BIS CORE:SFA'!C44)</f>
        <v>3084.65</v>
      </c>
      <c r="D44" s="10">
        <f t="shared" si="3"/>
        <v>5355.34</v>
      </c>
      <c r="E44" s="61">
        <v>124.38319235068494</v>
      </c>
      <c r="F44" s="27">
        <f t="shared" si="4"/>
        <v>43.05517408574946</v>
      </c>
      <c r="I44" s="59">
        <v>171</v>
      </c>
      <c r="J44" s="59">
        <v>101</v>
      </c>
      <c r="K44" s="49">
        <f t="shared" si="5"/>
        <v>0.5906432748538012</v>
      </c>
    </row>
    <row r="45" spans="1:11" ht="13.5" thickBot="1">
      <c r="A45" s="17" t="s">
        <v>39</v>
      </c>
      <c r="B45" s="73">
        <f>SUM('[1]BIS CORE:SFA'!B45)</f>
        <v>422</v>
      </c>
      <c r="C45" s="73">
        <f>SUM('[1]BIS CORE:SFA'!C45)</f>
        <v>729.56</v>
      </c>
      <c r="D45" s="10">
        <f t="shared" si="3"/>
        <v>1151.56</v>
      </c>
      <c r="E45" s="62">
        <v>0</v>
      </c>
      <c r="F45" s="27" t="e">
        <f t="shared" si="4"/>
        <v>#DIV/0!</v>
      </c>
      <c r="I45" s="63">
        <v>0</v>
      </c>
      <c r="J45" s="63">
        <v>0</v>
      </c>
      <c r="K45" s="49" t="e">
        <f t="shared" si="5"/>
        <v>#DIV/0!</v>
      </c>
    </row>
    <row r="46" spans="1:11" ht="13.5" thickBot="1">
      <c r="A46" s="19" t="s">
        <v>35</v>
      </c>
      <c r="B46" s="8">
        <f>SUM(B35:B45)</f>
        <v>51792.990000000005</v>
      </c>
      <c r="C46" s="8">
        <f>SUM(C35:C45)</f>
        <v>52647.11000000001</v>
      </c>
      <c r="D46" s="8">
        <f t="shared" si="3"/>
        <v>104440.1</v>
      </c>
      <c r="E46" s="34">
        <f>SUM(E35:E45)</f>
        <v>15145.135170290405</v>
      </c>
      <c r="F46" s="23">
        <f t="shared" si="4"/>
        <v>6.895950338223187</v>
      </c>
      <c r="I46" s="53">
        <f>SUM(I35:I45)</f>
        <v>17087</v>
      </c>
      <c r="J46" s="53">
        <f>SUM(J35:J45)</f>
        <v>8060</v>
      </c>
      <c r="K46" s="45">
        <f>J46/I46</f>
        <v>0.4717036343418973</v>
      </c>
    </row>
    <row r="47" spans="5:11" ht="2.25" customHeight="1">
      <c r="E47" s="32"/>
      <c r="F47" s="24"/>
      <c r="I47" s="32"/>
      <c r="J47" s="32"/>
      <c r="K47" s="47"/>
    </row>
    <row r="48" spans="1:11" ht="13.5" thickBot="1">
      <c r="A48" s="20" t="s">
        <v>19</v>
      </c>
      <c r="B48" s="3"/>
      <c r="C48" s="3"/>
      <c r="D48" s="3"/>
      <c r="E48" s="33"/>
      <c r="F48" s="25"/>
      <c r="G48" s="3"/>
      <c r="H48" s="3"/>
      <c r="I48" s="33"/>
      <c r="J48" s="33"/>
      <c r="K48" s="46"/>
    </row>
    <row r="49" spans="1:11" ht="12.75">
      <c r="A49" s="16" t="s">
        <v>18</v>
      </c>
      <c r="B49" s="58">
        <v>2128.05</v>
      </c>
      <c r="C49" s="58">
        <v>989</v>
      </c>
      <c r="D49" s="9">
        <f aca="true" t="shared" si="6" ref="D49:D58">B49+C49</f>
        <v>3117.05</v>
      </c>
      <c r="E49" s="58">
        <v>302.61</v>
      </c>
      <c r="F49" s="26">
        <f aca="true" t="shared" si="7" ref="F49:F58">D49/E49</f>
        <v>10.300551865437361</v>
      </c>
      <c r="I49" s="58">
        <v>390</v>
      </c>
      <c r="J49" s="58">
        <v>134</v>
      </c>
      <c r="K49" s="48">
        <f aca="true" t="shared" si="8" ref="K49:K57">J49/I49</f>
        <v>0.3435897435897436</v>
      </c>
    </row>
    <row r="50" spans="1:11" ht="12.75">
      <c r="A50" s="17" t="s">
        <v>20</v>
      </c>
      <c r="B50" s="59">
        <v>11257.1</v>
      </c>
      <c r="C50" s="59">
        <v>9504.5</v>
      </c>
      <c r="D50" s="10">
        <f t="shared" si="6"/>
        <v>20761.6</v>
      </c>
      <c r="E50" s="64">
        <v>1646.77</v>
      </c>
      <c r="F50" s="27">
        <f t="shared" si="7"/>
        <v>12.607467952415941</v>
      </c>
      <c r="I50" s="59">
        <v>1889</v>
      </c>
      <c r="J50" s="65">
        <v>580</v>
      </c>
      <c r="K50" s="49">
        <f t="shared" si="8"/>
        <v>0.3070407623080995</v>
      </c>
    </row>
    <row r="51" spans="1:11" ht="12.75">
      <c r="A51" s="17" t="s">
        <v>21</v>
      </c>
      <c r="B51" s="59">
        <v>16687.46</v>
      </c>
      <c r="C51" s="59">
        <v>18628.13</v>
      </c>
      <c r="D51" s="10">
        <f t="shared" si="6"/>
        <v>35315.59</v>
      </c>
      <c r="E51" s="64">
        <v>4241.88</v>
      </c>
      <c r="F51" s="27">
        <f t="shared" si="7"/>
        <v>8.325457108640508</v>
      </c>
      <c r="I51" s="59">
        <v>4867</v>
      </c>
      <c r="J51" s="65">
        <v>1972</v>
      </c>
      <c r="K51" s="49">
        <f t="shared" si="8"/>
        <v>0.4051777275529073</v>
      </c>
    </row>
    <row r="52" spans="1:11" ht="12.75">
      <c r="A52" s="17" t="s">
        <v>22</v>
      </c>
      <c r="B52" s="59">
        <v>8896.44</v>
      </c>
      <c r="C52" s="59">
        <v>8905.8</v>
      </c>
      <c r="D52" s="10">
        <f t="shared" si="6"/>
        <v>17802.239999999998</v>
      </c>
      <c r="E52" s="64">
        <v>2981.37</v>
      </c>
      <c r="F52" s="27">
        <f t="shared" si="7"/>
        <v>5.97116090924642</v>
      </c>
      <c r="I52" s="59">
        <v>3286</v>
      </c>
      <c r="J52" s="65">
        <v>1543</v>
      </c>
      <c r="K52" s="49">
        <f t="shared" si="8"/>
        <v>0.4695678636640292</v>
      </c>
    </row>
    <row r="53" spans="1:11" ht="12.75">
      <c r="A53" s="17" t="s">
        <v>23</v>
      </c>
      <c r="B53" s="59">
        <v>4752.83</v>
      </c>
      <c r="C53" s="59">
        <v>5232.47</v>
      </c>
      <c r="D53" s="10">
        <f t="shared" si="6"/>
        <v>9985.3</v>
      </c>
      <c r="E53" s="64">
        <v>1967.2</v>
      </c>
      <c r="F53" s="27">
        <f t="shared" si="7"/>
        <v>5.075894672631151</v>
      </c>
      <c r="I53" s="59">
        <v>2111</v>
      </c>
      <c r="J53" s="65">
        <v>1121</v>
      </c>
      <c r="K53" s="49">
        <f t="shared" si="8"/>
        <v>0.5310279488394126</v>
      </c>
    </row>
    <row r="54" spans="1:11" ht="12.75">
      <c r="A54" s="17" t="s">
        <v>24</v>
      </c>
      <c r="B54" s="59">
        <v>2006.84</v>
      </c>
      <c r="C54" s="59">
        <v>3153</v>
      </c>
      <c r="D54" s="10">
        <f t="shared" si="6"/>
        <v>5159.84</v>
      </c>
      <c r="E54" s="64">
        <v>1204.42</v>
      </c>
      <c r="F54" s="27">
        <f t="shared" si="7"/>
        <v>4.284086946414042</v>
      </c>
      <c r="I54" s="59">
        <v>1336</v>
      </c>
      <c r="J54" s="65">
        <v>906</v>
      </c>
      <c r="K54" s="49">
        <f t="shared" si="8"/>
        <v>0.6781437125748503</v>
      </c>
    </row>
    <row r="55" spans="1:11" ht="12.75">
      <c r="A55" s="17" t="s">
        <v>25</v>
      </c>
      <c r="B55" s="59">
        <v>805.05</v>
      </c>
      <c r="C55" s="59">
        <v>1138.22</v>
      </c>
      <c r="D55" s="10">
        <f t="shared" si="6"/>
        <v>1943.27</v>
      </c>
      <c r="E55" s="64">
        <v>599.87</v>
      </c>
      <c r="F55" s="27">
        <f t="shared" si="7"/>
        <v>3.239485221798056</v>
      </c>
      <c r="I55" s="59">
        <v>667</v>
      </c>
      <c r="J55" s="65">
        <v>457</v>
      </c>
      <c r="K55" s="49">
        <f t="shared" si="8"/>
        <v>0.6851574212893553</v>
      </c>
    </row>
    <row r="56" spans="1:11" ht="12.75">
      <c r="A56" s="17" t="s">
        <v>26</v>
      </c>
      <c r="B56" s="59">
        <v>268.22</v>
      </c>
      <c r="C56" s="59">
        <v>775</v>
      </c>
      <c r="D56" s="10">
        <f t="shared" si="6"/>
        <v>1043.22</v>
      </c>
      <c r="E56" s="64">
        <v>326.32</v>
      </c>
      <c r="F56" s="27">
        <f t="shared" si="7"/>
        <v>3.1969232655062516</v>
      </c>
      <c r="I56" s="59">
        <v>379</v>
      </c>
      <c r="J56" s="65">
        <v>307</v>
      </c>
      <c r="K56" s="49">
        <f t="shared" si="8"/>
        <v>0.8100263852242744</v>
      </c>
    </row>
    <row r="57" spans="1:11" ht="13.5" thickBot="1">
      <c r="A57" s="18" t="s">
        <v>39</v>
      </c>
      <c r="B57" s="59">
        <v>4991</v>
      </c>
      <c r="C57" s="59">
        <v>4321</v>
      </c>
      <c r="D57" s="11">
        <f t="shared" si="6"/>
        <v>9312</v>
      </c>
      <c r="E57" s="64">
        <v>1874.635170290374</v>
      </c>
      <c r="F57" s="28">
        <f t="shared" si="7"/>
        <v>4.967366529540575</v>
      </c>
      <c r="I57" s="63">
        <v>2162</v>
      </c>
      <c r="J57" s="67">
        <v>1040</v>
      </c>
      <c r="K57" s="50">
        <f t="shared" si="8"/>
        <v>0.48103607770582796</v>
      </c>
    </row>
    <row r="58" spans="1:11" ht="13.5" thickBot="1">
      <c r="A58" s="19" t="s">
        <v>35</v>
      </c>
      <c r="B58" s="8">
        <f>SUM(B49:B57)</f>
        <v>51792.990000000005</v>
      </c>
      <c r="C58" s="8">
        <f>SUM(C49:C57)</f>
        <v>52647.12</v>
      </c>
      <c r="D58" s="8">
        <f t="shared" si="6"/>
        <v>104440.11000000002</v>
      </c>
      <c r="E58" s="34">
        <f>SUM(E49:E57)</f>
        <v>15145.075170290376</v>
      </c>
      <c r="F58" s="23">
        <f t="shared" si="7"/>
        <v>6.895978318079064</v>
      </c>
      <c r="I58" s="53">
        <f>SUM(I49:I57)</f>
        <v>17087</v>
      </c>
      <c r="J58" s="53">
        <f>SUM(J49:J57)</f>
        <v>8060</v>
      </c>
      <c r="K58" s="45">
        <f>J58/I58</f>
        <v>0.4717036343418973</v>
      </c>
    </row>
    <row r="59" spans="5:11" ht="3.75" customHeight="1">
      <c r="E59" s="32"/>
      <c r="F59" s="24"/>
      <c r="I59" s="32"/>
      <c r="J59" s="32"/>
      <c r="K59" s="47"/>
    </row>
    <row r="60" spans="1:11" ht="13.5" thickBot="1">
      <c r="A60" s="15" t="s">
        <v>27</v>
      </c>
      <c r="B60" s="3"/>
      <c r="C60" s="3"/>
      <c r="D60" s="3"/>
      <c r="E60" s="33"/>
      <c r="F60" s="25"/>
      <c r="G60" s="3"/>
      <c r="H60" s="3"/>
      <c r="I60" s="33"/>
      <c r="J60" s="33"/>
      <c r="K60" s="46"/>
    </row>
    <row r="61" spans="1:11" ht="12.75">
      <c r="A61" s="16" t="s">
        <v>31</v>
      </c>
      <c r="B61" s="58">
        <v>5</v>
      </c>
      <c r="C61" s="58">
        <v>0</v>
      </c>
      <c r="D61" s="9">
        <f aca="true" t="shared" si="9" ref="D61:D81">B61+C61</f>
        <v>5</v>
      </c>
      <c r="E61" s="35"/>
      <c r="F61" s="29"/>
      <c r="I61" s="54"/>
      <c r="J61" s="54"/>
      <c r="K61" s="56"/>
    </row>
    <row r="62" spans="1:11" ht="12.75">
      <c r="A62" s="17" t="s">
        <v>42</v>
      </c>
      <c r="B62" s="59">
        <v>148.34</v>
      </c>
      <c r="C62" s="59">
        <v>269.89</v>
      </c>
      <c r="D62" s="10">
        <f t="shared" si="9"/>
        <v>418.23</v>
      </c>
      <c r="E62" s="36"/>
      <c r="F62" s="30"/>
      <c r="I62" s="55"/>
      <c r="J62" s="55"/>
      <c r="K62" s="57"/>
    </row>
    <row r="63" spans="1:11" ht="12.75">
      <c r="A63" s="17" t="s">
        <v>43</v>
      </c>
      <c r="B63" s="59">
        <v>319.63</v>
      </c>
      <c r="C63" s="59">
        <v>2466.03</v>
      </c>
      <c r="D63" s="10">
        <f t="shared" si="9"/>
        <v>2785.6600000000003</v>
      </c>
      <c r="E63" s="36"/>
      <c r="F63" s="30"/>
      <c r="I63" s="55"/>
      <c r="J63" s="55"/>
      <c r="K63" s="57"/>
    </row>
    <row r="64" spans="1:11" ht="12.75">
      <c r="A64" s="17" t="s">
        <v>44</v>
      </c>
      <c r="B64" s="59">
        <v>257.83</v>
      </c>
      <c r="C64" s="59">
        <v>323</v>
      </c>
      <c r="D64" s="10">
        <f t="shared" si="9"/>
        <v>580.8299999999999</v>
      </c>
      <c r="E64" s="36"/>
      <c r="F64" s="30"/>
      <c r="I64" s="55"/>
      <c r="J64" s="55"/>
      <c r="K64" s="57"/>
    </row>
    <row r="65" spans="1:11" ht="12.75">
      <c r="A65" s="17" t="s">
        <v>45</v>
      </c>
      <c r="B65" s="59">
        <v>424.46</v>
      </c>
      <c r="C65" s="59">
        <v>359</v>
      </c>
      <c r="D65" s="10">
        <f t="shared" si="9"/>
        <v>783.46</v>
      </c>
      <c r="E65" s="36"/>
      <c r="F65" s="30"/>
      <c r="I65" s="55"/>
      <c r="J65" s="55"/>
      <c r="K65" s="57"/>
    </row>
    <row r="66" spans="1:11" ht="12.75">
      <c r="A66" s="17" t="s">
        <v>28</v>
      </c>
      <c r="B66" s="59">
        <v>494.41</v>
      </c>
      <c r="C66" s="59">
        <v>1361.2</v>
      </c>
      <c r="D66" s="10">
        <f t="shared" si="9"/>
        <v>1855.6100000000001</v>
      </c>
      <c r="E66" s="36"/>
      <c r="F66" s="30"/>
      <c r="I66" s="55"/>
      <c r="J66" s="55"/>
      <c r="K66" s="57"/>
    </row>
    <row r="67" spans="1:11" ht="12.75">
      <c r="A67" s="17" t="s">
        <v>46</v>
      </c>
      <c r="B67" s="59">
        <v>1520.14</v>
      </c>
      <c r="C67" s="59">
        <v>1025.29</v>
      </c>
      <c r="D67" s="10">
        <f t="shared" si="9"/>
        <v>2545.4300000000003</v>
      </c>
      <c r="E67" s="36"/>
      <c r="F67" s="30"/>
      <c r="I67" s="55"/>
      <c r="J67" s="55"/>
      <c r="K67" s="57"/>
    </row>
    <row r="68" spans="1:11" ht="12.75">
      <c r="A68" s="17" t="s">
        <v>29</v>
      </c>
      <c r="B68" s="59">
        <v>1050.15</v>
      </c>
      <c r="C68" s="59">
        <v>1052.4</v>
      </c>
      <c r="D68" s="10">
        <f t="shared" si="9"/>
        <v>2102.55</v>
      </c>
      <c r="E68" s="36"/>
      <c r="F68" s="30"/>
      <c r="I68" s="55"/>
      <c r="J68" s="55"/>
      <c r="K68" s="57"/>
    </row>
    <row r="69" spans="1:11" ht="12.75">
      <c r="A69" s="17" t="s">
        <v>30</v>
      </c>
      <c r="B69" s="59">
        <v>1846.42</v>
      </c>
      <c r="C69" s="59">
        <v>274.1</v>
      </c>
      <c r="D69" s="10">
        <f t="shared" si="9"/>
        <v>2120.52</v>
      </c>
      <c r="E69" s="36"/>
      <c r="F69" s="30"/>
      <c r="I69" s="55"/>
      <c r="J69" s="55"/>
      <c r="K69" s="57"/>
    </row>
    <row r="70" spans="1:11" ht="12.75">
      <c r="A70" s="17" t="s">
        <v>32</v>
      </c>
      <c r="B70" s="59">
        <v>1830.58</v>
      </c>
      <c r="C70" s="59">
        <v>3198.48</v>
      </c>
      <c r="D70" s="10">
        <f t="shared" si="9"/>
        <v>5029.0599999999995</v>
      </c>
      <c r="E70" s="36"/>
      <c r="F70" s="30"/>
      <c r="I70" s="55"/>
      <c r="J70" s="55"/>
      <c r="K70" s="57"/>
    </row>
    <row r="71" spans="1:11" ht="12.75">
      <c r="A71" s="17" t="s">
        <v>66</v>
      </c>
      <c r="B71" s="59">
        <v>5723.49</v>
      </c>
      <c r="C71" s="59">
        <v>18698.48</v>
      </c>
      <c r="D71" s="10">
        <f t="shared" si="9"/>
        <v>24421.97</v>
      </c>
      <c r="E71" s="36"/>
      <c r="F71" s="30"/>
      <c r="I71" s="55"/>
      <c r="J71" s="55"/>
      <c r="K71" s="57"/>
    </row>
    <row r="72" spans="1:11" ht="12.75">
      <c r="A72" s="17" t="s">
        <v>47</v>
      </c>
      <c r="B72" s="59">
        <v>3808.22</v>
      </c>
      <c r="C72" s="59">
        <v>5001.94</v>
      </c>
      <c r="D72" s="10">
        <f t="shared" si="9"/>
        <v>8810.16</v>
      </c>
      <c r="E72" s="36"/>
      <c r="F72" s="30"/>
      <c r="I72" s="55"/>
      <c r="J72" s="55"/>
      <c r="K72" s="57"/>
    </row>
    <row r="73" spans="1:11" ht="12.75">
      <c r="A73" s="17" t="s">
        <v>48</v>
      </c>
      <c r="B73" s="59">
        <v>2390.1</v>
      </c>
      <c r="C73" s="59">
        <v>2065.53</v>
      </c>
      <c r="D73" s="10">
        <f t="shared" si="9"/>
        <v>4455.63</v>
      </c>
      <c r="E73" s="36"/>
      <c r="F73" s="30"/>
      <c r="I73" s="55"/>
      <c r="J73" s="55"/>
      <c r="K73" s="57"/>
    </row>
    <row r="74" spans="1:11" ht="12.75">
      <c r="A74" s="17" t="s">
        <v>49</v>
      </c>
      <c r="B74" s="59">
        <v>6685.36</v>
      </c>
      <c r="C74" s="59">
        <v>2728.88</v>
      </c>
      <c r="D74" s="10">
        <f t="shared" si="9"/>
        <v>9414.24</v>
      </c>
      <c r="E74" s="36"/>
      <c r="F74" s="30"/>
      <c r="I74" s="55"/>
      <c r="J74" s="55"/>
      <c r="K74" s="57"/>
    </row>
    <row r="75" spans="1:11" ht="12.75">
      <c r="A75" s="17" t="s">
        <v>50</v>
      </c>
      <c r="B75" s="59">
        <v>13951.35</v>
      </c>
      <c r="C75" s="59">
        <v>1484.24</v>
      </c>
      <c r="D75" s="10">
        <f t="shared" si="9"/>
        <v>15435.59</v>
      </c>
      <c r="E75" s="36"/>
      <c r="F75" s="30"/>
      <c r="I75" s="55"/>
      <c r="J75" s="55"/>
      <c r="K75" s="57"/>
    </row>
    <row r="76" spans="1:11" ht="12.75">
      <c r="A76" s="21" t="s">
        <v>51</v>
      </c>
      <c r="B76" s="59">
        <v>561.29</v>
      </c>
      <c r="C76" s="59">
        <v>403</v>
      </c>
      <c r="D76" s="10">
        <f t="shared" si="9"/>
        <v>964.29</v>
      </c>
      <c r="E76" s="36"/>
      <c r="F76" s="30"/>
      <c r="I76" s="55"/>
      <c r="J76" s="55"/>
      <c r="K76" s="57"/>
    </row>
    <row r="77" spans="1:11" ht="12.75">
      <c r="A77" s="22" t="s">
        <v>52</v>
      </c>
      <c r="B77" s="59">
        <v>604.25</v>
      </c>
      <c r="C77" s="59">
        <v>255.14</v>
      </c>
      <c r="D77" s="10">
        <f t="shared" si="9"/>
        <v>859.39</v>
      </c>
      <c r="E77" s="36"/>
      <c r="F77" s="30"/>
      <c r="I77" s="55"/>
      <c r="J77" s="55"/>
      <c r="K77" s="57"/>
    </row>
    <row r="78" spans="1:11" ht="12.75">
      <c r="A78" s="68" t="s">
        <v>71</v>
      </c>
      <c r="B78" s="59">
        <v>0</v>
      </c>
      <c r="C78" s="59">
        <v>0</v>
      </c>
      <c r="D78" s="10">
        <f t="shared" si="9"/>
        <v>0</v>
      </c>
      <c r="E78" s="36"/>
      <c r="F78" s="30"/>
      <c r="I78" s="55"/>
      <c r="J78" s="55"/>
      <c r="K78" s="57"/>
    </row>
    <row r="79" spans="1:11" ht="12.75">
      <c r="A79" s="17" t="s">
        <v>40</v>
      </c>
      <c r="B79" s="59">
        <v>3263.13</v>
      </c>
      <c r="C79" s="59">
        <v>5677.51</v>
      </c>
      <c r="D79" s="10">
        <f t="shared" si="9"/>
        <v>8940.64</v>
      </c>
      <c r="E79" s="36"/>
      <c r="F79" s="30"/>
      <c r="I79" s="55"/>
      <c r="J79" s="55"/>
      <c r="K79" s="57"/>
    </row>
    <row r="80" spans="1:11" ht="13.5" thickBot="1">
      <c r="A80" s="18" t="s">
        <v>39</v>
      </c>
      <c r="B80" s="63">
        <v>6908.84</v>
      </c>
      <c r="C80" s="63">
        <v>6003</v>
      </c>
      <c r="D80" s="10">
        <f t="shared" si="9"/>
        <v>12911.84</v>
      </c>
      <c r="E80" s="37"/>
      <c r="F80" s="30"/>
      <c r="I80" s="55"/>
      <c r="J80" s="55"/>
      <c r="K80" s="57"/>
    </row>
    <row r="81" spans="1:11" ht="13.5" thickBot="1">
      <c r="A81" s="19" t="s">
        <v>35</v>
      </c>
      <c r="B81" s="8">
        <f>SUM(B61:B80)</f>
        <v>51792.990000000005</v>
      </c>
      <c r="C81" s="8">
        <f>SUM(C61:C80)</f>
        <v>52647.10999999999</v>
      </c>
      <c r="D81" s="8">
        <f t="shared" si="9"/>
        <v>104440.1</v>
      </c>
      <c r="E81" s="38"/>
      <c r="F81" s="31"/>
      <c r="I81" s="69"/>
      <c r="J81" s="69"/>
      <c r="K81" s="69"/>
    </row>
    <row r="82" ht="3" customHeight="1"/>
    <row r="83" ht="8.25" customHeight="1"/>
    <row r="84" ht="12.75" hidden="1"/>
    <row r="85" spans="1:11" ht="12.75">
      <c r="A85" s="40" t="s">
        <v>68</v>
      </c>
      <c r="B85" s="39"/>
      <c r="C85" s="40"/>
      <c r="D85" s="40"/>
      <c r="E85" s="40"/>
      <c r="F85" s="40"/>
      <c r="G85" s="40"/>
      <c r="H85" s="40"/>
      <c r="I85" s="40"/>
      <c r="J85" s="40"/>
      <c r="K85" s="40"/>
    </row>
    <row r="86" spans="1:13" ht="12.75">
      <c r="A86" s="42" t="s">
        <v>69</v>
      </c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3"/>
      <c r="M86" s="3"/>
    </row>
    <row r="87" spans="1:11" ht="12.75">
      <c r="A87" s="43" t="s">
        <v>70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9" ht="12.75">
      <c r="A89" s="13" t="s">
        <v>74</v>
      </c>
    </row>
  </sheetData>
  <sheetProtection password="CF33" sheet="1" objects="1" scenarios="1" selectLockedCells="1"/>
  <mergeCells count="12">
    <mergeCell ref="A6:A7"/>
    <mergeCell ref="B6:B7"/>
    <mergeCell ref="E6:E7"/>
    <mergeCell ref="F6:F7"/>
    <mergeCell ref="C6:C7"/>
    <mergeCell ref="D6:D7"/>
    <mergeCell ref="J6:J7"/>
    <mergeCell ref="I6:I7"/>
    <mergeCell ref="B2:K2"/>
    <mergeCell ref="B4:K4"/>
    <mergeCell ref="K6:K7"/>
    <mergeCell ref="B3:K3"/>
  </mergeCells>
  <conditionalFormatting sqref="B32:E32 B46:E46 B58:E58 B81:D81 B26:E26 I26:J26 I46:J46 I58:J58 I32:J32">
    <cfRule type="cellIs" priority="1" dxfId="6" operator="greaterThan" stopIfTrue="1">
      <formula>B$9+0.5</formula>
    </cfRule>
    <cfRule type="cellIs" priority="2" dxfId="5" operator="lessThan" stopIfTrue="1">
      <formula>B$9-0.5</formula>
    </cfRule>
    <cfRule type="cellIs" priority="3" dxfId="4" operator="between" stopIfTrue="1">
      <formula>B$9-0.5</formula>
      <formula>B$9+0.5</formula>
    </cfRule>
  </conditionalFormatting>
  <conditionalFormatting sqref="K9 F9:F81 K12:K26">
    <cfRule type="cellIs" priority="4" dxfId="3" operator="greaterThan" stopIfTrue="1">
      <formula>0</formula>
    </cfRule>
  </conditionalFormatting>
  <conditionalFormatting sqref="D12:D25">
    <cfRule type="expression" priority="5" dxfId="1" stopIfTrue="1">
      <formula>D12=P</formula>
    </cfRule>
  </conditionalFormatting>
  <conditionalFormatting sqref="D9">
    <cfRule type="expression" priority="6" dxfId="1" stopIfTrue="1">
      <formula>$D$9=P</formula>
    </cfRule>
  </conditionalFormatting>
  <conditionalFormatting sqref="K29:K32 K35:K46 K49:K58 K61:K80">
    <cfRule type="cellIs" priority="7" dxfId="0" operator="greaterThan" stopIfTrue="1">
      <formula>0</formula>
    </cfRule>
  </conditionalFormatting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8" scale="65" r:id="rId2"/>
  <headerFooter alignWithMargins="0">
    <oddHeader>&amp;L&amp;"Tahoma,Bold"&amp;14Cabinet&amp;"Tahoma,Regular"Office&amp;"Tahoma,Bold"&amp;10
PSMG Absence Reporting Proforma&amp;R&amp;G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Bell</dc:creator>
  <cp:keywords/>
  <dc:description/>
  <cp:lastModifiedBy>clholly</cp:lastModifiedBy>
  <cp:lastPrinted>2009-06-30T18:19:46Z</cp:lastPrinted>
  <dcterms:created xsi:type="dcterms:W3CDTF">2007-10-03T08:10:56Z</dcterms:created>
  <dcterms:modified xsi:type="dcterms:W3CDTF">2013-03-27T12:04:31Z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8e3ae66f-8117-4229-a9f5-b07ef7d74de7</vt:lpwstr>
  </property>
</Properties>
</file>