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640" yWindow="65521" windowWidth="14820" windowHeight="7710" tabRatio="791" activeTab="0"/>
  </bookViews>
  <sheets>
    <sheet name="Index" sheetId="1" r:id="rId1"/>
    <sheet name="Table 1 " sheetId="2" r:id="rId2"/>
    <sheet name="Table 2" sheetId="3" r:id="rId3"/>
    <sheet name="Table 3 " sheetId="4" r:id="rId4"/>
    <sheet name="Table 4 &amp; 5 " sheetId="5" r:id="rId5"/>
    <sheet name="Table 6 " sheetId="6" r:id="rId6"/>
    <sheet name="Table 7 " sheetId="7" r:id="rId7"/>
    <sheet name="Table 8" sheetId="8" r:id="rId8"/>
    <sheet name="Table 9" sheetId="9" r:id="rId9"/>
    <sheet name="Table 1A" sheetId="10" r:id="rId10"/>
    <sheet name="Table 2A" sheetId="11" r:id="rId11"/>
    <sheet name="Table 3A" sheetId="12" r:id="rId12"/>
  </sheets>
  <definedNames>
    <definedName name="_xlnm.Print_Area" localSheetId="1">'Table 1 '!$A$1:$L$38</definedName>
    <definedName name="_xlnm.Print_Area" localSheetId="9">'Table 1A'!$A$1:$P$38</definedName>
    <definedName name="_xlnm.Print_Area" localSheetId="2">'Table 2'!$A$1:$L$58</definedName>
    <definedName name="_xlnm.Print_Area" localSheetId="3">'Table 3 '!$A$1:$M$60</definedName>
    <definedName name="_xlnm.Print_Area" localSheetId="4">'Table 4 &amp; 5 '!$A$1:$M$28</definedName>
    <definedName name="_xlnm.Print_Area" localSheetId="5">'Table 6 '!$A$1:$M$28</definedName>
    <definedName name="_xlnm.Print_Area" localSheetId="6">'Table 7 '!$A$1:$L$61</definedName>
    <definedName name="_xlnm.Print_Area" localSheetId="7">'Table 8'!$A$1:$L$51</definedName>
  </definedNames>
  <calcPr fullCalcOnLoad="1"/>
</workbook>
</file>

<file path=xl/sharedStrings.xml><?xml version="1.0" encoding="utf-8"?>
<sst xmlns="http://schemas.openxmlformats.org/spreadsheetml/2006/main" count="491" uniqueCount="156">
  <si>
    <t>Q4 2008</t>
  </si>
  <si>
    <t>Fine</t>
  </si>
  <si>
    <t>Aged 10 to 17</t>
  </si>
  <si>
    <t>Up to and including 3 months</t>
  </si>
  <si>
    <t>Over 3 months and up to and including 6 months</t>
  </si>
  <si>
    <t>Over 6 months</t>
  </si>
  <si>
    <t>Sentence length</t>
  </si>
  <si>
    <t>Aged 18 and over</t>
  </si>
  <si>
    <t>Possession of an offensive weapon</t>
  </si>
  <si>
    <t>Possession of an article with a blade or point</t>
  </si>
  <si>
    <t>Community sentence</t>
  </si>
  <si>
    <t>Absolute/Conditional discharge</t>
  </si>
  <si>
    <t>Suspended sentence</t>
  </si>
  <si>
    <t>Immediate custody</t>
  </si>
  <si>
    <t>Absolute/conditional discharge</t>
  </si>
  <si>
    <t>Caution</t>
  </si>
  <si>
    <t>*Indicates that one or more of the comparative numbers are less than 50.  For small numbers this could give misleading percentage changes.</t>
  </si>
  <si>
    <r>
      <t>England and Wales</t>
    </r>
    <r>
      <rPr>
        <b/>
        <vertAlign val="superscript"/>
        <sz val="10"/>
        <rFont val="Arial"/>
        <family val="2"/>
      </rPr>
      <t>1</t>
    </r>
  </si>
  <si>
    <r>
      <t>Caution</t>
    </r>
    <r>
      <rPr>
        <vertAlign val="superscript"/>
        <sz val="10"/>
        <rFont val="Arial"/>
        <family val="2"/>
      </rPr>
      <t>2</t>
    </r>
  </si>
  <si>
    <r>
      <t>Caution</t>
    </r>
    <r>
      <rPr>
        <vertAlign val="superscript"/>
        <sz val="10"/>
        <rFont val="Arial"/>
        <family val="2"/>
      </rPr>
      <t>1</t>
    </r>
  </si>
  <si>
    <t>Data Source and Quality</t>
  </si>
  <si>
    <r>
      <t>1</t>
    </r>
    <r>
      <rPr>
        <sz val="8"/>
        <rFont val="Arial"/>
        <family val="2"/>
      </rPr>
      <t xml:space="preserve"> England and Wales includes all 43 police force areas and the British Transport Police.</t>
    </r>
  </si>
  <si>
    <r>
      <t>England and Wales</t>
    </r>
    <r>
      <rPr>
        <b/>
        <vertAlign val="superscript"/>
        <sz val="10"/>
        <rFont val="Arial"/>
        <family val="2"/>
      </rPr>
      <t>1,2</t>
    </r>
  </si>
  <si>
    <t>Reprimands &amp; warnings</t>
  </si>
  <si>
    <r>
      <t>2</t>
    </r>
    <r>
      <rPr>
        <sz val="8"/>
        <rFont val="Arial"/>
        <family val="2"/>
      </rPr>
      <t xml:space="preserve"> Cautions include juveniles receiving reprimands and warnings.</t>
    </r>
  </si>
  <si>
    <t>number of offences</t>
  </si>
  <si>
    <t>percentage of total offences</t>
  </si>
  <si>
    <t>average sentence length (days)</t>
  </si>
  <si>
    <t>Number of offences and percentages</t>
  </si>
  <si>
    <t>Q4 2011</t>
  </si>
  <si>
    <t>number of starts</t>
  </si>
  <si>
    <t>Community order</t>
  </si>
  <si>
    <t>Pre CJA orders</t>
  </si>
  <si>
    <t>percentage of total starts</t>
  </si>
  <si>
    <t>number of requirements</t>
  </si>
  <si>
    <t xml:space="preserve">  Unpaid Work                           </t>
  </si>
  <si>
    <t xml:space="preserve">  Supervision                           </t>
  </si>
  <si>
    <t xml:space="preserve">  Curfew                                </t>
  </si>
  <si>
    <t xml:space="preserve">  Drug treatment                        </t>
  </si>
  <si>
    <t xml:space="preserve">  Alcohol treatment                     </t>
  </si>
  <si>
    <t xml:space="preserve">  Exclusion                             </t>
  </si>
  <si>
    <t xml:space="preserve">  Residential                           </t>
  </si>
  <si>
    <t>percentage of total requirements</t>
  </si>
  <si>
    <t xml:space="preserve">Unpaid work </t>
  </si>
  <si>
    <t xml:space="preserve">Supervision </t>
  </si>
  <si>
    <t>Other requirements</t>
  </si>
  <si>
    <t xml:space="preserve">0-80 hours                        </t>
  </si>
  <si>
    <t xml:space="preserve">81-150 hours                      </t>
  </si>
  <si>
    <t xml:space="preserve">151-199 hours                     </t>
  </si>
  <si>
    <t>200-250 hours</t>
  </si>
  <si>
    <t>251-300 hours</t>
  </si>
  <si>
    <t>Suspended sentence order</t>
  </si>
  <si>
    <r>
      <t>1</t>
    </r>
    <r>
      <rPr>
        <sz val="8"/>
        <rFont val="Arial"/>
        <family val="0"/>
      </rPr>
      <t xml:space="preserve"> Includes having an article with a blade or a point.</t>
    </r>
  </si>
  <si>
    <t>*</t>
  </si>
  <si>
    <t>Number of starts and percentages</t>
  </si>
  <si>
    <t>Number of requirements and percentages</t>
  </si>
  <si>
    <t>Q1 2012</t>
  </si>
  <si>
    <t>Court order starts</t>
  </si>
  <si>
    <t xml:space="preserve">  Accredited program                    </t>
  </si>
  <si>
    <t xml:space="preserve">  Specified activity                    </t>
  </si>
  <si>
    <t xml:space="preserve">  Mental health                         </t>
  </si>
  <si>
    <t xml:space="preserve">  Attendance centre                     </t>
  </si>
  <si>
    <t xml:space="preserve">  Prohibited activity                   </t>
  </si>
  <si>
    <t xml:space="preserve">  Unpaid work                           </t>
  </si>
  <si>
    <t>Offences involving the possession of a knife or offensive weapon resulting in a caution or sentence</t>
  </si>
  <si>
    <t>Table 1</t>
  </si>
  <si>
    <t>Offences involving the possession of a knife or offensive weapon resulting in a caution or sentence by age group</t>
  </si>
  <si>
    <t>Table 2</t>
  </si>
  <si>
    <t>Offences involving the possession of a knife or offensive weapon resulting in a caution or sentence by type of offence</t>
  </si>
  <si>
    <t>Table 3</t>
  </si>
  <si>
    <t>Custodial sentences for knife and offensive weapon possession offences, by sentence length</t>
  </si>
  <si>
    <t>Table 4</t>
  </si>
  <si>
    <t xml:space="preserve">Average sentence length of immediate custodial sentences for knife and offensive weapon possession offences </t>
  </si>
  <si>
    <t>Table 5</t>
  </si>
  <si>
    <t>Probation supervision Court order starts for possession of an offensive weapon</t>
  </si>
  <si>
    <t>Table 6</t>
  </si>
  <si>
    <t>Requirement starts for possession of offensive weapon</t>
  </si>
  <si>
    <t>Table 7</t>
  </si>
  <si>
    <t>Unpaid work requirements started by length of requirement given for possession of offensive weapon</t>
  </si>
  <si>
    <t>Table 8</t>
  </si>
  <si>
    <t>Table</t>
  </si>
  <si>
    <t>Title</t>
  </si>
  <si>
    <t>These figures have been drawn from administrative IT systems, which, as with any large scale recording system,  are subject to possible errors with data entry and processing. All data is provisional.</t>
  </si>
  <si>
    <t>England and Wales</t>
  </si>
  <si>
    <t>Q2 2012</t>
  </si>
  <si>
    <t>Disposal Category</t>
  </si>
  <si>
    <t>Q3 2012</t>
  </si>
  <si>
    <r>
      <t>Other disposal</t>
    </r>
    <r>
      <rPr>
        <vertAlign val="superscript"/>
        <sz val="10"/>
        <rFont val="Arial"/>
        <family val="2"/>
      </rPr>
      <t>3</t>
    </r>
  </si>
  <si>
    <t xml:space="preserve">These figures have been drawn from the police's administrative IT system which, as with any large scale recording system, is subject to possible errors with data entry and processing.  The figures are provisional and subject to change as more information </t>
  </si>
  <si>
    <r>
      <t>Other disposal</t>
    </r>
    <r>
      <rPr>
        <vertAlign val="superscript"/>
        <sz val="10"/>
        <rFont val="Arial"/>
        <family val="2"/>
      </rPr>
      <t>2</t>
    </r>
  </si>
  <si>
    <r>
      <t>1</t>
    </r>
    <r>
      <rPr>
        <sz val="8"/>
        <rFont val="Arial"/>
        <family val="2"/>
      </rPr>
      <t xml:space="preserve"> Cautions include juveniles receiving reprimands and warnings.</t>
    </r>
  </si>
  <si>
    <t>Table 1: Offences involving the possession of a knife or offensive weapon resulting in a caution or sentence, in England and Wales</t>
  </si>
  <si>
    <t>Number of offences and percentage change</t>
  </si>
  <si>
    <t>Q4 2009</t>
  </si>
  <si>
    <t>Q4 2010</t>
  </si>
  <si>
    <t>% change, estimated Q4 2012 to  Q4 2011</t>
  </si>
  <si>
    <t>Other disposal</t>
  </si>
  <si>
    <r>
      <t>E</t>
    </r>
    <r>
      <rPr>
        <sz val="8"/>
        <rFont val="Arial"/>
        <family val="2"/>
      </rPr>
      <t xml:space="preserve"> Denotes where estimated figures have been used. The estimates are based on historical data changes. Please see explanatory notes of bulletin for further details.</t>
    </r>
  </si>
  <si>
    <r>
      <t xml:space="preserve">Q1 2012 </t>
    </r>
    <r>
      <rPr>
        <b/>
        <i/>
        <vertAlign val="superscript"/>
        <sz val="10"/>
        <rFont val="Arial"/>
        <family val="2"/>
      </rPr>
      <t>E</t>
    </r>
  </si>
  <si>
    <r>
      <t xml:space="preserve">Q2 2012 </t>
    </r>
    <r>
      <rPr>
        <b/>
        <i/>
        <vertAlign val="superscript"/>
        <sz val="10"/>
        <rFont val="Arial"/>
        <family val="2"/>
      </rPr>
      <t>E</t>
    </r>
  </si>
  <si>
    <r>
      <t xml:space="preserve">Q3 2012 </t>
    </r>
    <r>
      <rPr>
        <b/>
        <i/>
        <vertAlign val="superscript"/>
        <sz val="10"/>
        <rFont val="Arial"/>
        <family val="2"/>
      </rPr>
      <t>E</t>
    </r>
  </si>
  <si>
    <r>
      <t xml:space="preserve">Q4 2012 </t>
    </r>
    <r>
      <rPr>
        <b/>
        <i/>
        <vertAlign val="superscript"/>
        <sz val="10"/>
        <rFont val="Arial"/>
        <family val="2"/>
      </rPr>
      <t>E</t>
    </r>
  </si>
  <si>
    <t>These figures have been drawn from the police's administrative IT system which, as with any large scale recording system, is subject to possible errors with data entry and processing.  The figures are provisional and subject to change as more information becomes available</t>
  </si>
  <si>
    <t>Table 2: Offences involving the possession of a knife or offensive weapon resulting in a caution or sentence by age group, in England and Wales</t>
  </si>
  <si>
    <r>
      <t xml:space="preserve">1 </t>
    </r>
    <r>
      <rPr>
        <sz val="8"/>
        <rFont val="Arial"/>
        <family val="2"/>
      </rPr>
      <t xml:space="preserve"> The difference between the totals in Table 1 and the adult/juvenile breakdowns is where there is no age recorded on the system.  For  Q4 2010 one person received a custodial sentence with no age recorded. In Q4 2011 there were two people with no age recorded, one for caution and one for an other disposal. In  Q4 2009, there were no individuals with a missing age</t>
    </r>
  </si>
  <si>
    <t>Table 3: Offences involving the possession of a knife or offensive weapon resulting in a caution or sentence by type of offence, in England and Wales</t>
  </si>
  <si>
    <t>* Indicates that one or more of the comparative numbers are less than 50.  For small numbers this could give misleading percentage changes.</t>
  </si>
  <si>
    <t>Proportion of sentence lengths</t>
  </si>
  <si>
    <t>Q4 2012</t>
  </si>
  <si>
    <t>% change,  Q4 2012 to Q4 2011</t>
  </si>
  <si>
    <r>
      <t>2</t>
    </r>
    <r>
      <rPr>
        <sz val="8"/>
        <rFont val="Arial"/>
        <family val="2"/>
      </rPr>
      <t xml:space="preserve"> Please note that the above calculations are based on the current figures and not the estimates used in Tables 1 to 3. This table will be updated in future editions to match tables 1 to 3.</t>
    </r>
  </si>
  <si>
    <r>
      <t>Table 4: Custodial sentences proportions  for knife and offensive weapon possession offences, by sentence length, in England and Wales</t>
    </r>
    <r>
      <rPr>
        <b/>
        <vertAlign val="superscript"/>
        <sz val="11"/>
        <rFont val="Arial"/>
        <family val="2"/>
      </rPr>
      <t>1</t>
    </r>
  </si>
  <si>
    <r>
      <t>Table 5: Average sentence length</t>
    </r>
    <r>
      <rPr>
        <b/>
        <vertAlign val="superscript"/>
        <sz val="11"/>
        <rFont val="Arial"/>
        <family val="2"/>
      </rPr>
      <t xml:space="preserve"> </t>
    </r>
    <r>
      <rPr>
        <b/>
        <sz val="11"/>
        <rFont val="Arial"/>
        <family val="2"/>
      </rPr>
      <t>of immediate custodial sentences for knife and offensive weapon possession offences, in England and Wales</t>
    </r>
  </si>
  <si>
    <t>Average Sentence length</t>
  </si>
  <si>
    <t xml:space="preserve">These figures have been drawn from the police's administrative IT system which, as with any large scale recording system, is subject to possible errors with data entry and processing.  The figures are provisional and subject to change as more information becomes available. </t>
  </si>
  <si>
    <t>Percentage change        Q4 2011 to Q4 2012</t>
  </si>
  <si>
    <r>
      <t>Table 6: Offenders commencing a court order under probation supervision for possession of an offensive weapon</t>
    </r>
    <r>
      <rPr>
        <b/>
        <vertAlign val="superscript"/>
        <sz val="11"/>
        <rFont val="Arial"/>
        <family val="2"/>
      </rPr>
      <t>1</t>
    </r>
    <r>
      <rPr>
        <b/>
        <sz val="11"/>
        <rFont val="Arial"/>
        <family val="2"/>
      </rPr>
      <t>, in England and Wales</t>
    </r>
    <r>
      <rPr>
        <b/>
        <vertAlign val="superscript"/>
        <sz val="11"/>
        <rFont val="Arial"/>
        <family val="2"/>
      </rPr>
      <t xml:space="preserve"> </t>
    </r>
  </si>
  <si>
    <r>
      <t>Table 7: Requirement starts for possession of offensive weapon</t>
    </r>
    <r>
      <rPr>
        <b/>
        <vertAlign val="superscript"/>
        <sz val="11"/>
        <rFont val="Arial"/>
        <family val="2"/>
      </rPr>
      <t>1</t>
    </r>
    <r>
      <rPr>
        <b/>
        <sz val="11"/>
        <rFont val="Arial"/>
        <family val="2"/>
      </rPr>
      <t>, in England and Wales</t>
    </r>
  </si>
  <si>
    <r>
      <t>Table 8: Unpaid work requirements started by length of requirement given for possession of offensive weapon</t>
    </r>
    <r>
      <rPr>
        <b/>
        <vertAlign val="superscript"/>
        <sz val="11"/>
        <rFont val="Arial"/>
        <family val="0"/>
      </rPr>
      <t>1</t>
    </r>
    <r>
      <rPr>
        <b/>
        <sz val="11"/>
        <rFont val="Arial"/>
        <family val="2"/>
      </rPr>
      <t>, in England and Wales</t>
    </r>
  </si>
  <si>
    <t>Table 9</t>
  </si>
  <si>
    <t>Number of previous convictions/cautions</t>
  </si>
  <si>
    <t>3 or more</t>
  </si>
  <si>
    <t>Total</t>
  </si>
  <si>
    <t>number of offenders</t>
  </si>
  <si>
    <t>percentage</t>
  </si>
  <si>
    <t xml:space="preserve">Table 9: Number of previous convictions or cautions for the possession of a knife or offensive for offenders convicted or cautioned for a possession offence in England and Wales, 2012. </t>
  </si>
  <si>
    <t>Number of previous convictions or cautions for knife or offensive weapon possession offenders</t>
  </si>
  <si>
    <t>Knife Possession Sentencing Quarterly Brief Q4 2012</t>
  </si>
  <si>
    <t>Actual
Q4 2011</t>
  </si>
  <si>
    <t>Actual
Q1 2012</t>
  </si>
  <si>
    <t>Actual
Q2 2012</t>
  </si>
  <si>
    <t>Actual
Q3 2012</t>
  </si>
  <si>
    <t>Actual
Q4 2012</t>
  </si>
  <si>
    <t xml:space="preserve">Estimated Q1 2012 </t>
  </si>
  <si>
    <t xml:space="preserve">Estimated Q2 2012 </t>
  </si>
  <si>
    <t xml:space="preserve">Estimated Q3 2012 </t>
  </si>
  <si>
    <t xml:space="preserve">Estimated Q4 2012 </t>
  </si>
  <si>
    <r>
      <t>Table 1A: Offences (Actuals</t>
    </r>
    <r>
      <rPr>
        <b/>
        <vertAlign val="superscript"/>
        <sz val="11"/>
        <rFont val="Arial"/>
        <family val="2"/>
      </rPr>
      <t>1</t>
    </r>
    <r>
      <rPr>
        <b/>
        <sz val="11"/>
        <rFont val="Arial"/>
        <family val="2"/>
      </rPr>
      <t xml:space="preserve"> and estimates) involving the possession of a knife or offensive weapon resulting in a caution or sentence, in England and Wales</t>
    </r>
  </si>
  <si>
    <r>
      <t>England and Wales</t>
    </r>
    <r>
      <rPr>
        <b/>
        <vertAlign val="superscript"/>
        <sz val="10"/>
        <rFont val="Arial"/>
        <family val="2"/>
      </rPr>
      <t>3</t>
    </r>
  </si>
  <si>
    <r>
      <t>1</t>
    </r>
    <r>
      <rPr>
        <sz val="8"/>
        <rFont val="Arial"/>
        <family val="2"/>
      </rPr>
      <t xml:space="preserve"> Actual figure at time of publication. Figures will likely be revised as more cases are completed, see estimates for likely final figures</t>
    </r>
  </si>
  <si>
    <r>
      <t>3</t>
    </r>
    <r>
      <rPr>
        <sz val="8"/>
        <rFont val="Arial"/>
        <family val="2"/>
      </rPr>
      <t xml:space="preserve"> England and Wales includes all 43 police force areas and the British Transport Police.</t>
    </r>
  </si>
  <si>
    <r>
      <t>Table 2A: Offences (Actuals</t>
    </r>
    <r>
      <rPr>
        <b/>
        <vertAlign val="superscript"/>
        <sz val="11"/>
        <rFont val="Arial"/>
        <family val="2"/>
      </rPr>
      <t>1</t>
    </r>
    <r>
      <rPr>
        <b/>
        <sz val="11"/>
        <rFont val="Arial"/>
        <family val="2"/>
      </rPr>
      <t xml:space="preserve"> and estimates) involving the possession of a knife or offensive weapon resulting in a caution or sentence by age group, in England and Wales</t>
    </r>
  </si>
  <si>
    <r>
      <t>Aged 10 to 17</t>
    </r>
    <r>
      <rPr>
        <b/>
        <vertAlign val="superscript"/>
        <sz val="10"/>
        <rFont val="Arial"/>
        <family val="2"/>
      </rPr>
      <t>2</t>
    </r>
  </si>
  <si>
    <r>
      <t>Aged 18 and over</t>
    </r>
    <r>
      <rPr>
        <b/>
        <vertAlign val="superscript"/>
        <sz val="10"/>
        <rFont val="Arial"/>
        <family val="2"/>
      </rPr>
      <t>2</t>
    </r>
  </si>
  <si>
    <r>
      <t xml:space="preserve">* </t>
    </r>
    <r>
      <rPr>
        <sz val="8"/>
        <rFont val="Arial"/>
        <family val="2"/>
      </rPr>
      <t>Indicates that one or more of the comparative numbers are less than 50.  For small numbers this could give misleading percentage changes.</t>
    </r>
  </si>
  <si>
    <r>
      <t>2</t>
    </r>
    <r>
      <rPr>
        <sz val="8"/>
        <rFont val="Arial"/>
        <family val="2"/>
      </rPr>
      <t xml:space="preserve"> The difference between the totals in Table 1 A and the adult/juvenile breakdowns is where there is no age recorded on the system.  For  Q4 2010 one person received a custodial sentence with no age recorded. In Q4 2011 there were two people with no age recorded, one for caution and one for an other disposal. In  Q4 2009, there were no individuals with a missing age.</t>
    </r>
  </si>
  <si>
    <t>These figures have been drawn from the police's administrative IT system which, as with any large scale recording system, is subject to possible errors with data entry and processing.  The figures are provisional and subject to change as more information  becomes available.</t>
  </si>
  <si>
    <r>
      <t>Table 3A: Offences (Actuals</t>
    </r>
    <r>
      <rPr>
        <b/>
        <vertAlign val="superscript"/>
        <sz val="11"/>
        <rFont val="Arial"/>
        <family val="2"/>
      </rPr>
      <t>1</t>
    </r>
    <r>
      <rPr>
        <b/>
        <sz val="11"/>
        <rFont val="Arial"/>
        <family val="2"/>
      </rPr>
      <t xml:space="preserve"> and estimates) involving the possession of a knife or offensive weapon resulting in a caution or sentence by type of offence, in England and Wales</t>
    </r>
  </si>
  <si>
    <t>These figures have been drawn from the police's administrative IT system which, as with any large scale recording system, is subject to possible errors with data entry and processing.  The figures are provisional and subject to change as more information becomes available.</t>
  </si>
  <si>
    <t>Table 1A</t>
  </si>
  <si>
    <t>Table 2A</t>
  </si>
  <si>
    <t>Table 3A</t>
  </si>
  <si>
    <t>Comparison of Actuals and Estimated Figures -  Knife Possession Sentencing Quarterly Brief Q4 2012</t>
  </si>
  <si>
    <t>Offences (Actuals and estimates) involving the possession of a knife or offensive weapon resulting in a caution or sentence</t>
  </si>
  <si>
    <t>Offences (Actuals and estimates) involving the possession of a knife or offensive weapon resulting in a caution or sentence by age group</t>
  </si>
  <si>
    <t>Offences (Actuals and estimates) involving the possession of a knife or offensive weapon resulting in a caution or sentence by type of offence</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</si>
</sst>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000"/>
    <numFmt numFmtId="171" formatCode="0.0%"/>
    <numFmt numFmtId="172" formatCode="0.000000"/>
    <numFmt numFmtId="173" formatCode="0.00000"/>
    <numFmt numFmtId="174" formatCode="0.0000000"/>
    <numFmt numFmtId="175" formatCode="0.00000000"/>
    <numFmt numFmtId="176" formatCode="0.000000000"/>
    <numFmt numFmtId="177" formatCode="_-* #,##0.0_-;\-* #,##0.0_-;_-* &quot;-&quot;??_-;_-@_-"/>
    <numFmt numFmtId="178" formatCode="_-* #,##0_-;\-* #,##0_-;_-* &quot;-&quot;??_-;_-@_-"/>
    <numFmt numFmtId="179" formatCode="0.000000000000000%"/>
    <numFmt numFmtId="180" formatCode="0.000000000000%"/>
    <numFmt numFmtId="181" formatCode="#,##0.0"/>
  </numFmts>
  <fonts count="41">
    <font>
      <sz val="10"/>
      <name val="Arial"/>
      <family val="0"/>
    </font>
    <font>
      <u val="single"/>
      <sz val="10"/>
      <color indexed="36"/>
      <name val="Arial"/>
      <family val="2"/>
    </font>
    <font>
      <u val="single"/>
      <sz val="10"/>
      <color indexed="12"/>
      <name val="Arial"/>
      <family val="2"/>
    </font>
    <font>
      <sz val="8"/>
      <name val="Arial"/>
      <family val="2"/>
    </font>
    <font>
      <b/>
      <sz val="10"/>
      <name val="Arial"/>
      <family val="2"/>
    </font>
    <font>
      <b/>
      <sz val="8"/>
      <name val="Arial"/>
      <family val="2"/>
    </font>
    <font>
      <b/>
      <vertAlign val="superscript"/>
      <sz val="11"/>
      <name val="Arial"/>
      <family val="2"/>
    </font>
    <font>
      <b/>
      <sz val="11"/>
      <name val="Arial"/>
      <family val="2"/>
    </font>
    <font>
      <b/>
      <sz val="12"/>
      <name val="Arial"/>
      <family val="2"/>
    </font>
    <font>
      <b/>
      <vertAlign val="superscript"/>
      <sz val="10"/>
      <name val="Arial"/>
      <family val="2"/>
    </font>
    <font>
      <vertAlign val="superscript"/>
      <sz val="10"/>
      <name val="Arial"/>
      <family val="2"/>
    </font>
    <font>
      <b/>
      <i/>
      <sz val="10"/>
      <name val="Arial"/>
      <family val="2"/>
    </font>
    <font>
      <vertAlign val="superscrip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0"/>
    </font>
    <font>
      <i/>
      <sz val="10"/>
      <name val="Arial"/>
      <family val="2"/>
    </font>
    <font>
      <b/>
      <sz val="10"/>
      <color indexed="10"/>
      <name val="Arial"/>
      <family val="2"/>
    </font>
    <font>
      <sz val="10"/>
      <color indexed="10"/>
      <name val="Arial"/>
      <family val="2"/>
    </font>
    <font>
      <b/>
      <sz val="11"/>
      <color indexed="10"/>
      <name val="Arial"/>
      <family val="2"/>
    </font>
    <font>
      <sz val="8"/>
      <color indexed="10"/>
      <name val="Arial"/>
      <family val="2"/>
    </font>
    <font>
      <b/>
      <i/>
      <vertAlign val="superscript"/>
      <sz val="10"/>
      <name val="Arial"/>
      <family val="2"/>
    </font>
    <font>
      <b/>
      <i/>
      <sz val="10"/>
      <color indexed="10"/>
      <name val="Arial"/>
      <family val="0"/>
    </font>
    <font>
      <i/>
      <sz val="10"/>
      <color indexed="10"/>
      <name val="Arial"/>
      <family val="0"/>
    </font>
    <font>
      <b/>
      <sz val="10"/>
      <color indexed="8"/>
      <name val="Arial"/>
      <family val="2"/>
    </font>
    <font>
      <sz val="8"/>
      <color indexed="3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style="thin"/>
      <bottom>
        <color indexed="63"/>
      </bottom>
    </border>
    <border>
      <left>
        <color indexed="63"/>
      </left>
      <right>
        <color indexed="63"/>
      </right>
      <top style="thin"/>
      <bottom>
        <color indexed="63"/>
      </bottom>
    </border>
    <border>
      <left>
        <color indexed="63"/>
      </left>
      <right style="dotted"/>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
      <left>
        <color indexed="63"/>
      </left>
      <right style="thin"/>
      <top style="thin"/>
      <bottom>
        <color indexed="63"/>
      </bottom>
    </border>
    <border>
      <left>
        <color indexed="63"/>
      </left>
      <right>
        <color indexed="63"/>
      </right>
      <top style="medium"/>
      <bottom style="thin"/>
    </border>
    <border>
      <left>
        <color indexed="63"/>
      </left>
      <right>
        <color indexed="63"/>
      </right>
      <top style="medium"/>
      <bottom>
        <color indexed="63"/>
      </bottom>
    </border>
    <border>
      <left>
        <color indexed="63"/>
      </left>
      <right style="dotted"/>
      <top style="thin"/>
      <bottom>
        <color indexed="63"/>
      </bottom>
    </border>
    <border>
      <left style="dotted"/>
      <right style="dotted"/>
      <top style="thin"/>
      <bottom>
        <color indexed="63"/>
      </bottom>
    </border>
    <border>
      <left style="dotted"/>
      <right style="dotted"/>
      <top>
        <color indexed="63"/>
      </top>
      <bottom>
        <color indexed="63"/>
      </bottom>
    </border>
    <border>
      <left>
        <color indexed="63"/>
      </left>
      <right style="dotted"/>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dotted"/>
      <top>
        <color indexed="63"/>
      </top>
      <bottom style="medium"/>
    </border>
    <border>
      <left style="dotted"/>
      <right>
        <color indexed="63"/>
      </right>
      <top style="medium"/>
      <bottom>
        <color indexed="63"/>
      </bottom>
    </border>
    <border>
      <left style="dotted"/>
      <right>
        <color indexed="63"/>
      </right>
      <top>
        <color indexed="63"/>
      </top>
      <bottom style="medium"/>
    </border>
    <border>
      <left style="dotted"/>
      <right style="dotted"/>
      <top style="medium"/>
      <bottom>
        <color indexed="63"/>
      </bottom>
    </border>
    <border>
      <left style="dotted"/>
      <right style="dotted"/>
      <top>
        <color indexed="63"/>
      </top>
      <bottom style="medium"/>
    </border>
    <border>
      <left>
        <color indexed="63"/>
      </left>
      <right style="dotted"/>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1"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0" fillId="23" borderId="7" applyNumberFormat="0" applyFont="0" applyAlignment="0" applyProtection="0"/>
    <xf numFmtId="0" fontId="26" fillId="20" borderId="8"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cellStyleXfs>
  <cellXfs count="271">
    <xf numFmtId="0" fontId="0" fillId="0" borderId="0" xfId="0" applyAlignment="1">
      <alignment/>
    </xf>
    <xf numFmtId="3" fontId="0" fillId="24" borderId="0" xfId="0" applyNumberFormat="1" applyFont="1" applyFill="1" applyBorder="1" applyAlignment="1">
      <alignment horizontal="right"/>
    </xf>
    <xf numFmtId="0" fontId="3" fillId="24" borderId="0" xfId="0" applyFont="1" applyFill="1" applyBorder="1" applyAlignment="1">
      <alignment horizontal="left" wrapText="1"/>
    </xf>
    <xf numFmtId="0" fontId="0" fillId="24" borderId="0" xfId="0" applyFont="1" applyFill="1" applyBorder="1" applyAlignment="1">
      <alignment/>
    </xf>
    <xf numFmtId="0" fontId="7" fillId="24" borderId="0" xfId="0" applyFont="1" applyFill="1" applyAlignment="1">
      <alignment horizontal="left" vertical="center" wrapText="1"/>
    </xf>
    <xf numFmtId="0" fontId="7" fillId="24" borderId="0" xfId="0" applyFont="1" applyFill="1" applyAlignment="1">
      <alignment vertical="center" wrapText="1"/>
    </xf>
    <xf numFmtId="0" fontId="8" fillId="24" borderId="0" xfId="0" applyFont="1" applyFill="1" applyBorder="1" applyAlignment="1">
      <alignment/>
    </xf>
    <xf numFmtId="0" fontId="0" fillId="24" borderId="0" xfId="0" applyFont="1" applyFill="1" applyAlignment="1">
      <alignment/>
    </xf>
    <xf numFmtId="0" fontId="3" fillId="24" borderId="0" xfId="0" applyFont="1" applyFill="1" applyBorder="1" applyAlignment="1">
      <alignment wrapText="1"/>
    </xf>
    <xf numFmtId="0" fontId="11" fillId="24" borderId="0" xfId="0" applyFont="1" applyFill="1" applyBorder="1" applyAlignment="1">
      <alignment horizontal="center"/>
    </xf>
    <xf numFmtId="0" fontId="0" fillId="24" borderId="0" xfId="0" applyFont="1" applyFill="1" applyBorder="1" applyAlignment="1">
      <alignment horizontal="center"/>
    </xf>
    <xf numFmtId="0" fontId="5" fillId="24" borderId="10" xfId="0" applyFont="1" applyFill="1" applyBorder="1" applyAlignment="1">
      <alignment horizontal="left" wrapText="1"/>
    </xf>
    <xf numFmtId="0" fontId="3" fillId="24" borderId="11" xfId="0" applyFont="1" applyFill="1" applyBorder="1" applyAlignment="1">
      <alignment horizontal="left" wrapText="1"/>
    </xf>
    <xf numFmtId="9" fontId="0" fillId="24" borderId="0" xfId="59" applyFont="1" applyFill="1" applyBorder="1" applyAlignment="1">
      <alignment/>
    </xf>
    <xf numFmtId="9" fontId="0" fillId="24" borderId="0" xfId="59" applyFont="1" applyFill="1" applyBorder="1" applyAlignment="1">
      <alignment horizontal="right"/>
    </xf>
    <xf numFmtId="3" fontId="0" fillId="24" borderId="12" xfId="0" applyNumberFormat="1" applyFont="1" applyFill="1" applyBorder="1" applyAlignment="1">
      <alignment horizontal="right"/>
    </xf>
    <xf numFmtId="3" fontId="0" fillId="24" borderId="0" xfId="0" applyNumberFormat="1" applyFont="1" applyFill="1" applyBorder="1" applyAlignment="1">
      <alignment/>
    </xf>
    <xf numFmtId="0" fontId="4" fillId="24" borderId="0" xfId="0" applyFont="1" applyFill="1" applyBorder="1" applyAlignment="1">
      <alignment horizontal="center"/>
    </xf>
    <xf numFmtId="0" fontId="0" fillId="24" borderId="0" xfId="0" applyFill="1" applyAlignment="1">
      <alignment/>
    </xf>
    <xf numFmtId="0" fontId="30" fillId="24" borderId="0" xfId="0" applyFont="1" applyFill="1" applyAlignment="1">
      <alignment horizontal="right"/>
    </xf>
    <xf numFmtId="0" fontId="4" fillId="24" borderId="0" xfId="0" applyFont="1" applyFill="1" applyAlignment="1">
      <alignment horizontal="left" wrapText="1"/>
    </xf>
    <xf numFmtId="0" fontId="4" fillId="24" borderId="0" xfId="0" applyFont="1" applyFill="1" applyBorder="1" applyAlignment="1">
      <alignment horizontal="right"/>
    </xf>
    <xf numFmtId="0" fontId="4" fillId="24" borderId="12" xfId="0" applyFont="1" applyFill="1" applyBorder="1" applyAlignment="1">
      <alignment horizontal="right"/>
    </xf>
    <xf numFmtId="0" fontId="4" fillId="24" borderId="0" xfId="0" applyFont="1" applyFill="1" applyBorder="1" applyAlignment="1">
      <alignment/>
    </xf>
    <xf numFmtId="3" fontId="4" fillId="24" borderId="12" xfId="0" applyNumberFormat="1" applyFont="1" applyFill="1" applyBorder="1" applyAlignment="1">
      <alignment horizontal="right"/>
    </xf>
    <xf numFmtId="3" fontId="4" fillId="24" borderId="0" xfId="0" applyNumberFormat="1" applyFont="1" applyFill="1" applyBorder="1" applyAlignment="1">
      <alignment horizontal="right"/>
    </xf>
    <xf numFmtId="9" fontId="4" fillId="24" borderId="0" xfId="59" applyFont="1" applyFill="1" applyBorder="1" applyAlignment="1">
      <alignment horizontal="right"/>
    </xf>
    <xf numFmtId="0" fontId="0" fillId="24" borderId="0" xfId="0" applyFill="1" applyBorder="1" applyAlignment="1">
      <alignment/>
    </xf>
    <xf numFmtId="0" fontId="0" fillId="24" borderId="0" xfId="0" applyFont="1" applyFill="1" applyBorder="1" applyAlignment="1">
      <alignment/>
    </xf>
    <xf numFmtId="0" fontId="0" fillId="24" borderId="0" xfId="0" applyFont="1" applyFill="1" applyBorder="1" applyAlignment="1">
      <alignment horizontal="right" wrapText="1"/>
    </xf>
    <xf numFmtId="0" fontId="4" fillId="24" borderId="12" xfId="0" applyFont="1" applyFill="1" applyBorder="1" applyAlignment="1">
      <alignment/>
    </xf>
    <xf numFmtId="9" fontId="0" fillId="24" borderId="12" xfId="59" applyFont="1" applyFill="1" applyBorder="1" applyAlignment="1">
      <alignment/>
    </xf>
    <xf numFmtId="1" fontId="0" fillId="24" borderId="0" xfId="0" applyNumberFormat="1" applyFont="1" applyFill="1" applyBorder="1" applyAlignment="1">
      <alignment/>
    </xf>
    <xf numFmtId="1" fontId="0" fillId="24" borderId="0" xfId="0" applyNumberFormat="1" applyFont="1" applyFill="1" applyBorder="1" applyAlignment="1">
      <alignment horizontal="right"/>
    </xf>
    <xf numFmtId="0" fontId="0" fillId="24" borderId="13" xfId="0" applyFont="1" applyFill="1" applyBorder="1" applyAlignment="1">
      <alignment wrapText="1"/>
    </xf>
    <xf numFmtId="1" fontId="0" fillId="24" borderId="13" xfId="0" applyNumberFormat="1" applyFont="1" applyFill="1" applyBorder="1" applyAlignment="1">
      <alignment horizontal="center"/>
    </xf>
    <xf numFmtId="0" fontId="0" fillId="24" borderId="0" xfId="0" applyFont="1" applyFill="1" applyBorder="1" applyAlignment="1">
      <alignment wrapText="1"/>
    </xf>
    <xf numFmtId="1" fontId="0" fillId="24" borderId="0" xfId="0" applyNumberFormat="1" applyFont="1" applyFill="1" applyBorder="1" applyAlignment="1">
      <alignment horizontal="center"/>
    </xf>
    <xf numFmtId="0" fontId="3" fillId="24" borderId="0" xfId="0" applyFont="1" applyFill="1" applyBorder="1" applyAlignment="1">
      <alignment/>
    </xf>
    <xf numFmtId="0" fontId="4" fillId="24" borderId="0" xfId="0" applyFont="1" applyFill="1" applyAlignment="1">
      <alignment/>
    </xf>
    <xf numFmtId="9" fontId="4" fillId="24" borderId="0" xfId="59" applyFont="1" applyFill="1" applyBorder="1" applyAlignment="1">
      <alignment horizontal="right"/>
    </xf>
    <xf numFmtId="0" fontId="0" fillId="24" borderId="0" xfId="0" applyFont="1" applyFill="1" applyAlignment="1">
      <alignment/>
    </xf>
    <xf numFmtId="0" fontId="0" fillId="24" borderId="0" xfId="0" applyFont="1" applyFill="1" applyAlignment="1">
      <alignment/>
    </xf>
    <xf numFmtId="9" fontId="4" fillId="24" borderId="0" xfId="59" applyFont="1" applyFill="1" applyBorder="1" applyAlignment="1">
      <alignment/>
    </xf>
    <xf numFmtId="0" fontId="0" fillId="24" borderId="13" xfId="0" applyFont="1" applyFill="1" applyBorder="1" applyAlignment="1">
      <alignment/>
    </xf>
    <xf numFmtId="0" fontId="0" fillId="24" borderId="0" xfId="0" applyFont="1" applyFill="1" applyBorder="1" applyAlignment="1">
      <alignment/>
    </xf>
    <xf numFmtId="0" fontId="4" fillId="24" borderId="0" xfId="0" applyFont="1" applyFill="1" applyBorder="1" applyAlignment="1">
      <alignment horizontal="center"/>
    </xf>
    <xf numFmtId="3" fontId="4" fillId="24" borderId="0" xfId="0" applyNumberFormat="1" applyFont="1" applyFill="1" applyBorder="1" applyAlignment="1">
      <alignment/>
    </xf>
    <xf numFmtId="9" fontId="0" fillId="24" borderId="0" xfId="0" applyNumberFormat="1" applyFont="1" applyFill="1" applyBorder="1" applyAlignment="1">
      <alignment horizontal="right"/>
    </xf>
    <xf numFmtId="3" fontId="4" fillId="24" borderId="0" xfId="0" applyNumberFormat="1" applyFont="1" applyFill="1" applyBorder="1" applyAlignment="1">
      <alignment wrapText="1"/>
    </xf>
    <xf numFmtId="0" fontId="4" fillId="24" borderId="12" xfId="0" applyFont="1" applyFill="1" applyBorder="1" applyAlignment="1">
      <alignment/>
    </xf>
    <xf numFmtId="3" fontId="4" fillId="24" borderId="0" xfId="0" applyNumberFormat="1" applyFont="1" applyFill="1" applyBorder="1" applyAlignment="1">
      <alignment horizontal="right" vertical="center" wrapText="1"/>
    </xf>
    <xf numFmtId="3" fontId="0" fillId="24" borderId="0" xfId="59" applyNumberFormat="1" applyFont="1" applyFill="1" applyBorder="1" applyAlignment="1">
      <alignment horizontal="right"/>
    </xf>
    <xf numFmtId="0" fontId="8" fillId="24" borderId="0" xfId="0" applyFont="1" applyFill="1" applyBorder="1" applyAlignment="1">
      <alignment/>
    </xf>
    <xf numFmtId="0" fontId="32" fillId="24" borderId="0" xfId="0" applyFont="1" applyFill="1" applyBorder="1" applyAlignment="1">
      <alignment horizontal="center"/>
    </xf>
    <xf numFmtId="0" fontId="32" fillId="24" borderId="12" xfId="0" applyFont="1" applyFill="1" applyBorder="1" applyAlignment="1">
      <alignment horizontal="right"/>
    </xf>
    <xf numFmtId="3" fontId="0" fillId="24" borderId="12" xfId="0" applyNumberFormat="1" applyFont="1" applyFill="1" applyBorder="1" applyAlignment="1">
      <alignment horizontal="right"/>
    </xf>
    <xf numFmtId="3" fontId="0" fillId="24" borderId="0" xfId="0" applyNumberFormat="1" applyFont="1" applyFill="1" applyBorder="1" applyAlignment="1">
      <alignment horizontal="right"/>
    </xf>
    <xf numFmtId="3" fontId="32" fillId="24" borderId="0" xfId="0" applyNumberFormat="1" applyFont="1" applyFill="1" applyBorder="1" applyAlignment="1">
      <alignment horizontal="right"/>
    </xf>
    <xf numFmtId="3" fontId="4" fillId="24" borderId="0" xfId="0" applyNumberFormat="1" applyFont="1" applyFill="1" applyBorder="1" applyAlignment="1">
      <alignment horizontal="right"/>
    </xf>
    <xf numFmtId="0" fontId="33" fillId="24" borderId="0" xfId="0" applyFont="1" applyFill="1" applyBorder="1" applyAlignment="1">
      <alignment/>
    </xf>
    <xf numFmtId="3" fontId="33" fillId="24" borderId="0" xfId="0" applyNumberFormat="1" applyFont="1" applyFill="1" applyBorder="1" applyAlignment="1">
      <alignment horizontal="right"/>
    </xf>
    <xf numFmtId="0" fontId="32" fillId="24" borderId="12" xfId="0" applyFont="1" applyFill="1" applyBorder="1" applyAlignment="1">
      <alignment/>
    </xf>
    <xf numFmtId="9" fontId="0" fillId="24" borderId="0" xfId="59" applyFont="1" applyFill="1" applyBorder="1" applyAlignment="1">
      <alignment/>
    </xf>
    <xf numFmtId="1" fontId="0" fillId="24" borderId="0" xfId="0" applyNumberFormat="1" applyFont="1" applyFill="1" applyBorder="1" applyAlignment="1">
      <alignment/>
    </xf>
    <xf numFmtId="1" fontId="33" fillId="24" borderId="13" xfId="0" applyNumberFormat="1" applyFont="1" applyFill="1" applyBorder="1" applyAlignment="1">
      <alignment horizontal="center"/>
    </xf>
    <xf numFmtId="1" fontId="0" fillId="24" borderId="13" xfId="0" applyNumberFormat="1" applyFont="1" applyFill="1" applyBorder="1" applyAlignment="1">
      <alignment horizontal="center"/>
    </xf>
    <xf numFmtId="0" fontId="32" fillId="24" borderId="0" xfId="0" applyFont="1" applyFill="1" applyAlignment="1">
      <alignment/>
    </xf>
    <xf numFmtId="9" fontId="4" fillId="24" borderId="0" xfId="59" applyFont="1" applyFill="1" applyBorder="1" applyAlignment="1">
      <alignment/>
    </xf>
    <xf numFmtId="0" fontId="0" fillId="24" borderId="12" xfId="0" applyFont="1" applyFill="1" applyBorder="1" applyAlignment="1">
      <alignment/>
    </xf>
    <xf numFmtId="0" fontId="0" fillId="24" borderId="0" xfId="0" applyFont="1" applyFill="1" applyAlignment="1">
      <alignment horizontal="right"/>
    </xf>
    <xf numFmtId="0" fontId="33" fillId="24" borderId="0" xfId="0" applyFont="1" applyFill="1" applyAlignment="1">
      <alignment/>
    </xf>
    <xf numFmtId="1" fontId="33" fillId="24" borderId="0" xfId="0" applyNumberFormat="1" applyFont="1" applyFill="1" applyBorder="1" applyAlignment="1">
      <alignment/>
    </xf>
    <xf numFmtId="0" fontId="0" fillId="24" borderId="13" xfId="0" applyFont="1" applyFill="1" applyBorder="1" applyAlignment="1">
      <alignment/>
    </xf>
    <xf numFmtId="9" fontId="0" fillId="24" borderId="12" xfId="59" applyFont="1" applyFill="1" applyBorder="1" applyAlignment="1">
      <alignment horizontal="right"/>
    </xf>
    <xf numFmtId="0" fontId="4" fillId="24" borderId="0" xfId="0" applyFont="1" applyFill="1" applyAlignment="1">
      <alignment vertical="center"/>
    </xf>
    <xf numFmtId="0" fontId="0" fillId="24" borderId="0" xfId="0" applyFont="1" applyFill="1" applyAlignment="1">
      <alignment vertical="center" wrapText="1"/>
    </xf>
    <xf numFmtId="0" fontId="4" fillId="24" borderId="13" xfId="0" applyFont="1" applyFill="1" applyBorder="1" applyAlignment="1">
      <alignment vertical="center" wrapText="1"/>
    </xf>
    <xf numFmtId="0" fontId="4" fillId="24" borderId="0" xfId="0" applyFont="1" applyFill="1" applyAlignment="1">
      <alignment vertical="center" wrapText="1"/>
    </xf>
    <xf numFmtId="0" fontId="0" fillId="24" borderId="0" xfId="0" applyFont="1" applyFill="1" applyAlignment="1">
      <alignment vertical="center" wrapText="1"/>
    </xf>
    <xf numFmtId="0" fontId="5" fillId="24" borderId="10" xfId="0" applyFont="1" applyFill="1" applyBorder="1" applyAlignment="1">
      <alignment/>
    </xf>
    <xf numFmtId="0" fontId="3" fillId="24" borderId="11" xfId="0" applyFont="1" applyFill="1" applyBorder="1" applyAlignment="1">
      <alignment/>
    </xf>
    <xf numFmtId="9" fontId="0" fillId="24" borderId="0" xfId="0" applyNumberFormat="1" applyFill="1" applyAlignment="1">
      <alignment/>
    </xf>
    <xf numFmtId="0" fontId="4" fillId="24" borderId="11" xfId="0" applyFont="1" applyFill="1" applyBorder="1" applyAlignment="1">
      <alignment horizontal="center" vertical="center" wrapText="1"/>
    </xf>
    <xf numFmtId="0" fontId="12" fillId="24" borderId="0" xfId="0" applyFont="1" applyFill="1" applyBorder="1" applyAlignment="1">
      <alignment horizontal="left" wrapText="1"/>
    </xf>
    <xf numFmtId="0" fontId="4" fillId="24" borderId="14" xfId="0" applyFont="1" applyFill="1" applyBorder="1" applyAlignment="1">
      <alignment horizontal="center"/>
    </xf>
    <xf numFmtId="0" fontId="4" fillId="24" borderId="13" xfId="0" applyFont="1" applyFill="1" applyBorder="1" applyAlignment="1">
      <alignment horizontal="center"/>
    </xf>
    <xf numFmtId="0" fontId="33" fillId="24" borderId="0" xfId="0" applyFont="1" applyFill="1" applyAlignment="1">
      <alignment/>
    </xf>
    <xf numFmtId="0" fontId="33" fillId="24" borderId="0" xfId="0" applyFont="1" applyFill="1" applyBorder="1" applyAlignment="1">
      <alignment/>
    </xf>
    <xf numFmtId="0" fontId="34" fillId="24" borderId="0" xfId="0" applyFont="1" applyFill="1" applyAlignment="1">
      <alignment vertical="center" wrapText="1"/>
    </xf>
    <xf numFmtId="0" fontId="8" fillId="24" borderId="15" xfId="0" applyFont="1" applyFill="1" applyBorder="1" applyAlignment="1">
      <alignment/>
    </xf>
    <xf numFmtId="0" fontId="0" fillId="24" borderId="15" xfId="0" applyFont="1" applyFill="1" applyBorder="1" applyAlignment="1">
      <alignment wrapText="1"/>
    </xf>
    <xf numFmtId="0" fontId="32" fillId="24" borderId="0" xfId="0" applyFont="1" applyFill="1" applyAlignment="1">
      <alignment horizontal="left" wrapText="1"/>
    </xf>
    <xf numFmtId="0" fontId="4" fillId="24" borderId="0" xfId="0" applyFont="1" applyFill="1" applyBorder="1" applyAlignment="1">
      <alignment horizontal="center" vertical="center" wrapText="1"/>
    </xf>
    <xf numFmtId="0" fontId="4" fillId="24" borderId="15" xfId="0" applyFont="1" applyFill="1" applyBorder="1" applyAlignment="1">
      <alignment horizontal="center" vertical="center" wrapText="1"/>
    </xf>
    <xf numFmtId="0" fontId="4" fillId="24" borderId="13" xfId="0" applyFont="1" applyFill="1" applyBorder="1" applyAlignment="1">
      <alignment/>
    </xf>
    <xf numFmtId="9" fontId="33" fillId="24" borderId="0" xfId="0" applyNumberFormat="1" applyFont="1" applyFill="1" applyAlignment="1">
      <alignment/>
    </xf>
    <xf numFmtId="3" fontId="0" fillId="24" borderId="0" xfId="0" applyNumberFormat="1" applyFont="1" applyFill="1" applyBorder="1" applyAlignment="1">
      <alignment horizontal="center"/>
    </xf>
    <xf numFmtId="0" fontId="4" fillId="24" borderId="13" xfId="0" applyFont="1" applyFill="1" applyBorder="1" applyAlignment="1">
      <alignment horizontal="center" vertical="center" wrapText="1"/>
    </xf>
    <xf numFmtId="1" fontId="0" fillId="24" borderId="13" xfId="0" applyNumberFormat="1" applyFont="1" applyFill="1" applyBorder="1" applyAlignment="1">
      <alignment/>
    </xf>
    <xf numFmtId="0" fontId="3" fillId="24" borderId="0" xfId="0" applyFont="1" applyFill="1" applyBorder="1" applyAlignment="1">
      <alignment/>
    </xf>
    <xf numFmtId="0" fontId="5" fillId="24" borderId="10" xfId="0" applyFont="1" applyFill="1" applyBorder="1" applyAlignment="1">
      <alignment/>
    </xf>
    <xf numFmtId="0" fontId="3" fillId="24" borderId="11" xfId="0" applyFont="1" applyFill="1" applyBorder="1" applyAlignment="1">
      <alignment/>
    </xf>
    <xf numFmtId="0" fontId="3" fillId="24" borderId="16" xfId="0" applyFont="1" applyFill="1" applyBorder="1" applyAlignment="1">
      <alignment/>
    </xf>
    <xf numFmtId="9" fontId="33" fillId="24" borderId="0" xfId="0" applyNumberFormat="1" applyFont="1" applyFill="1" applyBorder="1" applyAlignment="1">
      <alignment/>
    </xf>
    <xf numFmtId="0" fontId="4" fillId="24" borderId="17" xfId="0" applyFont="1" applyFill="1" applyBorder="1" applyAlignment="1">
      <alignment horizontal="center"/>
    </xf>
    <xf numFmtId="0" fontId="4" fillId="24" borderId="18" xfId="0" applyFont="1" applyFill="1" applyBorder="1" applyAlignment="1">
      <alignment horizontal="center" vertical="center" wrapText="1"/>
    </xf>
    <xf numFmtId="0" fontId="4" fillId="24" borderId="15" xfId="0" applyFont="1" applyFill="1" applyBorder="1" applyAlignment="1">
      <alignment horizontal="left" wrapText="1"/>
    </xf>
    <xf numFmtId="1" fontId="0" fillId="24" borderId="13" xfId="0" applyNumberFormat="1" applyFont="1" applyFill="1" applyBorder="1" applyAlignment="1">
      <alignment horizontal="right"/>
    </xf>
    <xf numFmtId="0" fontId="4" fillId="24" borderId="0" xfId="0" applyFont="1" applyFill="1" applyBorder="1" applyAlignment="1">
      <alignment wrapText="1"/>
    </xf>
    <xf numFmtId="0" fontId="4" fillId="24" borderId="14" xfId="0" applyFont="1" applyFill="1" applyBorder="1" applyAlignment="1">
      <alignment/>
    </xf>
    <xf numFmtId="0" fontId="35" fillId="24" borderId="0" xfId="0" applyFont="1" applyFill="1" applyBorder="1" applyAlignment="1">
      <alignment wrapText="1"/>
    </xf>
    <xf numFmtId="0" fontId="5" fillId="24" borderId="10" xfId="0" applyFont="1" applyFill="1" applyBorder="1" applyAlignment="1">
      <alignment/>
    </xf>
    <xf numFmtId="0" fontId="3" fillId="24" borderId="11" xfId="0" applyFont="1" applyFill="1" applyBorder="1" applyAlignment="1">
      <alignment/>
    </xf>
    <xf numFmtId="0" fontId="3" fillId="24" borderId="16" xfId="0" applyFont="1" applyFill="1" applyBorder="1" applyAlignment="1">
      <alignment/>
    </xf>
    <xf numFmtId="1" fontId="33" fillId="24" borderId="0" xfId="0" applyNumberFormat="1" applyFont="1" applyFill="1" applyBorder="1" applyAlignment="1">
      <alignment/>
    </xf>
    <xf numFmtId="0" fontId="4" fillId="24" borderId="0" xfId="0" applyFont="1" applyFill="1" applyBorder="1" applyAlignment="1">
      <alignment/>
    </xf>
    <xf numFmtId="0" fontId="0" fillId="24" borderId="0" xfId="0" applyFont="1" applyFill="1" applyAlignment="1">
      <alignment horizontal="right"/>
    </xf>
    <xf numFmtId="9" fontId="0" fillId="24" borderId="0" xfId="0" applyNumberFormat="1" applyFont="1" applyFill="1" applyAlignment="1">
      <alignment/>
    </xf>
    <xf numFmtId="0" fontId="3" fillId="24" borderId="13" xfId="0" applyFont="1" applyFill="1" applyBorder="1" applyAlignment="1">
      <alignment wrapText="1"/>
    </xf>
    <xf numFmtId="3" fontId="4" fillId="24" borderId="0" xfId="59" applyNumberFormat="1" applyFont="1" applyFill="1" applyBorder="1" applyAlignment="1">
      <alignment horizontal="right"/>
    </xf>
    <xf numFmtId="0" fontId="0" fillId="24" borderId="13" xfId="0" applyFont="1" applyFill="1" applyBorder="1" applyAlignment="1">
      <alignment/>
    </xf>
    <xf numFmtId="0" fontId="0" fillId="24" borderId="0" xfId="0" applyFont="1" applyFill="1" applyBorder="1" applyAlignment="1">
      <alignment horizontal="right"/>
    </xf>
    <xf numFmtId="1" fontId="3" fillId="24" borderId="11" xfId="0" applyNumberFormat="1" applyFont="1" applyFill="1" applyBorder="1" applyAlignment="1">
      <alignment/>
    </xf>
    <xf numFmtId="0" fontId="4" fillId="24" borderId="17" xfId="0" applyFont="1" applyFill="1" applyBorder="1" applyAlignment="1">
      <alignment/>
    </xf>
    <xf numFmtId="0" fontId="4" fillId="24" borderId="19" xfId="0" applyFont="1" applyFill="1" applyBorder="1" applyAlignment="1">
      <alignment horizontal="right"/>
    </xf>
    <xf numFmtId="0" fontId="4" fillId="24" borderId="20" xfId="0" applyFont="1" applyFill="1" applyBorder="1" applyAlignment="1">
      <alignment horizontal="right"/>
    </xf>
    <xf numFmtId="0" fontId="4" fillId="24" borderId="11" xfId="0" applyFont="1" applyFill="1" applyBorder="1" applyAlignment="1">
      <alignment horizontal="right"/>
    </xf>
    <xf numFmtId="3" fontId="4" fillId="24" borderId="12" xfId="0" applyNumberFormat="1" applyFont="1" applyFill="1" applyBorder="1" applyAlignment="1">
      <alignment/>
    </xf>
    <xf numFmtId="3" fontId="4" fillId="24" borderId="21" xfId="0" applyNumberFormat="1" applyFont="1" applyFill="1" applyBorder="1" applyAlignment="1">
      <alignment/>
    </xf>
    <xf numFmtId="10" fontId="0" fillId="24" borderId="0" xfId="0" applyNumberFormat="1" applyFont="1" applyFill="1" applyAlignment="1">
      <alignment/>
    </xf>
    <xf numFmtId="3" fontId="31" fillId="24" borderId="0" xfId="0" applyNumberFormat="1" applyFont="1" applyFill="1" applyBorder="1" applyAlignment="1">
      <alignment horizontal="right"/>
    </xf>
    <xf numFmtId="3" fontId="0" fillId="24" borderId="12" xfId="59" applyNumberFormat="1" applyFont="1" applyFill="1" applyBorder="1" applyAlignment="1">
      <alignment horizontal="right"/>
    </xf>
    <xf numFmtId="3" fontId="0" fillId="24" borderId="21" xfId="59" applyNumberFormat="1" applyFont="1" applyFill="1" applyBorder="1" applyAlignment="1">
      <alignment horizontal="right"/>
    </xf>
    <xf numFmtId="3" fontId="31" fillId="24" borderId="0" xfId="59" applyNumberFormat="1" applyFont="1" applyFill="1" applyBorder="1" applyAlignment="1">
      <alignment horizontal="right"/>
    </xf>
    <xf numFmtId="0" fontId="4" fillId="24" borderId="13" xfId="0" applyFont="1" applyFill="1" applyBorder="1" applyAlignment="1">
      <alignment/>
    </xf>
    <xf numFmtId="3" fontId="0" fillId="24" borderId="19" xfId="59" applyNumberFormat="1" applyFont="1" applyFill="1" applyBorder="1" applyAlignment="1">
      <alignment horizontal="right"/>
    </xf>
    <xf numFmtId="3" fontId="0" fillId="24" borderId="20" xfId="59" applyNumberFormat="1" applyFont="1" applyFill="1" applyBorder="1" applyAlignment="1">
      <alignment horizontal="right"/>
    </xf>
    <xf numFmtId="9" fontId="0" fillId="24" borderId="12" xfId="59" applyFont="1" applyFill="1" applyBorder="1" applyAlignment="1">
      <alignment horizontal="right"/>
    </xf>
    <xf numFmtId="9" fontId="0" fillId="24" borderId="21" xfId="59" applyFont="1" applyFill="1" applyBorder="1" applyAlignment="1">
      <alignment horizontal="right"/>
    </xf>
    <xf numFmtId="0" fontId="3" fillId="24" borderId="0" xfId="0" applyFont="1" applyFill="1" applyAlignment="1">
      <alignment/>
    </xf>
    <xf numFmtId="0" fontId="5" fillId="24" borderId="11" xfId="0" applyFont="1" applyFill="1" applyBorder="1" applyAlignment="1">
      <alignment/>
    </xf>
    <xf numFmtId="9" fontId="0" fillId="24" borderId="0" xfId="0" applyNumberFormat="1" applyFont="1" applyFill="1" applyBorder="1" applyAlignment="1">
      <alignment/>
    </xf>
    <xf numFmtId="10" fontId="0" fillId="24" borderId="0" xfId="0" applyNumberFormat="1" applyFont="1" applyFill="1" applyBorder="1" applyAlignment="1">
      <alignment/>
    </xf>
    <xf numFmtId="0" fontId="2" fillId="24" borderId="0" xfId="53" applyFill="1" applyAlignment="1">
      <alignment vertical="center" wrapText="1"/>
    </xf>
    <xf numFmtId="0" fontId="0" fillId="24" borderId="0" xfId="59" applyNumberFormat="1" applyFont="1" applyFill="1" applyBorder="1" applyAlignment="1">
      <alignment horizontal="right"/>
    </xf>
    <xf numFmtId="3" fontId="0" fillId="0" borderId="0" xfId="0" applyNumberFormat="1" applyFont="1" applyFill="1" applyBorder="1" applyAlignment="1">
      <alignment horizontal="center"/>
    </xf>
    <xf numFmtId="3" fontId="33" fillId="24" borderId="0" xfId="0" applyNumberFormat="1" applyFont="1" applyFill="1" applyAlignment="1">
      <alignment/>
    </xf>
    <xf numFmtId="0" fontId="4" fillId="0" borderId="0" xfId="0" applyFont="1" applyFill="1" applyBorder="1" applyAlignment="1">
      <alignment horizontal="center"/>
    </xf>
    <xf numFmtId="1" fontId="0" fillId="0" borderId="13" xfId="0" applyNumberFormat="1" applyFont="1" applyFill="1" applyBorder="1" applyAlignment="1">
      <alignment horizontal="right"/>
    </xf>
    <xf numFmtId="3" fontId="0" fillId="0" borderId="0" xfId="0" applyNumberFormat="1" applyFont="1" applyFill="1" applyBorder="1" applyAlignment="1">
      <alignment horizontal="right"/>
    </xf>
    <xf numFmtId="0" fontId="4" fillId="24" borderId="22" xfId="0" applyFont="1" applyFill="1" applyBorder="1" applyAlignment="1">
      <alignment horizontal="center" vertical="center" wrapText="1"/>
    </xf>
    <xf numFmtId="0" fontId="0" fillId="0" borderId="0" xfId="0" applyFont="1" applyFill="1" applyBorder="1" applyAlignment="1">
      <alignment/>
    </xf>
    <xf numFmtId="3" fontId="33" fillId="24" borderId="0" xfId="0" applyNumberFormat="1" applyFont="1" applyFill="1" applyBorder="1" applyAlignment="1">
      <alignment/>
    </xf>
    <xf numFmtId="9" fontId="0" fillId="24" borderId="19" xfId="59" applyFont="1" applyFill="1" applyBorder="1" applyAlignment="1">
      <alignment horizontal="right"/>
    </xf>
    <xf numFmtId="9" fontId="0" fillId="24" borderId="20" xfId="59" applyFont="1" applyFill="1" applyBorder="1" applyAlignment="1">
      <alignment horizontal="right"/>
    </xf>
    <xf numFmtId="0" fontId="12" fillId="24" borderId="0" xfId="0" applyFont="1" applyFill="1" applyBorder="1" applyAlignment="1">
      <alignment wrapText="1"/>
    </xf>
    <xf numFmtId="0" fontId="33" fillId="24" borderId="0" xfId="0" applyFont="1" applyFill="1" applyBorder="1" applyAlignment="1">
      <alignment wrapText="1"/>
    </xf>
    <xf numFmtId="0" fontId="33" fillId="0" borderId="0" xfId="0" applyFont="1" applyFill="1" applyBorder="1" applyAlignment="1">
      <alignment/>
    </xf>
    <xf numFmtId="0" fontId="0" fillId="24" borderId="12" xfId="0" applyFont="1" applyFill="1" applyBorder="1" applyAlignment="1">
      <alignment horizontal="right" wrapText="1"/>
    </xf>
    <xf numFmtId="0" fontId="0" fillId="24" borderId="21" xfId="0" applyFont="1" applyFill="1" applyBorder="1" applyAlignment="1">
      <alignment horizontal="right" wrapText="1"/>
    </xf>
    <xf numFmtId="0" fontId="0" fillId="24" borderId="0" xfId="0" applyFont="1" applyFill="1" applyAlignment="1">
      <alignment/>
    </xf>
    <xf numFmtId="0" fontId="7" fillId="24" borderId="0" xfId="0" applyFont="1" applyFill="1" applyBorder="1" applyAlignment="1">
      <alignment vertical="center" wrapText="1"/>
    </xf>
    <xf numFmtId="0" fontId="4" fillId="24" borderId="0" xfId="0" applyFont="1" applyFill="1" applyAlignment="1">
      <alignment horizontal="left" wrapText="1"/>
    </xf>
    <xf numFmtId="0" fontId="0" fillId="24" borderId="0" xfId="0" applyFont="1" applyFill="1" applyBorder="1" applyAlignment="1">
      <alignment wrapText="1"/>
    </xf>
    <xf numFmtId="0" fontId="32" fillId="24" borderId="0" xfId="0" applyFont="1" applyFill="1" applyBorder="1" applyAlignment="1">
      <alignment horizontal="right"/>
    </xf>
    <xf numFmtId="3" fontId="32" fillId="24" borderId="12" xfId="0" applyNumberFormat="1" applyFont="1" applyFill="1" applyBorder="1" applyAlignment="1">
      <alignment horizontal="right"/>
    </xf>
    <xf numFmtId="0" fontId="4" fillId="24" borderId="0" xfId="0" applyFont="1" applyFill="1" applyBorder="1" applyAlignment="1">
      <alignment vertical="center" wrapText="1"/>
    </xf>
    <xf numFmtId="3" fontId="4" fillId="24" borderId="12" xfId="0" applyNumberFormat="1" applyFont="1" applyFill="1" applyBorder="1" applyAlignment="1">
      <alignment horizontal="right"/>
    </xf>
    <xf numFmtId="0" fontId="32" fillId="24" borderId="0" xfId="0" applyFont="1" applyFill="1" applyBorder="1" applyAlignment="1">
      <alignment vertical="center" wrapText="1"/>
    </xf>
    <xf numFmtId="0" fontId="4" fillId="24" borderId="0" xfId="0" applyFont="1" applyFill="1" applyBorder="1" applyAlignment="1">
      <alignment/>
    </xf>
    <xf numFmtId="0" fontId="33" fillId="24" borderId="0" xfId="0" applyFont="1" applyFill="1" applyBorder="1" applyAlignment="1">
      <alignment vertical="center" wrapText="1"/>
    </xf>
    <xf numFmtId="9" fontId="0" fillId="24" borderId="0" xfId="59" applyFont="1" applyFill="1" applyBorder="1" applyAlignment="1">
      <alignment horizontal="right"/>
    </xf>
    <xf numFmtId="9" fontId="0" fillId="24" borderId="12" xfId="59" applyFont="1" applyFill="1" applyBorder="1" applyAlignment="1">
      <alignment/>
    </xf>
    <xf numFmtId="9" fontId="33" fillId="24" borderId="0" xfId="59" applyFont="1" applyFill="1" applyBorder="1" applyAlignment="1">
      <alignment/>
    </xf>
    <xf numFmtId="0" fontId="0" fillId="24" borderId="13" xfId="0" applyFont="1" applyFill="1" applyBorder="1" applyAlignment="1">
      <alignment wrapText="1"/>
    </xf>
    <xf numFmtId="3" fontId="32" fillId="24" borderId="0" xfId="0" applyNumberFormat="1" applyFont="1" applyFill="1" applyBorder="1" applyAlignment="1">
      <alignment/>
    </xf>
    <xf numFmtId="3" fontId="33" fillId="24" borderId="0" xfId="0" applyNumberFormat="1" applyFont="1" applyFill="1" applyBorder="1" applyAlignment="1">
      <alignment/>
    </xf>
    <xf numFmtId="0" fontId="32" fillId="24" borderId="0" xfId="0" applyFont="1" applyFill="1" applyBorder="1" applyAlignment="1">
      <alignment/>
    </xf>
    <xf numFmtId="0" fontId="0" fillId="24" borderId="13" xfId="0" applyFont="1" applyFill="1" applyBorder="1" applyAlignment="1">
      <alignment/>
    </xf>
    <xf numFmtId="0" fontId="35" fillId="24" borderId="0" xfId="0" applyFont="1" applyFill="1" applyBorder="1" applyAlignment="1">
      <alignment horizontal="left" wrapText="1"/>
    </xf>
    <xf numFmtId="0" fontId="32" fillId="24" borderId="0" xfId="0" applyFont="1" applyFill="1" applyBorder="1" applyAlignment="1">
      <alignment horizontal="center" vertical="center"/>
    </xf>
    <xf numFmtId="0" fontId="32" fillId="24" borderId="0" xfId="0" applyFont="1" applyFill="1" applyBorder="1" applyAlignment="1">
      <alignment horizontal="right" vertical="center"/>
    </xf>
    <xf numFmtId="0" fontId="37" fillId="24" borderId="0" xfId="0" applyFont="1" applyFill="1" applyBorder="1" applyAlignment="1">
      <alignment horizontal="right" vertical="center"/>
    </xf>
    <xf numFmtId="9" fontId="38" fillId="24" borderId="0" xfId="59" applyFont="1" applyFill="1" applyBorder="1" applyAlignment="1">
      <alignment horizontal="right"/>
    </xf>
    <xf numFmtId="0" fontId="0" fillId="0" borderId="15" xfId="0" applyBorder="1" applyAlignment="1">
      <alignment/>
    </xf>
    <xf numFmtId="9" fontId="0" fillId="0" borderId="0" xfId="0" applyNumberFormat="1" applyAlignment="1">
      <alignment/>
    </xf>
    <xf numFmtId="10" fontId="0" fillId="0" borderId="0" xfId="0" applyNumberFormat="1" applyAlignment="1">
      <alignment/>
    </xf>
    <xf numFmtId="0" fontId="0" fillId="0" borderId="13" xfId="0" applyBorder="1" applyAlignment="1">
      <alignment/>
    </xf>
    <xf numFmtId="0" fontId="3" fillId="24" borderId="23" xfId="0" applyFont="1" applyFill="1" applyBorder="1" applyAlignment="1">
      <alignment/>
    </xf>
    <xf numFmtId="0" fontId="3" fillId="24" borderId="23" xfId="0" applyNumberFormat="1" applyFont="1" applyFill="1" applyBorder="1" applyAlignment="1">
      <alignment wrapText="1"/>
    </xf>
    <xf numFmtId="0" fontId="3" fillId="24" borderId="0" xfId="0" applyNumberFormat="1" applyFont="1" applyFill="1" applyBorder="1" applyAlignment="1">
      <alignment wrapText="1"/>
    </xf>
    <xf numFmtId="0" fontId="4" fillId="24" borderId="13" xfId="0" applyFont="1" applyFill="1" applyBorder="1" applyAlignment="1">
      <alignment horizontal="center" vertical="center" wrapText="1"/>
    </xf>
    <xf numFmtId="0" fontId="11" fillId="24" borderId="0" xfId="0" applyFont="1" applyFill="1" applyBorder="1" applyAlignment="1">
      <alignment horizontal="center" vertical="center" wrapText="1"/>
    </xf>
    <xf numFmtId="0" fontId="11" fillId="24" borderId="15" xfId="0" applyFont="1" applyFill="1" applyBorder="1" applyAlignment="1">
      <alignment horizontal="center" vertical="center" wrapText="1"/>
    </xf>
    <xf numFmtId="0" fontId="4" fillId="24" borderId="17" xfId="0" applyFont="1" applyFill="1" applyBorder="1" applyAlignment="1">
      <alignment horizontal="center"/>
    </xf>
    <xf numFmtId="0" fontId="0" fillId="24" borderId="15" xfId="0" applyFont="1" applyFill="1" applyBorder="1" applyAlignment="1">
      <alignment horizontal="right" wrapText="1"/>
    </xf>
    <xf numFmtId="0" fontId="7" fillId="24" borderId="0" xfId="0" applyFont="1" applyFill="1" applyAlignment="1">
      <alignment horizontal="left" vertical="center" wrapText="1"/>
    </xf>
    <xf numFmtId="0" fontId="4" fillId="24" borderId="13" xfId="0" applyFont="1" applyFill="1" applyBorder="1" applyAlignment="1">
      <alignment horizontal="center"/>
    </xf>
    <xf numFmtId="0" fontId="3" fillId="24" borderId="24" xfId="0" applyNumberFormat="1" applyFont="1" applyFill="1" applyBorder="1" applyAlignment="1">
      <alignment horizontal="left" wrapText="1"/>
    </xf>
    <xf numFmtId="0" fontId="3" fillId="24" borderId="13" xfId="0" applyNumberFormat="1" applyFont="1" applyFill="1" applyBorder="1" applyAlignment="1">
      <alignment horizontal="left" wrapText="1"/>
    </xf>
    <xf numFmtId="0" fontId="3" fillId="24" borderId="25" xfId="0" applyNumberFormat="1" applyFont="1" applyFill="1" applyBorder="1" applyAlignment="1">
      <alignment horizontal="left" wrapText="1"/>
    </xf>
    <xf numFmtId="0" fontId="12" fillId="24" borderId="0" xfId="0" applyFont="1" applyFill="1" applyBorder="1" applyAlignment="1">
      <alignment horizontal="left" wrapText="1"/>
    </xf>
    <xf numFmtId="0" fontId="4" fillId="24" borderId="0" xfId="0" applyFont="1" applyFill="1" applyBorder="1" applyAlignment="1">
      <alignment horizontal="left" vertical="center" wrapText="1"/>
    </xf>
    <xf numFmtId="0" fontId="4" fillId="24" borderId="15" xfId="0" applyFont="1" applyFill="1" applyBorder="1" applyAlignment="1">
      <alignment horizontal="left" vertical="center" wrapText="1"/>
    </xf>
    <xf numFmtId="0" fontId="4" fillId="24" borderId="0" xfId="0" applyFont="1" applyFill="1" applyBorder="1" applyAlignment="1">
      <alignment horizontal="right" wrapText="1"/>
    </xf>
    <xf numFmtId="0" fontId="4" fillId="24" borderId="15" xfId="0" applyFont="1" applyFill="1" applyBorder="1" applyAlignment="1">
      <alignment horizontal="right" wrapText="1"/>
    </xf>
    <xf numFmtId="0" fontId="4" fillId="24" borderId="11" xfId="0" applyFont="1" applyFill="1" applyBorder="1" applyAlignment="1">
      <alignment horizontal="center" vertical="center" wrapText="1"/>
    </xf>
    <xf numFmtId="0" fontId="4" fillId="24" borderId="26" xfId="0" applyFont="1" applyFill="1" applyBorder="1" applyAlignment="1">
      <alignment horizontal="center" vertical="center" wrapText="1"/>
    </xf>
    <xf numFmtId="0" fontId="35" fillId="24" borderId="0" xfId="0" applyFont="1" applyFill="1" applyBorder="1" applyAlignment="1">
      <alignment vertical="center" wrapText="1"/>
    </xf>
    <xf numFmtId="0" fontId="0" fillId="0" borderId="0" xfId="0" applyAlignment="1">
      <alignment/>
    </xf>
    <xf numFmtId="0" fontId="32" fillId="24" borderId="0" xfId="0" applyFont="1" applyFill="1" applyBorder="1" applyAlignment="1">
      <alignment horizontal="center"/>
    </xf>
    <xf numFmtId="0" fontId="4" fillId="24" borderId="27" xfId="0" applyFont="1" applyFill="1" applyBorder="1" applyAlignment="1">
      <alignment horizontal="center" vertical="center" wrapText="1"/>
    </xf>
    <xf numFmtId="0" fontId="4" fillId="24" borderId="28" xfId="0" applyFont="1" applyFill="1" applyBorder="1" applyAlignment="1">
      <alignment horizontal="center" vertical="center" wrapText="1"/>
    </xf>
    <xf numFmtId="0" fontId="4" fillId="24" borderId="18" xfId="0" applyFont="1" applyFill="1" applyBorder="1" applyAlignment="1">
      <alignment horizontal="right" wrapText="1"/>
    </xf>
    <xf numFmtId="0" fontId="3" fillId="24" borderId="0" xfId="0" applyFont="1" applyFill="1" applyBorder="1" applyAlignment="1">
      <alignment horizontal="left" wrapText="1"/>
    </xf>
    <xf numFmtId="0" fontId="12" fillId="0" borderId="0" xfId="0" applyFont="1" applyFill="1" applyBorder="1" applyAlignment="1">
      <alignment horizontal="left" wrapText="1"/>
    </xf>
    <xf numFmtId="0" fontId="4" fillId="24" borderId="11" xfId="0" applyFont="1" applyFill="1" applyBorder="1" applyAlignment="1">
      <alignment horizontal="left" vertical="center" wrapText="1"/>
    </xf>
    <xf numFmtId="0" fontId="4" fillId="24" borderId="18" xfId="0" applyFont="1" applyFill="1" applyBorder="1" applyAlignment="1">
      <alignment horizontal="left" vertical="center" wrapText="1"/>
    </xf>
    <xf numFmtId="0" fontId="3" fillId="24" borderId="13" xfId="0" applyFont="1" applyFill="1" applyBorder="1" applyAlignment="1">
      <alignment horizontal="center" wrapText="1"/>
    </xf>
    <xf numFmtId="0" fontId="4" fillId="24" borderId="0" xfId="0" applyFont="1" applyFill="1" applyBorder="1" applyAlignment="1">
      <alignment horizontal="center" vertical="center" wrapText="1"/>
    </xf>
    <xf numFmtId="0" fontId="4" fillId="24" borderId="15" xfId="0" applyFont="1" applyFill="1" applyBorder="1" applyAlignment="1">
      <alignment horizontal="center" vertical="center" wrapText="1"/>
    </xf>
    <xf numFmtId="0" fontId="4" fillId="24" borderId="18" xfId="0" applyFont="1" applyFill="1" applyBorder="1" applyAlignment="1">
      <alignment horizontal="center" vertical="center" wrapText="1"/>
    </xf>
    <xf numFmtId="0" fontId="4" fillId="24" borderId="0" xfId="0" applyFont="1" applyFill="1" applyBorder="1" applyAlignment="1">
      <alignment horizontal="center"/>
    </xf>
    <xf numFmtId="0" fontId="0" fillId="24" borderId="15" xfId="0" applyFont="1" applyFill="1" applyBorder="1" applyAlignment="1">
      <alignment horizontal="center" wrapText="1"/>
    </xf>
    <xf numFmtId="0" fontId="0" fillId="0" borderId="13" xfId="0" applyBorder="1" applyAlignment="1">
      <alignment/>
    </xf>
    <xf numFmtId="0" fontId="0" fillId="0" borderId="25" xfId="0" applyBorder="1" applyAlignment="1">
      <alignment/>
    </xf>
    <xf numFmtId="0" fontId="4" fillId="24" borderId="29" xfId="0" applyFont="1" applyFill="1" applyBorder="1" applyAlignment="1">
      <alignment horizontal="center" vertical="center" wrapText="1"/>
    </xf>
    <xf numFmtId="0" fontId="4" fillId="24" borderId="30" xfId="0" applyFont="1" applyFill="1" applyBorder="1" applyAlignment="1">
      <alignment horizontal="center" vertical="center" wrapText="1"/>
    </xf>
    <xf numFmtId="0" fontId="4" fillId="24" borderId="11" xfId="0" applyFont="1" applyFill="1" applyBorder="1" applyAlignment="1">
      <alignment horizontal="right" wrapText="1"/>
    </xf>
    <xf numFmtId="0" fontId="4" fillId="24" borderId="13" xfId="0" applyFont="1" applyFill="1" applyBorder="1" applyAlignment="1">
      <alignment horizontal="right" wrapText="1"/>
    </xf>
    <xf numFmtId="0" fontId="0" fillId="24" borderId="13" xfId="0" applyFont="1" applyFill="1" applyBorder="1" applyAlignment="1">
      <alignment horizontal="right" wrapText="1"/>
    </xf>
    <xf numFmtId="0" fontId="4" fillId="24" borderId="13" xfId="0" applyFont="1" applyFill="1" applyBorder="1" applyAlignment="1">
      <alignment horizontal="left" vertical="center" wrapText="1"/>
    </xf>
    <xf numFmtId="0" fontId="4" fillId="24" borderId="19" xfId="0" applyFont="1" applyFill="1" applyBorder="1" applyAlignment="1">
      <alignment horizontal="center" vertical="center" wrapText="1"/>
    </xf>
    <xf numFmtId="0" fontId="4" fillId="24" borderId="31" xfId="0" applyFont="1" applyFill="1" applyBorder="1" applyAlignment="1">
      <alignment horizontal="center" vertical="center" wrapText="1"/>
    </xf>
    <xf numFmtId="0" fontId="3" fillId="24" borderId="24" xfId="0" applyFont="1" applyFill="1" applyBorder="1" applyAlignment="1">
      <alignment horizontal="left" wrapText="1"/>
    </xf>
    <xf numFmtId="0" fontId="3" fillId="24" borderId="13" xfId="0" applyFont="1" applyFill="1" applyBorder="1" applyAlignment="1">
      <alignment horizontal="left" wrapText="1"/>
    </xf>
    <xf numFmtId="0" fontId="12" fillId="24" borderId="0" xfId="0" applyFont="1" applyFill="1" applyBorder="1" applyAlignment="1">
      <alignment horizontal="left"/>
    </xf>
    <xf numFmtId="0" fontId="4" fillId="24" borderId="14" xfId="0" applyFont="1" applyFill="1" applyBorder="1" applyAlignment="1">
      <alignment horizontal="center"/>
    </xf>
    <xf numFmtId="0" fontId="7" fillId="24" borderId="0" xfId="0" applyFont="1" applyFill="1" applyAlignment="1">
      <alignment horizontal="center" vertical="center" wrapText="1"/>
    </xf>
    <xf numFmtId="0" fontId="4" fillId="24" borderId="13" xfId="0" applyFont="1" applyFill="1" applyBorder="1" applyAlignment="1">
      <alignment horizontal="center"/>
    </xf>
    <xf numFmtId="0" fontId="4" fillId="24" borderId="14" xfId="0" applyFont="1" applyFill="1" applyBorder="1" applyAlignment="1">
      <alignment horizontal="center"/>
    </xf>
    <xf numFmtId="0" fontId="0" fillId="24" borderId="13" xfId="0" applyFont="1" applyFill="1" applyBorder="1" applyAlignment="1">
      <alignment horizontal="right" wrapText="1"/>
    </xf>
    <xf numFmtId="0" fontId="32" fillId="24" borderId="0" xfId="0" applyFont="1" applyFill="1" applyBorder="1" applyAlignment="1">
      <alignment horizontal="center" vertical="center"/>
    </xf>
    <xf numFmtId="0" fontId="12" fillId="24" borderId="0" xfId="0" applyFont="1" applyFill="1" applyBorder="1" applyAlignment="1">
      <alignment horizontal="left"/>
    </xf>
    <xf numFmtId="0" fontId="3" fillId="24" borderId="0" xfId="0" applyFont="1" applyFill="1" applyBorder="1" applyAlignment="1">
      <alignment horizontal="left" wrapText="1"/>
    </xf>
    <xf numFmtId="0" fontId="4" fillId="24" borderId="0" xfId="0" applyFont="1" applyFill="1" applyBorder="1" applyAlignment="1">
      <alignment horizontal="center"/>
    </xf>
    <xf numFmtId="0" fontId="7" fillId="24" borderId="0" xfId="0" applyFont="1" applyFill="1" applyBorder="1" applyAlignment="1">
      <alignment horizontal="left" vertical="center" wrapText="1"/>
    </xf>
    <xf numFmtId="0" fontId="32" fillId="24" borderId="11" xfId="0" applyFont="1" applyFill="1" applyBorder="1" applyAlignment="1">
      <alignment horizontal="left" vertical="center" wrapText="1"/>
    </xf>
    <xf numFmtId="0" fontId="32" fillId="24" borderId="13" xfId="0" applyFont="1" applyFill="1" applyBorder="1" applyAlignment="1">
      <alignment horizontal="left" vertical="center" wrapText="1"/>
    </xf>
    <xf numFmtId="0" fontId="4" fillId="24" borderId="0" xfId="0" applyFont="1" applyFill="1" applyBorder="1" applyAlignment="1">
      <alignment horizontal="left" wrapText="1"/>
    </xf>
    <xf numFmtId="0" fontId="39" fillId="24" borderId="0" xfId="0" applyFont="1" applyFill="1" applyBorder="1" applyAlignment="1">
      <alignment horizontal="center" vertical="center" wrapText="1"/>
    </xf>
    <xf numFmtId="0" fontId="39" fillId="24" borderId="15" xfId="0" applyFont="1" applyFill="1" applyBorder="1" applyAlignment="1">
      <alignment horizontal="center" vertical="center" wrapText="1"/>
    </xf>
    <xf numFmtId="0" fontId="0" fillId="0" borderId="15" xfId="0" applyBorder="1" applyAlignment="1">
      <alignment horizontal="center"/>
    </xf>
    <xf numFmtId="0" fontId="0" fillId="24" borderId="15" xfId="0" applyFont="1" applyFill="1" applyBorder="1" applyAlignment="1">
      <alignment/>
    </xf>
    <xf numFmtId="0" fontId="11" fillId="20" borderId="0" xfId="0" applyFont="1" applyFill="1" applyBorder="1" applyAlignment="1">
      <alignment horizontal="center" vertical="center" wrapText="1"/>
    </xf>
    <xf numFmtId="0" fontId="0" fillId="0" borderId="28" xfId="0" applyBorder="1" applyAlignment="1">
      <alignment/>
    </xf>
    <xf numFmtId="0" fontId="0" fillId="0" borderId="15" xfId="0" applyBorder="1" applyAlignment="1">
      <alignment/>
    </xf>
    <xf numFmtId="0" fontId="11" fillId="20" borderId="15" xfId="0" applyFont="1" applyFill="1" applyBorder="1" applyAlignment="1">
      <alignment horizontal="center" vertical="center" wrapText="1"/>
    </xf>
    <xf numFmtId="3" fontId="31" fillId="20" borderId="0" xfId="59" applyNumberFormat="1" applyFont="1" applyFill="1" applyBorder="1" applyAlignment="1">
      <alignment horizontal="right"/>
    </xf>
    <xf numFmtId="0" fontId="4" fillId="24" borderId="11" xfId="0" applyFont="1" applyFill="1" applyBorder="1" applyAlignment="1">
      <alignment horizontal="center"/>
    </xf>
    <xf numFmtId="9" fontId="0" fillId="20" borderId="0" xfId="59" applyFont="1" applyFill="1" applyBorder="1" applyAlignment="1">
      <alignment horizontal="right"/>
    </xf>
    <xf numFmtId="0" fontId="11" fillId="20" borderId="18" xfId="0" applyFont="1" applyFill="1" applyBorder="1" applyAlignment="1">
      <alignment horizontal="center" vertical="center" wrapText="1"/>
    </xf>
    <xf numFmtId="0" fontId="4" fillId="20" borderId="0" xfId="0" applyFont="1" applyFill="1" applyBorder="1" applyAlignment="1">
      <alignment horizontal="center"/>
    </xf>
    <xf numFmtId="3" fontId="4" fillId="20" borderId="0" xfId="0" applyNumberFormat="1" applyFont="1" applyFill="1" applyBorder="1" applyAlignment="1">
      <alignment/>
    </xf>
    <xf numFmtId="3" fontId="0" fillId="20" borderId="0" xfId="59" applyNumberFormat="1" applyFont="1" applyFill="1" applyBorder="1" applyAlignment="1">
      <alignment horizontal="right"/>
    </xf>
    <xf numFmtId="3" fontId="4" fillId="20" borderId="0" xfId="0" applyNumberFormat="1" applyFont="1" applyFill="1" applyBorder="1" applyAlignment="1">
      <alignment wrapText="1"/>
    </xf>
    <xf numFmtId="0" fontId="4" fillId="20" borderId="0" xfId="0" applyFont="1" applyFill="1" applyBorder="1" applyAlignment="1">
      <alignment wrapText="1"/>
    </xf>
    <xf numFmtId="0" fontId="40" fillId="24" borderId="0" xfId="0" applyFont="1" applyFill="1" applyBorder="1" applyAlignment="1">
      <alignment horizontal="right" wrapText="1"/>
    </xf>
    <xf numFmtId="0" fontId="35" fillId="24" borderId="0" xfId="0" applyFont="1" applyFill="1" applyBorder="1" applyAlignment="1">
      <alignment horizontal="left" wrapText="1"/>
    </xf>
    <xf numFmtId="0" fontId="2" fillId="24" borderId="0" xfId="53"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N22"/>
  <sheetViews>
    <sheetView tabSelected="1" workbookViewId="0" topLeftCell="A1">
      <selection activeCell="C40" sqref="C40"/>
    </sheetView>
  </sheetViews>
  <sheetFormatPr defaultColWidth="9.140625" defaultRowHeight="12.75"/>
  <cols>
    <col min="1" max="1" width="4.7109375" style="41" customWidth="1"/>
    <col min="2" max="2" width="9.57421875" style="41" customWidth="1"/>
    <col min="3" max="3" width="103.00390625" style="41" customWidth="1"/>
    <col min="4" max="4" width="11.7109375" style="41" customWidth="1"/>
    <col min="5" max="16384" width="9.140625" style="41" customWidth="1"/>
  </cols>
  <sheetData>
    <row r="2" ht="12.75">
      <c r="B2" s="75" t="s">
        <v>127</v>
      </c>
    </row>
    <row r="3" spans="2:13" ht="12.75" customHeight="1">
      <c r="B3" s="76"/>
      <c r="C3" s="76"/>
      <c r="D3" s="76"/>
      <c r="E3" s="76"/>
      <c r="F3" s="76"/>
      <c r="G3" s="76"/>
      <c r="H3" s="76"/>
      <c r="I3" s="76"/>
      <c r="J3" s="76"/>
      <c r="K3" s="76"/>
      <c r="L3" s="76"/>
      <c r="M3" s="76"/>
    </row>
    <row r="4" spans="2:4" s="7" customFormat="1" ht="12.75">
      <c r="B4" s="77" t="s">
        <v>80</v>
      </c>
      <c r="C4" s="77" t="s">
        <v>81</v>
      </c>
      <c r="D4" s="78"/>
    </row>
    <row r="5" spans="2:3" ht="12.75">
      <c r="B5" s="79" t="s">
        <v>65</v>
      </c>
      <c r="C5" s="144" t="s">
        <v>64</v>
      </c>
    </row>
    <row r="6" spans="2:3" ht="12.75">
      <c r="B6" s="76" t="s">
        <v>67</v>
      </c>
      <c r="C6" s="144" t="s">
        <v>66</v>
      </c>
    </row>
    <row r="7" spans="2:3" ht="12.75">
      <c r="B7" s="76" t="s">
        <v>69</v>
      </c>
      <c r="C7" s="144" t="s">
        <v>68</v>
      </c>
    </row>
    <row r="8" spans="2:3" ht="12.75">
      <c r="B8" s="76" t="s">
        <v>71</v>
      </c>
      <c r="C8" s="144" t="s">
        <v>70</v>
      </c>
    </row>
    <row r="9" spans="2:13" ht="12.75" customHeight="1">
      <c r="B9" s="76" t="s">
        <v>73</v>
      </c>
      <c r="C9" s="144" t="s">
        <v>72</v>
      </c>
      <c r="D9" s="76"/>
      <c r="E9" s="76"/>
      <c r="F9" s="76"/>
      <c r="G9" s="76"/>
      <c r="H9" s="76"/>
      <c r="I9" s="76"/>
      <c r="J9" s="76"/>
      <c r="K9" s="76"/>
      <c r="L9" s="76"/>
      <c r="M9" s="76"/>
    </row>
    <row r="10" spans="2:13" ht="12.75" customHeight="1">
      <c r="B10" s="76" t="s">
        <v>75</v>
      </c>
      <c r="C10" s="144" t="s">
        <v>74</v>
      </c>
      <c r="D10" s="76"/>
      <c r="E10" s="76"/>
      <c r="F10" s="76"/>
      <c r="G10" s="76"/>
      <c r="H10" s="76"/>
      <c r="I10" s="76"/>
      <c r="J10" s="76"/>
      <c r="K10" s="76"/>
      <c r="L10" s="76"/>
      <c r="M10" s="76"/>
    </row>
    <row r="11" spans="2:12" ht="12.75" customHeight="1">
      <c r="B11" s="76" t="s">
        <v>77</v>
      </c>
      <c r="C11" s="144" t="s">
        <v>76</v>
      </c>
      <c r="D11" s="76"/>
      <c r="E11" s="76"/>
      <c r="F11" s="76"/>
      <c r="G11" s="76"/>
      <c r="H11" s="76"/>
      <c r="I11" s="76"/>
      <c r="J11" s="76"/>
      <c r="K11" s="76"/>
      <c r="L11" s="76"/>
    </row>
    <row r="12" spans="2:12" ht="12.75" customHeight="1">
      <c r="B12" s="76" t="s">
        <v>79</v>
      </c>
      <c r="C12" s="144" t="s">
        <v>78</v>
      </c>
      <c r="D12" s="76"/>
      <c r="E12" s="76"/>
      <c r="F12" s="76"/>
      <c r="G12" s="76"/>
      <c r="H12" s="76"/>
      <c r="I12" s="76"/>
      <c r="J12" s="76"/>
      <c r="K12" s="76"/>
      <c r="L12" s="76"/>
    </row>
    <row r="13" spans="2:14" ht="12.75" customHeight="1">
      <c r="B13" s="76" t="s">
        <v>119</v>
      </c>
      <c r="C13" s="144" t="s">
        <v>126</v>
      </c>
      <c r="D13" s="76"/>
      <c r="E13" s="76"/>
      <c r="F13" s="76"/>
      <c r="G13" s="76"/>
      <c r="H13" s="76"/>
      <c r="I13" s="76"/>
      <c r="J13" s="76"/>
      <c r="K13" s="76"/>
      <c r="L13" s="76"/>
      <c r="M13" s="76"/>
      <c r="N13" s="76"/>
    </row>
    <row r="17" ht="12.75">
      <c r="B17" s="75" t="s">
        <v>152</v>
      </c>
    </row>
    <row r="18" ht="12.75">
      <c r="B18" s="75"/>
    </row>
    <row r="19" spans="2:4" s="7" customFormat="1" ht="12.75">
      <c r="B19" s="77" t="s">
        <v>80</v>
      </c>
      <c r="C19" s="77" t="s">
        <v>81</v>
      </c>
      <c r="D19" s="78"/>
    </row>
    <row r="20" spans="2:3" ht="12.75">
      <c r="B20" s="76" t="s">
        <v>149</v>
      </c>
      <c r="C20" s="270" t="s">
        <v>153</v>
      </c>
    </row>
    <row r="21" spans="2:3" ht="12.75">
      <c r="B21" s="76" t="s">
        <v>150</v>
      </c>
      <c r="C21" s="270" t="s">
        <v>154</v>
      </c>
    </row>
    <row r="22" spans="2:3" ht="12.75">
      <c r="B22" s="76" t="s">
        <v>151</v>
      </c>
      <c r="C22" s="270" t="s">
        <v>155</v>
      </c>
    </row>
  </sheetData>
  <hyperlinks>
    <hyperlink ref="C5" location="'Table 1 '!A1" display="Offences involving the possession of a knife or offensive weapon resulting in a caution or sentence"/>
    <hyperlink ref="C6" location="'Table 2'!A1" display="Offences involving the possession of a knife or offensive weapon resulting in a caution or sentence by age group"/>
    <hyperlink ref="C7" location="'Table 3 '!A1" display="Offences involving the possession of a knife or offensive weapon resulting in a caution or sentence by type of offence"/>
    <hyperlink ref="C8" location="'Table 4 &amp; 5 '!A1" display="Custodial sentences for knife and offensive weapon possession offences, by sentence length"/>
    <hyperlink ref="C9" location="'Table 4 &amp; 5 '!A1" display="Average sentence length of immediate custodial sentences for knife and offensive weapon possession offences "/>
    <hyperlink ref="C10" location="'Table 6 '!A1" display="Probation supervision Court order starts for possession of an offensive weapon"/>
    <hyperlink ref="C11" location="'Table 7 '!A1" display="Requirement starts for possession of offensive weapon"/>
    <hyperlink ref="C12" location="'Table 8'!A1" display="Unpaid work requirements started by length of requirement given for possession of offensive weapon"/>
    <hyperlink ref="C13" location="'Table 9'!A1" display="Number of previous convictions or cautions for knife or offensive weapon possession offenders"/>
    <hyperlink ref="C20" location="'Table 1A'!A1" display="Offences (Actuals and estimates) involving the possession of a knife or offensive weapon resulting in a caution or sentence"/>
    <hyperlink ref="C21" location="'Table 2A'!A1" display="Offences (Actuals and estimates) involving the possession of a knife or offensive weapon resulting in a caution or sentence by age group"/>
    <hyperlink ref="C22" location="'Table 3A'!A1" display="Offences (Actuals and estimates) involving the possession of a knife or offensive weapon resulting in a caution or sentence by type of offence"/>
  </hyperlinks>
  <printOptions/>
  <pageMargins left="0.75" right="0.75" top="1" bottom="1" header="0.5" footer="0.5"/>
  <pageSetup fitToHeight="1" fitToWidth="1" horizontalDpi="600" verticalDpi="600" orientation="landscape" paperSize="9" scale="59" r:id="rId1"/>
</worksheet>
</file>

<file path=xl/worksheets/sheet10.xml><?xml version="1.0" encoding="utf-8"?>
<worksheet xmlns="http://schemas.openxmlformats.org/spreadsheetml/2006/main" xmlns:r="http://schemas.openxmlformats.org/officeDocument/2006/relationships">
  <sheetPr>
    <tabColor indexed="42"/>
    <pageSetUpPr fitToPage="1"/>
  </sheetPr>
  <dimension ref="B1:R61"/>
  <sheetViews>
    <sheetView workbookViewId="0" topLeftCell="A1">
      <selection activeCell="G41" sqref="G41"/>
    </sheetView>
  </sheetViews>
  <sheetFormatPr defaultColWidth="9.140625" defaultRowHeight="12.75"/>
  <cols>
    <col min="1" max="1" width="9.140625" style="41" customWidth="1"/>
    <col min="2" max="2" width="26.8515625" style="28" customWidth="1"/>
    <col min="3" max="9" width="10.28125" style="28" customWidth="1"/>
    <col min="10" max="13" width="11.00390625" style="28" customWidth="1"/>
    <col min="14" max="14" width="2.00390625" style="28" customWidth="1"/>
    <col min="15" max="15" width="18.00390625" style="28" customWidth="1"/>
    <col min="16" max="16" width="1.57421875" style="28" customWidth="1"/>
    <col min="17" max="16384" width="9.140625" style="41" customWidth="1"/>
  </cols>
  <sheetData>
    <row r="1" spans="2:16" ht="12.75">
      <c r="B1" s="116"/>
      <c r="C1" s="116"/>
      <c r="D1" s="116"/>
      <c r="E1" s="116"/>
      <c r="F1" s="116"/>
      <c r="G1" s="116"/>
      <c r="H1" s="116"/>
      <c r="I1" s="116"/>
      <c r="J1" s="116"/>
      <c r="K1" s="116"/>
      <c r="L1" s="116"/>
      <c r="M1" s="116"/>
      <c r="N1" s="116"/>
      <c r="O1" s="116"/>
      <c r="P1" s="116"/>
    </row>
    <row r="2" ht="12.75">
      <c r="B2" s="88"/>
    </row>
    <row r="3" spans="2:18" ht="30.75" customHeight="1">
      <c r="B3" s="197" t="s">
        <v>137</v>
      </c>
      <c r="C3" s="197"/>
      <c r="D3" s="197"/>
      <c r="E3" s="197"/>
      <c r="F3" s="197"/>
      <c r="G3" s="197"/>
      <c r="H3" s="197"/>
      <c r="I3" s="197"/>
      <c r="J3" s="197"/>
      <c r="K3" s="197"/>
      <c r="L3" s="197"/>
      <c r="M3" s="197"/>
      <c r="N3" s="197"/>
      <c r="O3" s="197"/>
      <c r="P3" s="197"/>
      <c r="Q3" s="5"/>
      <c r="R3" s="5"/>
    </row>
    <row r="4" spans="2:18" ht="19.5" customHeight="1">
      <c r="B4" s="5"/>
      <c r="C4" s="5"/>
      <c r="D4" s="5"/>
      <c r="E4" s="5"/>
      <c r="F4" s="5"/>
      <c r="G4" s="5"/>
      <c r="H4" s="5"/>
      <c r="I4" s="5"/>
      <c r="J4" s="5"/>
      <c r="K4" s="5"/>
      <c r="L4" s="5"/>
      <c r="M4" s="5"/>
      <c r="N4" s="5"/>
      <c r="O4" s="5"/>
      <c r="P4" s="5"/>
      <c r="Q4" s="5"/>
      <c r="R4" s="5"/>
    </row>
    <row r="5" spans="2:18" ht="14.25" customHeight="1" thickBot="1">
      <c r="B5" s="90"/>
      <c r="C5" s="90"/>
      <c r="D5" s="90"/>
      <c r="E5" s="90"/>
      <c r="F5" s="91"/>
      <c r="G5" s="254"/>
      <c r="H5" s="91"/>
      <c r="I5" s="196" t="s">
        <v>92</v>
      </c>
      <c r="J5" s="196"/>
      <c r="K5" s="196"/>
      <c r="L5" s="196"/>
      <c r="M5" s="196"/>
      <c r="N5" s="196"/>
      <c r="O5" s="196"/>
      <c r="P5" s="196"/>
      <c r="Q5" s="20"/>
      <c r="R5" s="20"/>
    </row>
    <row r="6" spans="2:16" ht="12.75" customHeight="1">
      <c r="B6" s="203" t="s">
        <v>85</v>
      </c>
      <c r="C6" s="151" t="s">
        <v>93</v>
      </c>
      <c r="D6" s="151" t="s">
        <v>94</v>
      </c>
      <c r="E6" s="212" t="s">
        <v>128</v>
      </c>
      <c r="F6" s="222" t="s">
        <v>129</v>
      </c>
      <c r="G6" s="222" t="s">
        <v>130</v>
      </c>
      <c r="H6" s="222" t="s">
        <v>131</v>
      </c>
      <c r="I6" s="222" t="s">
        <v>132</v>
      </c>
      <c r="J6" s="255" t="s">
        <v>133</v>
      </c>
      <c r="K6" s="255" t="s">
        <v>134</v>
      </c>
      <c r="L6" s="255" t="s">
        <v>135</v>
      </c>
      <c r="M6" s="255" t="s">
        <v>136</v>
      </c>
      <c r="N6" s="93"/>
      <c r="O6" s="205" t="s">
        <v>95</v>
      </c>
      <c r="P6" s="93"/>
    </row>
    <row r="7" spans="2:16" ht="41.25" customHeight="1" thickBot="1">
      <c r="B7" s="204"/>
      <c r="C7" s="208"/>
      <c r="D7" s="208"/>
      <c r="E7" s="256"/>
      <c r="F7" s="257"/>
      <c r="G7" s="257"/>
      <c r="H7" s="257"/>
      <c r="I7" s="257"/>
      <c r="J7" s="258"/>
      <c r="K7" s="258"/>
      <c r="L7" s="258"/>
      <c r="M7" s="258"/>
      <c r="N7" s="94"/>
      <c r="O7" s="206"/>
      <c r="P7" s="94"/>
    </row>
    <row r="8" spans="2:16" ht="14.25" customHeight="1">
      <c r="B8" s="21"/>
      <c r="C8" s="124"/>
      <c r="D8" s="124"/>
      <c r="E8" s="124"/>
      <c r="F8" s="195" t="s">
        <v>25</v>
      </c>
      <c r="G8" s="195"/>
      <c r="H8" s="195"/>
      <c r="I8" s="195"/>
      <c r="J8" s="195"/>
      <c r="K8" s="17"/>
      <c r="L8" s="17"/>
      <c r="M8" s="17"/>
      <c r="N8" s="17"/>
      <c r="O8" s="21"/>
      <c r="P8" s="17"/>
    </row>
    <row r="9" spans="2:16" ht="14.25" customHeight="1">
      <c r="B9" s="21"/>
      <c r="C9" s="125"/>
      <c r="D9" s="126"/>
      <c r="E9" s="127"/>
      <c r="F9" s="17"/>
      <c r="G9" s="17"/>
      <c r="H9" s="17"/>
      <c r="I9" s="17"/>
      <c r="J9" s="17"/>
      <c r="K9" s="17"/>
      <c r="L9" s="17"/>
      <c r="M9" s="17"/>
      <c r="N9" s="17"/>
      <c r="O9" s="21"/>
      <c r="P9" s="17"/>
    </row>
    <row r="10" spans="2:18" ht="14.25" customHeight="1">
      <c r="B10" s="23" t="s">
        <v>138</v>
      </c>
      <c r="C10" s="128">
        <f aca="true" t="shared" si="0" ref="C10:M10">SUM(C12:C18)</f>
        <v>5688</v>
      </c>
      <c r="D10" s="129">
        <f t="shared" si="0"/>
        <v>5156</v>
      </c>
      <c r="E10" s="47">
        <f t="shared" si="0"/>
        <v>4811</v>
      </c>
      <c r="F10" s="47">
        <f t="shared" si="0"/>
        <v>4848</v>
      </c>
      <c r="G10" s="47">
        <f t="shared" si="0"/>
        <v>4285</v>
      </c>
      <c r="H10" s="47">
        <f t="shared" si="0"/>
        <v>4437</v>
      </c>
      <c r="I10" s="47">
        <f t="shared" si="0"/>
        <v>3970</v>
      </c>
      <c r="J10" s="47">
        <f t="shared" si="0"/>
        <v>4875</v>
      </c>
      <c r="K10" s="47">
        <f t="shared" si="0"/>
        <v>4322</v>
      </c>
      <c r="L10" s="47">
        <f t="shared" si="0"/>
        <v>4487</v>
      </c>
      <c r="M10" s="47">
        <f t="shared" si="0"/>
        <v>3982</v>
      </c>
      <c r="N10" s="47"/>
      <c r="O10" s="43">
        <f>M10/E10-1</f>
        <v>-0.17231344834753692</v>
      </c>
      <c r="P10" s="43"/>
      <c r="Q10" s="118"/>
      <c r="R10" s="130"/>
    </row>
    <row r="11" spans="2:18" ht="14.25" customHeight="1">
      <c r="B11" s="23"/>
      <c r="C11" s="128"/>
      <c r="D11" s="129"/>
      <c r="E11" s="47"/>
      <c r="F11" s="1"/>
      <c r="G11" s="1"/>
      <c r="H11" s="1"/>
      <c r="I11" s="1"/>
      <c r="J11" s="131"/>
      <c r="K11" s="131"/>
      <c r="L11" s="131"/>
      <c r="M11" s="131"/>
      <c r="N11" s="1"/>
      <c r="O11" s="43"/>
      <c r="P11" s="47"/>
      <c r="Q11" s="118"/>
      <c r="R11" s="130"/>
    </row>
    <row r="12" spans="2:18" ht="14.25" customHeight="1">
      <c r="B12" s="28" t="s">
        <v>18</v>
      </c>
      <c r="C12" s="132">
        <v>1217</v>
      </c>
      <c r="D12" s="133">
        <v>1083</v>
      </c>
      <c r="E12" s="52">
        <v>914</v>
      </c>
      <c r="F12" s="52">
        <v>969</v>
      </c>
      <c r="G12" s="52">
        <v>941</v>
      </c>
      <c r="H12" s="52">
        <v>878</v>
      </c>
      <c r="I12" s="52">
        <v>773</v>
      </c>
      <c r="J12" s="259">
        <v>976</v>
      </c>
      <c r="K12" s="259">
        <v>949</v>
      </c>
      <c r="L12" s="259">
        <v>887</v>
      </c>
      <c r="M12" s="259">
        <v>778</v>
      </c>
      <c r="N12" s="16"/>
      <c r="O12" s="43">
        <f aca="true" t="shared" si="1" ref="O12:O18">M12/E12-1</f>
        <v>-0.14879649890590807</v>
      </c>
      <c r="P12" s="16"/>
      <c r="Q12" s="118"/>
      <c r="R12" s="130"/>
    </row>
    <row r="13" spans="2:18" ht="14.25" customHeight="1">
      <c r="B13" s="28" t="s">
        <v>11</v>
      </c>
      <c r="C13" s="132">
        <v>207</v>
      </c>
      <c r="D13" s="133">
        <v>203</v>
      </c>
      <c r="E13" s="52">
        <v>152</v>
      </c>
      <c r="F13" s="52">
        <v>173</v>
      </c>
      <c r="G13" s="52">
        <v>136</v>
      </c>
      <c r="H13" s="52">
        <v>164</v>
      </c>
      <c r="I13" s="52">
        <v>105</v>
      </c>
      <c r="J13" s="259">
        <v>175</v>
      </c>
      <c r="K13" s="259">
        <v>139</v>
      </c>
      <c r="L13" s="259">
        <v>168</v>
      </c>
      <c r="M13" s="259">
        <v>112</v>
      </c>
      <c r="N13" s="16"/>
      <c r="O13" s="43">
        <f t="shared" si="1"/>
        <v>-0.26315789473684215</v>
      </c>
      <c r="P13" s="16"/>
      <c r="Q13" s="118"/>
      <c r="R13" s="130"/>
    </row>
    <row r="14" spans="2:18" ht="14.25" customHeight="1">
      <c r="B14" s="28" t="s">
        <v>1</v>
      </c>
      <c r="C14" s="132">
        <v>222</v>
      </c>
      <c r="D14" s="133">
        <v>240</v>
      </c>
      <c r="E14" s="52">
        <v>194</v>
      </c>
      <c r="F14" s="52">
        <v>199</v>
      </c>
      <c r="G14" s="52">
        <v>182</v>
      </c>
      <c r="H14" s="52">
        <v>181</v>
      </c>
      <c r="I14" s="52">
        <v>145</v>
      </c>
      <c r="J14" s="259">
        <v>201</v>
      </c>
      <c r="K14" s="259">
        <v>186</v>
      </c>
      <c r="L14" s="259">
        <v>188</v>
      </c>
      <c r="M14" s="259">
        <v>153</v>
      </c>
      <c r="N14" s="16"/>
      <c r="O14" s="43">
        <f t="shared" si="1"/>
        <v>-0.21134020618556704</v>
      </c>
      <c r="P14" s="16"/>
      <c r="Q14" s="118"/>
      <c r="R14" s="130"/>
    </row>
    <row r="15" spans="2:18" ht="14.25" customHeight="1">
      <c r="B15" s="28" t="s">
        <v>10</v>
      </c>
      <c r="C15" s="132">
        <v>1616</v>
      </c>
      <c r="D15" s="133">
        <v>1579</v>
      </c>
      <c r="E15" s="52">
        <v>1397</v>
      </c>
      <c r="F15" s="52">
        <v>1438</v>
      </c>
      <c r="G15" s="52">
        <v>1209</v>
      </c>
      <c r="H15" s="52">
        <v>1308</v>
      </c>
      <c r="I15" s="52">
        <v>1173</v>
      </c>
      <c r="J15" s="259">
        <v>1414</v>
      </c>
      <c r="K15" s="259">
        <v>1171</v>
      </c>
      <c r="L15" s="259">
        <v>1250</v>
      </c>
      <c r="M15" s="259">
        <v>1144</v>
      </c>
      <c r="N15" s="16"/>
      <c r="O15" s="43">
        <f t="shared" si="1"/>
        <v>-0.18110236220472442</v>
      </c>
      <c r="P15" s="16"/>
      <c r="Q15" s="118"/>
      <c r="R15" s="130"/>
    </row>
    <row r="16" spans="2:18" ht="14.25" customHeight="1">
      <c r="B16" s="28" t="s">
        <v>12</v>
      </c>
      <c r="C16" s="132">
        <v>797</v>
      </c>
      <c r="D16" s="133">
        <v>630</v>
      </c>
      <c r="E16" s="52">
        <v>586</v>
      </c>
      <c r="F16" s="52">
        <v>629</v>
      </c>
      <c r="G16" s="52">
        <v>543</v>
      </c>
      <c r="H16" s="52">
        <v>603</v>
      </c>
      <c r="I16" s="52">
        <v>550</v>
      </c>
      <c r="J16" s="259">
        <v>611</v>
      </c>
      <c r="K16" s="259">
        <v>524</v>
      </c>
      <c r="L16" s="259">
        <v>574</v>
      </c>
      <c r="M16" s="259">
        <v>536</v>
      </c>
      <c r="N16" s="16"/>
      <c r="O16" s="43">
        <f t="shared" si="1"/>
        <v>-0.08532423208191131</v>
      </c>
      <c r="P16" s="16"/>
      <c r="Q16" s="118"/>
      <c r="R16" s="130"/>
    </row>
    <row r="17" spans="2:18" ht="14.25" customHeight="1">
      <c r="B17" s="28" t="s">
        <v>13</v>
      </c>
      <c r="C17" s="132">
        <v>1391</v>
      </c>
      <c r="D17" s="133">
        <v>1194</v>
      </c>
      <c r="E17" s="52">
        <v>1363</v>
      </c>
      <c r="F17" s="52">
        <v>1243</v>
      </c>
      <c r="G17" s="52">
        <v>1105</v>
      </c>
      <c r="H17" s="52">
        <v>1097</v>
      </c>
      <c r="I17" s="52">
        <v>915</v>
      </c>
      <c r="J17" s="259">
        <v>1288</v>
      </c>
      <c r="K17" s="259">
        <v>1169</v>
      </c>
      <c r="L17" s="259">
        <v>1210</v>
      </c>
      <c r="M17" s="259">
        <v>1092</v>
      </c>
      <c r="N17" s="16"/>
      <c r="O17" s="43">
        <f t="shared" si="1"/>
        <v>-0.19882611885546586</v>
      </c>
      <c r="P17" s="16"/>
      <c r="Q17" s="118"/>
      <c r="R17" s="130"/>
    </row>
    <row r="18" spans="2:18" ht="14.25" customHeight="1">
      <c r="B18" s="28" t="s">
        <v>96</v>
      </c>
      <c r="C18" s="132">
        <v>238</v>
      </c>
      <c r="D18" s="133">
        <v>227</v>
      </c>
      <c r="E18" s="52">
        <v>205</v>
      </c>
      <c r="F18" s="52">
        <v>197</v>
      </c>
      <c r="G18" s="52">
        <v>169</v>
      </c>
      <c r="H18" s="52">
        <v>206</v>
      </c>
      <c r="I18" s="52">
        <v>309</v>
      </c>
      <c r="J18" s="259">
        <v>210</v>
      </c>
      <c r="K18" s="259">
        <v>184</v>
      </c>
      <c r="L18" s="259">
        <v>210</v>
      </c>
      <c r="M18" s="259">
        <v>167</v>
      </c>
      <c r="N18" s="16"/>
      <c r="O18" s="43">
        <f t="shared" si="1"/>
        <v>-0.18536585365853664</v>
      </c>
      <c r="P18" s="16"/>
      <c r="Q18" s="118"/>
      <c r="R18" s="130"/>
    </row>
    <row r="19" spans="6:16" ht="14.25" customHeight="1">
      <c r="F19" s="97"/>
      <c r="G19" s="97"/>
      <c r="H19" s="97"/>
      <c r="I19" s="97"/>
      <c r="J19" s="97"/>
      <c r="K19" s="97"/>
      <c r="L19" s="97"/>
      <c r="M19" s="97"/>
      <c r="N19" s="97"/>
      <c r="O19" s="97"/>
      <c r="P19" s="97"/>
    </row>
    <row r="20" spans="2:16" ht="14.25" customHeight="1">
      <c r="B20" s="23"/>
      <c r="C20" s="135"/>
      <c r="D20" s="135"/>
      <c r="E20" s="198" t="s">
        <v>26</v>
      </c>
      <c r="F20" s="198"/>
      <c r="G20" s="198"/>
      <c r="H20" s="198"/>
      <c r="I20" s="198"/>
      <c r="J20" s="198"/>
      <c r="K20" s="17"/>
      <c r="L20" s="17"/>
      <c r="M20" s="17"/>
      <c r="N20" s="17"/>
      <c r="O20" s="17"/>
      <c r="P20" s="17"/>
    </row>
    <row r="21" spans="2:16" ht="14.25" customHeight="1">
      <c r="B21" s="23"/>
      <c r="C21" s="136"/>
      <c r="D21" s="137"/>
      <c r="E21" s="52"/>
      <c r="F21" s="260"/>
      <c r="G21" s="17"/>
      <c r="H21" s="17"/>
      <c r="I21" s="17"/>
      <c r="J21" s="17"/>
      <c r="K21" s="17"/>
      <c r="L21" s="17"/>
      <c r="M21" s="17"/>
      <c r="N21" s="17"/>
      <c r="O21" s="17"/>
      <c r="P21" s="17"/>
    </row>
    <row r="22" spans="2:16" ht="14.25" customHeight="1">
      <c r="B22" s="28" t="s">
        <v>18</v>
      </c>
      <c r="C22" s="138">
        <f aca="true" t="shared" si="2" ref="C22:M22">(C12/C$10)</f>
        <v>0.21395921237693388</v>
      </c>
      <c r="D22" s="139">
        <f t="shared" si="2"/>
        <v>0.21004654771140419</v>
      </c>
      <c r="E22" s="14">
        <f t="shared" si="2"/>
        <v>0.18998129287050508</v>
      </c>
      <c r="F22" s="14">
        <f t="shared" si="2"/>
        <v>0.1998762376237624</v>
      </c>
      <c r="G22" s="14">
        <f t="shared" si="2"/>
        <v>0.21960326721120188</v>
      </c>
      <c r="H22" s="14">
        <f t="shared" si="2"/>
        <v>0.19788145143114716</v>
      </c>
      <c r="I22" s="14">
        <f t="shared" si="2"/>
        <v>0.1947103274559194</v>
      </c>
      <c r="J22" s="261">
        <f t="shared" si="2"/>
        <v>0.2002051282051282</v>
      </c>
      <c r="K22" s="261">
        <f t="shared" si="2"/>
        <v>0.2195742711707543</v>
      </c>
      <c r="L22" s="261">
        <f t="shared" si="2"/>
        <v>0.1976821930020058</v>
      </c>
      <c r="M22" s="261">
        <f t="shared" si="2"/>
        <v>0.1953792064289302</v>
      </c>
      <c r="N22" s="33"/>
      <c r="O22" s="33"/>
      <c r="P22" s="33"/>
    </row>
    <row r="23" spans="2:16" ht="14.25" customHeight="1">
      <c r="B23" s="28" t="s">
        <v>11</v>
      </c>
      <c r="C23" s="138">
        <f aca="true" t="shared" si="3" ref="C23:M23">(C13/C$10)</f>
        <v>0.03639240506329114</v>
      </c>
      <c r="D23" s="139">
        <f t="shared" si="3"/>
        <v>0.039371605896043445</v>
      </c>
      <c r="E23" s="14">
        <f t="shared" si="3"/>
        <v>0.0315942631469549</v>
      </c>
      <c r="F23" s="14">
        <f t="shared" si="3"/>
        <v>0.035684818481848186</v>
      </c>
      <c r="G23" s="14">
        <f t="shared" si="3"/>
        <v>0.031738623103850644</v>
      </c>
      <c r="H23" s="14">
        <f t="shared" si="3"/>
        <v>0.03696191120126211</v>
      </c>
      <c r="I23" s="14">
        <f t="shared" si="3"/>
        <v>0.02644836272040302</v>
      </c>
      <c r="J23" s="261">
        <f t="shared" si="3"/>
        <v>0.035897435897435895</v>
      </c>
      <c r="K23" s="261">
        <f t="shared" si="3"/>
        <v>0.03216103655714947</v>
      </c>
      <c r="L23" s="261">
        <f t="shared" si="3"/>
        <v>0.0374414976599064</v>
      </c>
      <c r="M23" s="261">
        <f t="shared" si="3"/>
        <v>0.02812656956303365</v>
      </c>
      <c r="N23" s="33"/>
      <c r="O23" s="33"/>
      <c r="P23" s="33"/>
    </row>
    <row r="24" spans="2:16" ht="14.25" customHeight="1">
      <c r="B24" s="28" t="s">
        <v>1</v>
      </c>
      <c r="C24" s="138">
        <f aca="true" t="shared" si="4" ref="C24:M24">(C14/C$10)</f>
        <v>0.039029535864978905</v>
      </c>
      <c r="D24" s="139">
        <f t="shared" si="4"/>
        <v>0.04654771140418929</v>
      </c>
      <c r="E24" s="14">
        <f t="shared" si="4"/>
        <v>0.04032425691124506</v>
      </c>
      <c r="F24" s="14">
        <f t="shared" si="4"/>
        <v>0.041047854785478545</v>
      </c>
      <c r="G24" s="14">
        <f t="shared" si="4"/>
        <v>0.04247374562427071</v>
      </c>
      <c r="H24" s="14">
        <f t="shared" si="4"/>
        <v>0.04079332882578319</v>
      </c>
      <c r="I24" s="14">
        <f t="shared" si="4"/>
        <v>0.036523929471032744</v>
      </c>
      <c r="J24" s="261">
        <f t="shared" si="4"/>
        <v>0.04123076923076923</v>
      </c>
      <c r="K24" s="261">
        <f t="shared" si="4"/>
        <v>0.043035631652012955</v>
      </c>
      <c r="L24" s="261">
        <f t="shared" si="4"/>
        <v>0.04189881880989525</v>
      </c>
      <c r="M24" s="261">
        <f t="shared" si="4"/>
        <v>0.03842290306378704</v>
      </c>
      <c r="N24" s="33"/>
      <c r="O24" s="33"/>
      <c r="P24" s="33"/>
    </row>
    <row r="25" spans="2:16" ht="14.25" customHeight="1">
      <c r="B25" s="28" t="s">
        <v>10</v>
      </c>
      <c r="C25" s="138">
        <f aca="true" t="shared" si="5" ref="C25:M25">(C15/C$10)</f>
        <v>0.2841068917018284</v>
      </c>
      <c r="D25" s="139">
        <f t="shared" si="5"/>
        <v>0.3062451512800621</v>
      </c>
      <c r="E25" s="14">
        <f t="shared" si="5"/>
        <v>0.290376221159842</v>
      </c>
      <c r="F25" s="14">
        <f t="shared" si="5"/>
        <v>0.29661716171617164</v>
      </c>
      <c r="G25" s="14">
        <f t="shared" si="5"/>
        <v>0.282147024504084</v>
      </c>
      <c r="H25" s="14">
        <f t="shared" si="5"/>
        <v>0.29479377958079783</v>
      </c>
      <c r="I25" s="14">
        <f t="shared" si="5"/>
        <v>0.29546599496221665</v>
      </c>
      <c r="J25" s="261">
        <f t="shared" si="5"/>
        <v>0.29005128205128206</v>
      </c>
      <c r="K25" s="261">
        <f t="shared" si="5"/>
        <v>0.27093937991670525</v>
      </c>
      <c r="L25" s="261">
        <f t="shared" si="5"/>
        <v>0.2785825718743035</v>
      </c>
      <c r="M25" s="261">
        <f t="shared" si="5"/>
        <v>0.287292817679558</v>
      </c>
      <c r="N25" s="33"/>
      <c r="O25" s="33"/>
      <c r="P25" s="33"/>
    </row>
    <row r="26" spans="2:16" ht="14.25" customHeight="1">
      <c r="B26" s="28" t="s">
        <v>12</v>
      </c>
      <c r="C26" s="138">
        <f aca="true" t="shared" si="6" ref="C26:M26">(C16/C$10)</f>
        <v>0.1401195499296765</v>
      </c>
      <c r="D26" s="139">
        <f t="shared" si="6"/>
        <v>0.1221877424359969</v>
      </c>
      <c r="E26" s="14">
        <f t="shared" si="6"/>
        <v>0.12180419871128663</v>
      </c>
      <c r="F26" s="14">
        <f t="shared" si="6"/>
        <v>0.12974422442244224</v>
      </c>
      <c r="G26" s="14">
        <f t="shared" si="6"/>
        <v>0.1267211201866978</v>
      </c>
      <c r="H26" s="14">
        <f t="shared" si="6"/>
        <v>0.1359026369168357</v>
      </c>
      <c r="I26" s="14">
        <f t="shared" si="6"/>
        <v>0.1385390428211587</v>
      </c>
      <c r="J26" s="261">
        <f t="shared" si="6"/>
        <v>0.12533333333333332</v>
      </c>
      <c r="K26" s="261">
        <f t="shared" si="6"/>
        <v>0.12124016658954188</v>
      </c>
      <c r="L26" s="261">
        <f t="shared" si="6"/>
        <v>0.12792511700468018</v>
      </c>
      <c r="M26" s="261">
        <f t="shared" si="6"/>
        <v>0.13460572576594676</v>
      </c>
      <c r="N26" s="33"/>
      <c r="O26" s="33"/>
      <c r="P26" s="33"/>
    </row>
    <row r="27" spans="2:16" ht="14.25" customHeight="1">
      <c r="B27" s="28" t="s">
        <v>13</v>
      </c>
      <c r="C27" s="138">
        <f aca="true" t="shared" si="7" ref="C27:M27">(C17/C$10)</f>
        <v>0.24454992967651196</v>
      </c>
      <c r="D27" s="139">
        <f t="shared" si="7"/>
        <v>0.23157486423584173</v>
      </c>
      <c r="E27" s="14">
        <f t="shared" si="7"/>
        <v>0.28330908335065474</v>
      </c>
      <c r="F27" s="14">
        <f t="shared" si="7"/>
        <v>0.2563943894389439</v>
      </c>
      <c r="G27" s="14">
        <f t="shared" si="7"/>
        <v>0.25787631271878647</v>
      </c>
      <c r="H27" s="14">
        <f t="shared" si="7"/>
        <v>0.24723912553527158</v>
      </c>
      <c r="I27" s="14">
        <f t="shared" si="7"/>
        <v>0.2304785894206549</v>
      </c>
      <c r="J27" s="261">
        <f t="shared" si="7"/>
        <v>0.2642051282051282</v>
      </c>
      <c r="K27" s="261">
        <f t="shared" si="7"/>
        <v>0.27047663118926424</v>
      </c>
      <c r="L27" s="261">
        <f t="shared" si="7"/>
        <v>0.26966792957432584</v>
      </c>
      <c r="M27" s="261">
        <f t="shared" si="7"/>
        <v>0.2742340532395781</v>
      </c>
      <c r="N27" s="33"/>
      <c r="O27" s="33"/>
      <c r="P27" s="33"/>
    </row>
    <row r="28" spans="2:16" ht="14.25" customHeight="1">
      <c r="B28" s="28" t="s">
        <v>96</v>
      </c>
      <c r="C28" s="138">
        <f aca="true" t="shared" si="8" ref="C28:M28">(C18/C$10)</f>
        <v>0.04184247538677918</v>
      </c>
      <c r="D28" s="139">
        <f t="shared" si="8"/>
        <v>0.04402637703646237</v>
      </c>
      <c r="E28" s="14">
        <f t="shared" si="8"/>
        <v>0.042610683849511534</v>
      </c>
      <c r="F28" s="14">
        <f t="shared" si="8"/>
        <v>0.040635313531353134</v>
      </c>
      <c r="G28" s="14">
        <f t="shared" si="8"/>
        <v>0.03943990665110852</v>
      </c>
      <c r="H28" s="14">
        <f t="shared" si="8"/>
        <v>0.04642776650890241</v>
      </c>
      <c r="I28" s="14">
        <f t="shared" si="8"/>
        <v>0.07783375314861461</v>
      </c>
      <c r="J28" s="261">
        <f t="shared" si="8"/>
        <v>0.043076923076923075</v>
      </c>
      <c r="K28" s="261">
        <f t="shared" si="8"/>
        <v>0.04257288292457196</v>
      </c>
      <c r="L28" s="261">
        <f t="shared" si="8"/>
        <v>0.046801872074883</v>
      </c>
      <c r="M28" s="261">
        <f t="shared" si="8"/>
        <v>0.04193872425916625</v>
      </c>
      <c r="N28" s="33"/>
      <c r="O28" s="33"/>
      <c r="P28" s="33"/>
    </row>
    <row r="29" spans="2:16" ht="14.25" customHeight="1">
      <c r="B29" s="34"/>
      <c r="C29" s="34"/>
      <c r="D29" s="34"/>
      <c r="E29" s="34"/>
      <c r="F29" s="99"/>
      <c r="G29" s="99"/>
      <c r="H29" s="99"/>
      <c r="I29" s="99"/>
      <c r="J29" s="99"/>
      <c r="K29" s="99"/>
      <c r="L29" s="99"/>
      <c r="M29" s="99"/>
      <c r="N29" s="99"/>
      <c r="O29" s="99"/>
      <c r="P29" s="99"/>
    </row>
    <row r="30" ht="7.5" customHeight="1"/>
    <row r="31" spans="2:16" ht="12.75" customHeight="1">
      <c r="B31" s="202" t="s">
        <v>139</v>
      </c>
      <c r="C31" s="202"/>
      <c r="D31" s="202"/>
      <c r="E31" s="202"/>
      <c r="F31" s="202"/>
      <c r="G31" s="202"/>
      <c r="H31" s="202"/>
      <c r="I31" s="202"/>
      <c r="J31" s="202"/>
      <c r="K31" s="202"/>
      <c r="L31" s="202"/>
      <c r="M31" s="202"/>
      <c r="N31" s="202"/>
      <c r="O31" s="202"/>
      <c r="P31" s="8"/>
    </row>
    <row r="32" spans="2:16" ht="12.75" customHeight="1">
      <c r="B32" s="202" t="s">
        <v>24</v>
      </c>
      <c r="C32" s="202"/>
      <c r="D32" s="202"/>
      <c r="E32" s="202"/>
      <c r="F32" s="202"/>
      <c r="G32" s="202"/>
      <c r="H32" s="202"/>
      <c r="I32" s="202"/>
      <c r="J32" s="202"/>
      <c r="K32" s="202"/>
      <c r="L32" s="202"/>
      <c r="M32" s="202"/>
      <c r="N32" s="202"/>
      <c r="O32" s="202"/>
      <c r="P32" s="8"/>
    </row>
    <row r="33" spans="2:16" ht="12.75" customHeight="1">
      <c r="B33" s="202" t="s">
        <v>140</v>
      </c>
      <c r="C33" s="202"/>
      <c r="D33" s="202"/>
      <c r="E33" s="202"/>
      <c r="F33" s="202"/>
      <c r="G33" s="202"/>
      <c r="H33" s="202"/>
      <c r="I33" s="202"/>
      <c r="J33" s="202"/>
      <c r="K33" s="202"/>
      <c r="L33" s="202"/>
      <c r="M33" s="202"/>
      <c r="N33" s="202"/>
      <c r="O33" s="202"/>
      <c r="P33" s="8"/>
    </row>
    <row r="34" spans="2:16" s="140" customFormat="1" ht="7.5" customHeight="1">
      <c r="B34" s="100"/>
      <c r="C34" s="100"/>
      <c r="D34" s="100"/>
      <c r="E34" s="100"/>
      <c r="F34" s="100"/>
      <c r="G34" s="100"/>
      <c r="H34" s="100"/>
      <c r="I34" s="100"/>
      <c r="J34" s="100"/>
      <c r="K34" s="100"/>
      <c r="L34" s="100"/>
      <c r="M34" s="100"/>
      <c r="N34" s="100"/>
      <c r="O34" s="100"/>
      <c r="P34" s="100"/>
    </row>
    <row r="35" spans="2:16" s="140" customFormat="1" ht="11.25">
      <c r="B35" s="101" t="s">
        <v>20</v>
      </c>
      <c r="C35" s="141"/>
      <c r="D35" s="141"/>
      <c r="E35" s="102"/>
      <c r="F35" s="102"/>
      <c r="G35" s="102"/>
      <c r="H35" s="102"/>
      <c r="I35" s="102"/>
      <c r="J35" s="102"/>
      <c r="K35" s="102"/>
      <c r="L35" s="102"/>
      <c r="M35" s="102"/>
      <c r="N35" s="102"/>
      <c r="O35" s="102"/>
      <c r="P35" s="102"/>
    </row>
    <row r="36" spans="2:16" s="140" customFormat="1" ht="24" customHeight="1">
      <c r="B36" s="199" t="s">
        <v>102</v>
      </c>
      <c r="C36" s="200"/>
      <c r="D36" s="200"/>
      <c r="E36" s="200"/>
      <c r="F36" s="200"/>
      <c r="G36" s="200"/>
      <c r="H36" s="200"/>
      <c r="I36" s="200"/>
      <c r="J36" s="200"/>
      <c r="K36" s="200"/>
      <c r="L36" s="200"/>
      <c r="M36" s="200"/>
      <c r="N36" s="200"/>
      <c r="O36" s="200"/>
      <c r="P36" s="200"/>
    </row>
    <row r="37" spans="2:16" s="140" customFormat="1" ht="12.75" customHeight="1">
      <c r="B37" s="100"/>
      <c r="C37" s="100"/>
      <c r="D37" s="100"/>
      <c r="E37" s="100"/>
      <c r="F37" s="100"/>
      <c r="G37" s="100"/>
      <c r="H37" s="100"/>
      <c r="I37" s="100"/>
      <c r="J37" s="100"/>
      <c r="K37" s="100"/>
      <c r="L37" s="100"/>
      <c r="M37" s="100"/>
      <c r="N37" s="100"/>
      <c r="O37" s="100"/>
      <c r="P37" s="100"/>
    </row>
    <row r="38" spans="5:15" ht="12.75">
      <c r="E38" s="142"/>
      <c r="F38" s="142"/>
      <c r="G38" s="142"/>
      <c r="H38" s="142"/>
      <c r="I38" s="142"/>
      <c r="J38" s="142"/>
      <c r="K38" s="142"/>
      <c r="L38" s="142"/>
      <c r="M38" s="142"/>
      <c r="N38" s="142"/>
      <c r="O38" s="16"/>
    </row>
    <row r="39" spans="2:15" ht="12.75">
      <c r="B39" s="202"/>
      <c r="C39" s="202"/>
      <c r="D39" s="202"/>
      <c r="E39" s="202"/>
      <c r="F39" s="202"/>
      <c r="G39" s="202"/>
      <c r="H39" s="202"/>
      <c r="I39" s="202"/>
      <c r="J39" s="202"/>
      <c r="K39" s="202"/>
      <c r="L39" s="202"/>
      <c r="M39" s="202"/>
      <c r="N39" s="202"/>
      <c r="O39" s="202"/>
    </row>
    <row r="40" spans="5:14" ht="12.75">
      <c r="E40" s="142"/>
      <c r="F40" s="142"/>
      <c r="G40" s="142"/>
      <c r="H40" s="142"/>
      <c r="I40" s="142"/>
      <c r="J40" s="142"/>
      <c r="K40" s="142"/>
      <c r="L40" s="142"/>
      <c r="M40" s="142"/>
      <c r="N40" s="142"/>
    </row>
    <row r="41" spans="5:14" ht="12.75">
      <c r="E41" s="142"/>
      <c r="F41" s="142"/>
      <c r="G41" s="142"/>
      <c r="H41" s="142"/>
      <c r="I41" s="142"/>
      <c r="J41" s="142"/>
      <c r="K41" s="142"/>
      <c r="L41" s="142"/>
      <c r="M41" s="142"/>
      <c r="N41" s="142"/>
    </row>
    <row r="43" spans="5:13" ht="12.75">
      <c r="E43" s="142"/>
      <c r="F43" s="142"/>
      <c r="G43" s="142"/>
      <c r="H43" s="142"/>
      <c r="I43" s="142"/>
      <c r="J43" s="142"/>
      <c r="K43" s="142"/>
      <c r="L43" s="142"/>
      <c r="M43" s="142"/>
    </row>
    <row r="44" spans="5:13" ht="12.75">
      <c r="E44" s="142"/>
      <c r="F44" s="142"/>
      <c r="G44" s="142"/>
      <c r="H44" s="142"/>
      <c r="I44" s="142"/>
      <c r="J44" s="142"/>
      <c r="K44" s="142"/>
      <c r="L44" s="142"/>
      <c r="M44" s="142"/>
    </row>
    <row r="45" spans="5:13" ht="12.75">
      <c r="E45" s="142"/>
      <c r="F45" s="142"/>
      <c r="G45" s="142"/>
      <c r="H45" s="142"/>
      <c r="I45" s="142"/>
      <c r="J45" s="142"/>
      <c r="K45" s="142"/>
      <c r="L45" s="142"/>
      <c r="M45" s="142"/>
    </row>
    <row r="46" spans="5:16" ht="12.75">
      <c r="E46" s="142"/>
      <c r="F46" s="142"/>
      <c r="G46" s="142"/>
      <c r="H46" s="142"/>
      <c r="I46" s="142"/>
      <c r="J46" s="142"/>
      <c r="K46" s="142"/>
      <c r="L46" s="142"/>
      <c r="M46" s="142"/>
      <c r="O46" s="143"/>
      <c r="P46" s="143"/>
    </row>
    <row r="47" spans="15:16" ht="12.75">
      <c r="O47" s="143"/>
      <c r="P47" s="143"/>
    </row>
    <row r="48" spans="15:16" ht="12.75">
      <c r="O48" s="143"/>
      <c r="P48" s="143"/>
    </row>
    <row r="49" spans="15:16" ht="12.75">
      <c r="O49" s="143"/>
      <c r="P49" s="143"/>
    </row>
    <row r="50" spans="15:16" ht="12.75">
      <c r="O50" s="143"/>
      <c r="P50" s="143"/>
    </row>
    <row r="51" spans="15:16" ht="12.75">
      <c r="O51" s="143"/>
      <c r="P51" s="143"/>
    </row>
    <row r="52" spans="15:16" ht="12.75">
      <c r="O52" s="143"/>
      <c r="P52" s="143"/>
    </row>
    <row r="53" spans="15:16" ht="12.75">
      <c r="O53" s="143"/>
      <c r="P53" s="143"/>
    </row>
    <row r="54" spans="15:16" ht="12.75">
      <c r="O54" s="143"/>
      <c r="P54" s="143"/>
    </row>
    <row r="55" spans="15:16" ht="12.75">
      <c r="O55" s="143"/>
      <c r="P55" s="143"/>
    </row>
    <row r="58" spans="5:13" ht="12.75">
      <c r="E58" s="143"/>
      <c r="F58" s="143"/>
      <c r="G58" s="143"/>
      <c r="H58" s="143"/>
      <c r="I58" s="143"/>
      <c r="J58" s="143"/>
      <c r="K58" s="143"/>
      <c r="L58" s="143"/>
      <c r="M58" s="143"/>
    </row>
    <row r="59" spans="5:13" ht="12.75">
      <c r="E59" s="143"/>
      <c r="F59" s="143"/>
      <c r="G59" s="143"/>
      <c r="H59" s="143"/>
      <c r="I59" s="143"/>
      <c r="J59" s="143"/>
      <c r="K59" s="143"/>
      <c r="L59" s="143"/>
      <c r="M59" s="143"/>
    </row>
    <row r="60" spans="5:13" ht="12.75">
      <c r="E60" s="143"/>
      <c r="F60" s="143"/>
      <c r="G60" s="143"/>
      <c r="H60" s="143"/>
      <c r="I60" s="143"/>
      <c r="J60" s="143"/>
      <c r="K60" s="143"/>
      <c r="L60" s="143"/>
      <c r="M60" s="143"/>
    </row>
    <row r="61" spans="5:13" ht="12.75">
      <c r="E61" s="143"/>
      <c r="F61" s="143"/>
      <c r="G61" s="143"/>
      <c r="H61" s="143"/>
      <c r="I61" s="143"/>
      <c r="J61" s="143"/>
      <c r="K61" s="143"/>
      <c r="L61" s="143"/>
      <c r="M61" s="143"/>
    </row>
  </sheetData>
  <sheetProtection/>
  <mergeCells count="22">
    <mergeCell ref="F8:J8"/>
    <mergeCell ref="M6:M7"/>
    <mergeCell ref="D6:D7"/>
    <mergeCell ref="L6:L7"/>
    <mergeCell ref="K6:K7"/>
    <mergeCell ref="B36:P36"/>
    <mergeCell ref="B32:O32"/>
    <mergeCell ref="B6:B7"/>
    <mergeCell ref="O6:O7"/>
    <mergeCell ref="F6:F7"/>
    <mergeCell ref="E6:E7"/>
    <mergeCell ref="J6:J7"/>
    <mergeCell ref="B33:O33"/>
    <mergeCell ref="B39:O39"/>
    <mergeCell ref="I5:P5"/>
    <mergeCell ref="B3:P3"/>
    <mergeCell ref="B31:O31"/>
    <mergeCell ref="G6:G7"/>
    <mergeCell ref="H6:H7"/>
    <mergeCell ref="I6:I7"/>
    <mergeCell ref="E20:J20"/>
    <mergeCell ref="C6:C7"/>
  </mergeCells>
  <printOptions/>
  <pageMargins left="0.7480314960629921" right="0.7480314960629921" top="0.984251968503937" bottom="0.984251968503937" header="0.5118110236220472" footer="0.5118110236220472"/>
  <pageSetup fitToHeight="1" fitToWidth="1" horizontalDpi="600" verticalDpi="600" orientation="portrait" paperSize="9" scale="37" r:id="rId1"/>
</worksheet>
</file>

<file path=xl/worksheets/sheet11.xml><?xml version="1.0" encoding="utf-8"?>
<worksheet xmlns="http://schemas.openxmlformats.org/spreadsheetml/2006/main" xmlns:r="http://schemas.openxmlformats.org/officeDocument/2006/relationships">
  <dimension ref="A1:X80"/>
  <sheetViews>
    <sheetView zoomScale="95" zoomScaleNormal="95" workbookViewId="0" topLeftCell="A1">
      <selection activeCell="Q43" sqref="Q43"/>
    </sheetView>
  </sheetViews>
  <sheetFormatPr defaultColWidth="9.140625" defaultRowHeight="12.75"/>
  <cols>
    <col min="1" max="1" width="9.140625" style="87" customWidth="1"/>
    <col min="2" max="2" width="28.00390625" style="88" customWidth="1"/>
    <col min="3" max="13" width="10.28125" style="88" customWidth="1"/>
    <col min="14" max="14" width="4.00390625" style="88" customWidth="1"/>
    <col min="15" max="15" width="0.85546875" style="88" customWidth="1"/>
    <col min="16" max="16" width="12.140625" style="88" customWidth="1"/>
    <col min="17" max="16384" width="9.140625" style="87" customWidth="1"/>
  </cols>
  <sheetData>
    <row r="1" spans="2:16" ht="12.75">
      <c r="B1" s="211"/>
      <c r="C1" s="211"/>
      <c r="D1" s="211"/>
      <c r="E1" s="211"/>
      <c r="F1" s="211"/>
      <c r="G1" s="211"/>
      <c r="H1" s="211"/>
      <c r="I1" s="211"/>
      <c r="J1" s="211"/>
      <c r="K1" s="211"/>
      <c r="L1" s="211"/>
      <c r="M1" s="211"/>
      <c r="N1" s="211"/>
      <c r="O1" s="211"/>
      <c r="P1" s="211"/>
    </row>
    <row r="2" spans="3:8" ht="12.75">
      <c r="C2" s="28"/>
      <c r="D2" s="28"/>
      <c r="E2" s="28"/>
      <c r="F2" s="28"/>
      <c r="G2" s="28"/>
      <c r="H2" s="28"/>
    </row>
    <row r="3" spans="2:18" ht="12.75" customHeight="1">
      <c r="B3" s="197" t="s">
        <v>141</v>
      </c>
      <c r="C3" s="197"/>
      <c r="D3" s="197"/>
      <c r="E3" s="197"/>
      <c r="F3" s="197"/>
      <c r="G3" s="197"/>
      <c r="H3" s="197"/>
      <c r="I3" s="197"/>
      <c r="J3" s="197"/>
      <c r="K3" s="197"/>
      <c r="L3" s="197"/>
      <c r="M3" s="197"/>
      <c r="N3" s="197"/>
      <c r="O3" s="197"/>
      <c r="P3" s="197"/>
      <c r="Q3" s="89"/>
      <c r="R3" s="89"/>
    </row>
    <row r="4" spans="2:18" ht="18" customHeight="1">
      <c r="B4" s="197"/>
      <c r="C4" s="197"/>
      <c r="D4" s="197"/>
      <c r="E4" s="197"/>
      <c r="F4" s="197"/>
      <c r="G4" s="197"/>
      <c r="H4" s="197"/>
      <c r="I4" s="197"/>
      <c r="J4" s="197"/>
      <c r="K4" s="197"/>
      <c r="L4" s="197"/>
      <c r="M4" s="197"/>
      <c r="N4" s="197"/>
      <c r="O4" s="197"/>
      <c r="P4" s="197"/>
      <c r="Q4" s="89"/>
      <c r="R4" s="89"/>
    </row>
    <row r="5" spans="2:18" ht="14.25" customHeight="1">
      <c r="B5" s="4"/>
      <c r="C5" s="4"/>
      <c r="D5" s="4"/>
      <c r="E5" s="4"/>
      <c r="F5" s="4"/>
      <c r="G5" s="4"/>
      <c r="H5" s="4"/>
      <c r="I5" s="4"/>
      <c r="J5" s="4"/>
      <c r="K5" s="4"/>
      <c r="L5" s="4"/>
      <c r="M5" s="4"/>
      <c r="N5" s="4"/>
      <c r="O5" s="4"/>
      <c r="P5" s="4"/>
      <c r="Q5" s="89"/>
      <c r="R5" s="89"/>
    </row>
    <row r="6" spans="2:18" ht="14.25" customHeight="1" thickBot="1">
      <c r="B6" s="107"/>
      <c r="C6" s="107"/>
      <c r="D6" s="107"/>
      <c r="E6" s="107"/>
      <c r="F6" s="91"/>
      <c r="G6" s="91"/>
      <c r="H6" s="91"/>
      <c r="I6" s="196" t="s">
        <v>28</v>
      </c>
      <c r="J6" s="196"/>
      <c r="K6" s="196"/>
      <c r="L6" s="196"/>
      <c r="M6" s="196"/>
      <c r="N6" s="196"/>
      <c r="O6" s="196"/>
      <c r="P6" s="196"/>
      <c r="Q6" s="92"/>
      <c r="R6" s="92"/>
    </row>
    <row r="7" spans="2:16" ht="15.75" customHeight="1">
      <c r="B7" s="203" t="s">
        <v>85</v>
      </c>
      <c r="C7" s="151" t="s">
        <v>93</v>
      </c>
      <c r="D7" s="151" t="s">
        <v>94</v>
      </c>
      <c r="E7" s="212" t="s">
        <v>128</v>
      </c>
      <c r="F7" s="222" t="s">
        <v>129</v>
      </c>
      <c r="G7" s="222" t="s">
        <v>130</v>
      </c>
      <c r="H7" s="222" t="s">
        <v>131</v>
      </c>
      <c r="I7" s="222" t="s">
        <v>132</v>
      </c>
      <c r="J7" s="262" t="s">
        <v>133</v>
      </c>
      <c r="K7" s="262" t="s">
        <v>134</v>
      </c>
      <c r="L7" s="262" t="s">
        <v>135</v>
      </c>
      <c r="M7" s="262" t="s">
        <v>136</v>
      </c>
      <c r="N7" s="93"/>
      <c r="O7" s="214"/>
      <c r="P7" s="205" t="s">
        <v>95</v>
      </c>
    </row>
    <row r="8" spans="2:16" ht="45" customHeight="1" thickBot="1">
      <c r="B8" s="204"/>
      <c r="C8" s="208"/>
      <c r="D8" s="208"/>
      <c r="E8" s="256"/>
      <c r="F8" s="257"/>
      <c r="G8" s="257"/>
      <c r="H8" s="257"/>
      <c r="I8" s="257"/>
      <c r="J8" s="258"/>
      <c r="K8" s="258"/>
      <c r="L8" s="258"/>
      <c r="M8" s="258"/>
      <c r="N8" s="94"/>
      <c r="O8" s="206"/>
      <c r="P8" s="206"/>
    </row>
    <row r="9" spans="2:18" ht="14.25" customHeight="1">
      <c r="B9" s="21"/>
      <c r="C9" s="95"/>
      <c r="D9" s="95"/>
      <c r="E9" s="95"/>
      <c r="F9" s="198" t="s">
        <v>25</v>
      </c>
      <c r="G9" s="198"/>
      <c r="H9" s="198"/>
      <c r="I9" s="198"/>
      <c r="J9" s="263"/>
      <c r="K9" s="263"/>
      <c r="L9" s="263"/>
      <c r="M9" s="263"/>
      <c r="N9" s="17"/>
      <c r="O9" s="17"/>
      <c r="P9" s="21"/>
      <c r="R9" s="88"/>
    </row>
    <row r="10" spans="2:16" ht="14.25" customHeight="1">
      <c r="B10" s="21"/>
      <c r="C10" s="125"/>
      <c r="D10" s="126"/>
      <c r="E10" s="21"/>
      <c r="F10" s="17"/>
      <c r="G10" s="17"/>
      <c r="H10" s="17"/>
      <c r="I10" s="17"/>
      <c r="J10" s="263"/>
      <c r="K10" s="263"/>
      <c r="L10" s="263"/>
      <c r="M10" s="263"/>
      <c r="N10" s="17"/>
      <c r="O10" s="17"/>
      <c r="P10" s="21"/>
    </row>
    <row r="11" spans="2:20" ht="14.25" customHeight="1">
      <c r="B11" s="23" t="s">
        <v>142</v>
      </c>
      <c r="C11" s="128">
        <f aca="true" t="shared" si="0" ref="C11:M11">SUM(C13:C18)</f>
        <v>1023</v>
      </c>
      <c r="D11" s="129">
        <f t="shared" si="0"/>
        <v>912</v>
      </c>
      <c r="E11" s="47">
        <f t="shared" si="0"/>
        <v>842</v>
      </c>
      <c r="F11" s="47">
        <f t="shared" si="0"/>
        <v>841</v>
      </c>
      <c r="G11" s="47">
        <f t="shared" si="0"/>
        <v>734</v>
      </c>
      <c r="H11" s="47">
        <f t="shared" si="0"/>
        <v>697</v>
      </c>
      <c r="I11" s="47">
        <f t="shared" si="0"/>
        <v>656</v>
      </c>
      <c r="J11" s="264">
        <f t="shared" si="0"/>
        <v>831</v>
      </c>
      <c r="K11" s="264">
        <f t="shared" si="0"/>
        <v>747</v>
      </c>
      <c r="L11" s="264">
        <f t="shared" si="0"/>
        <v>705</v>
      </c>
      <c r="M11" s="264">
        <f t="shared" si="0"/>
        <v>660</v>
      </c>
      <c r="N11" s="47"/>
      <c r="O11" s="40"/>
      <c r="P11" s="26">
        <f>IF(E11&lt;=50,"*",IF(M11&lt;=50,"*",(M11-E11)/E11))</f>
        <v>-0.2161520190023753</v>
      </c>
      <c r="Q11" s="96"/>
      <c r="R11" s="96"/>
      <c r="S11" s="96"/>
      <c r="T11" s="96"/>
    </row>
    <row r="12" spans="2:18" ht="14.25" customHeight="1">
      <c r="B12" s="23"/>
      <c r="C12" s="128"/>
      <c r="D12" s="129"/>
      <c r="E12" s="47"/>
      <c r="F12" s="47"/>
      <c r="G12" s="47"/>
      <c r="H12" s="47"/>
      <c r="I12" s="47"/>
      <c r="J12" s="264"/>
      <c r="K12" s="264"/>
      <c r="L12" s="264"/>
      <c r="M12" s="264"/>
      <c r="N12" s="47"/>
      <c r="O12" s="1"/>
      <c r="P12" s="40"/>
      <c r="Q12" s="96"/>
      <c r="R12" s="96"/>
    </row>
    <row r="13" spans="2:20" ht="14.25" customHeight="1">
      <c r="B13" s="28" t="s">
        <v>23</v>
      </c>
      <c r="C13" s="132">
        <v>316</v>
      </c>
      <c r="D13" s="133">
        <v>271</v>
      </c>
      <c r="E13" s="145">
        <v>204</v>
      </c>
      <c r="F13" s="52">
        <v>208</v>
      </c>
      <c r="G13" s="52">
        <v>229</v>
      </c>
      <c r="H13" s="52">
        <v>193</v>
      </c>
      <c r="I13" s="52">
        <v>169</v>
      </c>
      <c r="J13" s="265">
        <v>209</v>
      </c>
      <c r="K13" s="265">
        <v>238</v>
      </c>
      <c r="L13" s="265">
        <v>196</v>
      </c>
      <c r="M13" s="265">
        <v>170</v>
      </c>
      <c r="N13" s="16"/>
      <c r="O13" s="1"/>
      <c r="P13" s="26">
        <f aca="true" t="shared" si="1" ref="P13:P18">IF(E13&lt;=50,"*",IF(M13&lt;=50,"*",(M13-E13)/E13))</f>
        <v>-0.16666666666666666</v>
      </c>
      <c r="Q13" s="96"/>
      <c r="R13" s="96"/>
      <c r="S13" s="96"/>
      <c r="T13" s="96"/>
    </row>
    <row r="14" spans="2:20" ht="14.25" customHeight="1">
      <c r="B14" s="28" t="s">
        <v>14</v>
      </c>
      <c r="C14" s="132">
        <v>27</v>
      </c>
      <c r="D14" s="133">
        <v>13</v>
      </c>
      <c r="E14" s="145">
        <v>14</v>
      </c>
      <c r="F14" s="52">
        <v>19</v>
      </c>
      <c r="G14" s="52">
        <v>9</v>
      </c>
      <c r="H14" s="52">
        <v>9</v>
      </c>
      <c r="I14" s="52">
        <v>13</v>
      </c>
      <c r="J14" s="265">
        <v>19</v>
      </c>
      <c r="K14" s="265">
        <v>9</v>
      </c>
      <c r="L14" s="265">
        <v>10</v>
      </c>
      <c r="M14" s="265">
        <v>15</v>
      </c>
      <c r="N14" s="16"/>
      <c r="O14" s="1"/>
      <c r="P14" s="26" t="str">
        <f t="shared" si="1"/>
        <v>*</v>
      </c>
      <c r="Q14" s="96"/>
      <c r="R14" s="96"/>
      <c r="S14" s="96"/>
      <c r="T14" s="96"/>
    </row>
    <row r="15" spans="2:20" ht="14.25" customHeight="1">
      <c r="B15" s="28" t="s">
        <v>1</v>
      </c>
      <c r="C15" s="132">
        <v>5</v>
      </c>
      <c r="D15" s="133">
        <v>3</v>
      </c>
      <c r="E15" s="145">
        <v>2</v>
      </c>
      <c r="F15" s="52">
        <v>2</v>
      </c>
      <c r="G15" s="52">
        <v>2</v>
      </c>
      <c r="H15" s="52"/>
      <c r="I15" s="52">
        <v>1</v>
      </c>
      <c r="J15" s="265">
        <v>2</v>
      </c>
      <c r="K15" s="265">
        <v>2</v>
      </c>
      <c r="L15" s="265">
        <v>1</v>
      </c>
      <c r="M15" s="265">
        <v>2</v>
      </c>
      <c r="N15" s="16"/>
      <c r="O15" s="1"/>
      <c r="P15" s="26" t="str">
        <f t="shared" si="1"/>
        <v>*</v>
      </c>
      <c r="Q15" s="96"/>
      <c r="R15" s="96"/>
      <c r="S15" s="96"/>
      <c r="T15" s="96"/>
    </row>
    <row r="16" spans="2:20" ht="14.25" customHeight="1">
      <c r="B16" s="28" t="s">
        <v>10</v>
      </c>
      <c r="C16" s="132">
        <v>535</v>
      </c>
      <c r="D16" s="133">
        <v>493</v>
      </c>
      <c r="E16" s="145">
        <v>490</v>
      </c>
      <c r="F16" s="52">
        <v>486</v>
      </c>
      <c r="G16" s="52">
        <v>397</v>
      </c>
      <c r="H16" s="52">
        <v>409</v>
      </c>
      <c r="I16" s="52">
        <v>378</v>
      </c>
      <c r="J16" s="265">
        <v>472</v>
      </c>
      <c r="K16" s="265">
        <v>393</v>
      </c>
      <c r="L16" s="265">
        <v>392</v>
      </c>
      <c r="M16" s="265">
        <v>362</v>
      </c>
      <c r="N16" s="16"/>
      <c r="O16" s="1"/>
      <c r="P16" s="26">
        <f t="shared" si="1"/>
        <v>-0.2612244897959184</v>
      </c>
      <c r="Q16" s="96"/>
      <c r="R16" s="96"/>
      <c r="S16" s="96"/>
      <c r="T16" s="96"/>
    </row>
    <row r="17" spans="2:20" ht="14.25" customHeight="1">
      <c r="B17" s="28" t="s">
        <v>13</v>
      </c>
      <c r="C17" s="132">
        <v>89</v>
      </c>
      <c r="D17" s="133">
        <v>81</v>
      </c>
      <c r="E17" s="145">
        <v>97</v>
      </c>
      <c r="F17" s="52">
        <v>96</v>
      </c>
      <c r="G17" s="52">
        <v>67</v>
      </c>
      <c r="H17" s="52">
        <v>62</v>
      </c>
      <c r="I17" s="52">
        <v>56</v>
      </c>
      <c r="J17" s="265">
        <v>95</v>
      </c>
      <c r="K17" s="265">
        <v>69</v>
      </c>
      <c r="L17" s="265">
        <v>75</v>
      </c>
      <c r="M17" s="265">
        <v>80</v>
      </c>
      <c r="N17" s="16"/>
      <c r="O17" s="1"/>
      <c r="P17" s="26">
        <f t="shared" si="1"/>
        <v>-0.17525773195876287</v>
      </c>
      <c r="Q17" s="96"/>
      <c r="R17" s="96"/>
      <c r="S17" s="96"/>
      <c r="T17" s="96"/>
    </row>
    <row r="18" spans="2:20" ht="14.25" customHeight="1">
      <c r="B18" s="28" t="s">
        <v>96</v>
      </c>
      <c r="C18" s="132">
        <v>51</v>
      </c>
      <c r="D18" s="133">
        <v>51</v>
      </c>
      <c r="E18" s="145">
        <v>35</v>
      </c>
      <c r="F18" s="52">
        <v>30</v>
      </c>
      <c r="G18" s="52">
        <v>30</v>
      </c>
      <c r="H18" s="52">
        <v>24</v>
      </c>
      <c r="I18" s="52">
        <v>39</v>
      </c>
      <c r="J18" s="265">
        <v>34</v>
      </c>
      <c r="K18" s="265">
        <v>36</v>
      </c>
      <c r="L18" s="265">
        <v>31</v>
      </c>
      <c r="M18" s="265">
        <v>31</v>
      </c>
      <c r="N18" s="16"/>
      <c r="O18" s="1"/>
      <c r="P18" s="26" t="str">
        <f t="shared" si="1"/>
        <v>*</v>
      </c>
      <c r="Q18" s="96"/>
      <c r="R18" s="96"/>
      <c r="S18" s="96"/>
      <c r="T18" s="96"/>
    </row>
    <row r="19" spans="2:16" ht="14.25" customHeight="1">
      <c r="B19" s="28"/>
      <c r="C19" s="28"/>
      <c r="D19" s="28"/>
      <c r="E19" s="97"/>
      <c r="F19" s="97"/>
      <c r="G19" s="97"/>
      <c r="H19" s="97"/>
      <c r="I19" s="97"/>
      <c r="J19" s="97"/>
      <c r="K19" s="97"/>
      <c r="L19" s="97"/>
      <c r="M19" s="97"/>
      <c r="N19" s="97"/>
      <c r="O19" s="16"/>
      <c r="P19" s="40"/>
    </row>
    <row r="20" spans="2:18" ht="14.25" customHeight="1">
      <c r="B20" s="23"/>
      <c r="C20" s="95"/>
      <c r="D20" s="95"/>
      <c r="E20" s="95"/>
      <c r="F20" s="198" t="s">
        <v>26</v>
      </c>
      <c r="G20" s="198"/>
      <c r="H20" s="198"/>
      <c r="I20" s="198"/>
      <c r="J20" s="17"/>
      <c r="K20" s="17"/>
      <c r="L20" s="17"/>
      <c r="M20" s="17"/>
      <c r="N20" s="17"/>
      <c r="O20" s="10"/>
      <c r="P20" s="40"/>
      <c r="R20" s="147"/>
    </row>
    <row r="21" spans="2:18" ht="14.25" customHeight="1">
      <c r="B21" s="23"/>
      <c r="C21" s="136"/>
      <c r="D21" s="137"/>
      <c r="E21" s="23"/>
      <c r="F21" s="17"/>
      <c r="G21" s="17"/>
      <c r="H21" s="17"/>
      <c r="I21" s="17"/>
      <c r="J21" s="17"/>
      <c r="K21" s="17"/>
      <c r="L21" s="17"/>
      <c r="M21" s="17"/>
      <c r="N21" s="17"/>
      <c r="O21" s="17"/>
      <c r="P21" s="40"/>
      <c r="R21" s="147"/>
    </row>
    <row r="22" spans="2:24" ht="14.25" customHeight="1">
      <c r="B22" s="28" t="s">
        <v>23</v>
      </c>
      <c r="C22" s="138">
        <f>(C13/C$11)</f>
        <v>0.3088954056695992</v>
      </c>
      <c r="D22" s="139">
        <f aca="true" t="shared" si="2" ref="D22:M22">(D13/D$11)</f>
        <v>0.29714912280701755</v>
      </c>
      <c r="E22" s="14">
        <f t="shared" si="2"/>
        <v>0.24228028503562946</v>
      </c>
      <c r="F22" s="14">
        <f t="shared" si="2"/>
        <v>0.2473246135552913</v>
      </c>
      <c r="G22" s="14">
        <f t="shared" si="2"/>
        <v>0.3119891008174387</v>
      </c>
      <c r="H22" s="14">
        <f t="shared" si="2"/>
        <v>0.2769010043041607</v>
      </c>
      <c r="I22" s="14">
        <f t="shared" si="2"/>
        <v>0.2576219512195122</v>
      </c>
      <c r="J22" s="261">
        <f t="shared" si="2"/>
        <v>0.25150421179302046</v>
      </c>
      <c r="K22" s="261">
        <f t="shared" si="2"/>
        <v>0.31860776439089694</v>
      </c>
      <c r="L22" s="261">
        <f t="shared" si="2"/>
        <v>0.27801418439716313</v>
      </c>
      <c r="M22" s="261">
        <f t="shared" si="2"/>
        <v>0.25757575757575757</v>
      </c>
      <c r="N22" s="14"/>
      <c r="O22" s="48"/>
      <c r="P22" s="40"/>
      <c r="Q22" s="48"/>
      <c r="R22" s="48"/>
      <c r="S22" s="33"/>
      <c r="T22" s="33"/>
      <c r="U22" s="33"/>
      <c r="V22" s="33"/>
      <c r="W22" s="33"/>
      <c r="X22" s="33"/>
    </row>
    <row r="23" spans="2:24" ht="14.25" customHeight="1">
      <c r="B23" s="28" t="s">
        <v>14</v>
      </c>
      <c r="C23" s="138">
        <f aca="true" t="shared" si="3" ref="C23:M27">(C14/C$11)</f>
        <v>0.026392961876832845</v>
      </c>
      <c r="D23" s="139">
        <f t="shared" si="3"/>
        <v>0.01425438596491228</v>
      </c>
      <c r="E23" s="14">
        <f t="shared" si="3"/>
        <v>0.0166270783847981</v>
      </c>
      <c r="F23" s="14">
        <f t="shared" si="3"/>
        <v>0.022592152199762187</v>
      </c>
      <c r="G23" s="14">
        <f t="shared" si="3"/>
        <v>0.01226158038147139</v>
      </c>
      <c r="H23" s="14">
        <f t="shared" si="3"/>
        <v>0.01291248206599713</v>
      </c>
      <c r="I23" s="14">
        <f t="shared" si="3"/>
        <v>0.019817073170731708</v>
      </c>
      <c r="J23" s="261">
        <f t="shared" si="3"/>
        <v>0.02286401925391095</v>
      </c>
      <c r="K23" s="261">
        <f t="shared" si="3"/>
        <v>0.012048192771084338</v>
      </c>
      <c r="L23" s="261">
        <f t="shared" si="3"/>
        <v>0.014184397163120567</v>
      </c>
      <c r="M23" s="261">
        <f t="shared" si="3"/>
        <v>0.022727272727272728</v>
      </c>
      <c r="N23" s="14"/>
      <c r="O23" s="48"/>
      <c r="P23" s="40"/>
      <c r="Q23" s="48"/>
      <c r="R23" s="48"/>
      <c r="S23" s="33"/>
      <c r="T23" s="33"/>
      <c r="U23" s="33"/>
      <c r="V23" s="33"/>
      <c r="W23" s="33"/>
      <c r="X23" s="33"/>
    </row>
    <row r="24" spans="2:24" ht="14.25" customHeight="1">
      <c r="B24" s="28" t="s">
        <v>1</v>
      </c>
      <c r="C24" s="138">
        <f t="shared" si="3"/>
        <v>0.004887585532746823</v>
      </c>
      <c r="D24" s="139">
        <f t="shared" si="3"/>
        <v>0.003289473684210526</v>
      </c>
      <c r="E24" s="14">
        <f t="shared" si="3"/>
        <v>0.0023752969121140144</v>
      </c>
      <c r="F24" s="14">
        <f t="shared" si="3"/>
        <v>0.0023781212841854932</v>
      </c>
      <c r="G24" s="14">
        <f t="shared" si="3"/>
        <v>0.0027247956403269754</v>
      </c>
      <c r="H24" s="14">
        <f t="shared" si="3"/>
        <v>0</v>
      </c>
      <c r="I24" s="14">
        <f t="shared" si="3"/>
        <v>0.001524390243902439</v>
      </c>
      <c r="J24" s="261">
        <f t="shared" si="3"/>
        <v>0.0024067388688327317</v>
      </c>
      <c r="K24" s="261">
        <f t="shared" si="3"/>
        <v>0.002677376171352075</v>
      </c>
      <c r="L24" s="261">
        <f t="shared" si="3"/>
        <v>0.0014184397163120568</v>
      </c>
      <c r="M24" s="261">
        <f t="shared" si="3"/>
        <v>0.0030303030303030303</v>
      </c>
      <c r="N24" s="14"/>
      <c r="O24" s="48"/>
      <c r="P24" s="40"/>
      <c r="Q24" s="48"/>
      <c r="R24" s="48"/>
      <c r="S24" s="33"/>
      <c r="T24" s="33"/>
      <c r="U24" s="33"/>
      <c r="V24" s="33"/>
      <c r="W24" s="33"/>
      <c r="X24" s="33"/>
    </row>
    <row r="25" spans="2:24" ht="14.25" customHeight="1">
      <c r="B25" s="28" t="s">
        <v>10</v>
      </c>
      <c r="C25" s="138">
        <f t="shared" si="3"/>
        <v>0.52297165200391</v>
      </c>
      <c r="D25" s="139">
        <f t="shared" si="3"/>
        <v>0.5405701754385965</v>
      </c>
      <c r="E25" s="14">
        <f t="shared" si="3"/>
        <v>0.5819477434679335</v>
      </c>
      <c r="F25" s="14">
        <f t="shared" si="3"/>
        <v>0.5778834720570749</v>
      </c>
      <c r="G25" s="14">
        <f t="shared" si="3"/>
        <v>0.5408719346049047</v>
      </c>
      <c r="H25" s="14">
        <f t="shared" si="3"/>
        <v>0.5868005738880918</v>
      </c>
      <c r="I25" s="14">
        <f t="shared" si="3"/>
        <v>0.5762195121951219</v>
      </c>
      <c r="J25" s="261">
        <f t="shared" si="3"/>
        <v>0.5679903730445247</v>
      </c>
      <c r="K25" s="261">
        <f t="shared" si="3"/>
        <v>0.5261044176706827</v>
      </c>
      <c r="L25" s="261">
        <f t="shared" si="3"/>
        <v>0.5560283687943263</v>
      </c>
      <c r="M25" s="261">
        <f t="shared" si="3"/>
        <v>0.5484848484848485</v>
      </c>
      <c r="N25" s="14"/>
      <c r="O25" s="48"/>
      <c r="P25" s="40"/>
      <c r="Q25" s="48"/>
      <c r="R25" s="48"/>
      <c r="S25" s="33"/>
      <c r="T25" s="33"/>
      <c r="U25" s="33"/>
      <c r="V25" s="33"/>
      <c r="W25" s="33"/>
      <c r="X25" s="33"/>
    </row>
    <row r="26" spans="2:24" ht="14.25" customHeight="1">
      <c r="B26" s="28" t="s">
        <v>13</v>
      </c>
      <c r="C26" s="138">
        <f t="shared" si="3"/>
        <v>0.08699902248289346</v>
      </c>
      <c r="D26" s="139">
        <f t="shared" si="3"/>
        <v>0.08881578947368421</v>
      </c>
      <c r="E26" s="14">
        <f t="shared" si="3"/>
        <v>0.11520190023752969</v>
      </c>
      <c r="F26" s="14">
        <f t="shared" si="3"/>
        <v>0.11414982164090369</v>
      </c>
      <c r="G26" s="14">
        <f t="shared" si="3"/>
        <v>0.09128065395095368</v>
      </c>
      <c r="H26" s="14">
        <f t="shared" si="3"/>
        <v>0.08895265423242468</v>
      </c>
      <c r="I26" s="14">
        <f t="shared" si="3"/>
        <v>0.08536585365853659</v>
      </c>
      <c r="J26" s="261">
        <f t="shared" si="3"/>
        <v>0.11432009626955475</v>
      </c>
      <c r="K26" s="261">
        <f t="shared" si="3"/>
        <v>0.09236947791164658</v>
      </c>
      <c r="L26" s="261">
        <f t="shared" si="3"/>
        <v>0.10638297872340426</v>
      </c>
      <c r="M26" s="261">
        <f t="shared" si="3"/>
        <v>0.12121212121212122</v>
      </c>
      <c r="N26" s="14"/>
      <c r="O26" s="48"/>
      <c r="P26" s="40"/>
      <c r="Q26" s="48"/>
      <c r="R26" s="48"/>
      <c r="S26" s="33"/>
      <c r="T26" s="33"/>
      <c r="U26" s="33"/>
      <c r="V26" s="33"/>
      <c r="W26" s="33"/>
      <c r="X26" s="33"/>
    </row>
    <row r="27" spans="2:24" ht="14.25" customHeight="1">
      <c r="B27" s="28" t="s">
        <v>96</v>
      </c>
      <c r="C27" s="138">
        <f t="shared" si="3"/>
        <v>0.04985337243401759</v>
      </c>
      <c r="D27" s="139">
        <f t="shared" si="3"/>
        <v>0.05592105263157895</v>
      </c>
      <c r="E27" s="14">
        <f t="shared" si="3"/>
        <v>0.04156769596199525</v>
      </c>
      <c r="F27" s="14">
        <f t="shared" si="3"/>
        <v>0.0356718192627824</v>
      </c>
      <c r="G27" s="14">
        <f t="shared" si="3"/>
        <v>0.04087193460490463</v>
      </c>
      <c r="H27" s="14">
        <f t="shared" si="3"/>
        <v>0.03443328550932568</v>
      </c>
      <c r="I27" s="14">
        <f t="shared" si="3"/>
        <v>0.05945121951219512</v>
      </c>
      <c r="J27" s="261">
        <f t="shared" si="3"/>
        <v>0.04091456077015644</v>
      </c>
      <c r="K27" s="261">
        <f t="shared" si="3"/>
        <v>0.04819277108433735</v>
      </c>
      <c r="L27" s="261">
        <f t="shared" si="3"/>
        <v>0.04397163120567376</v>
      </c>
      <c r="M27" s="261">
        <f t="shared" si="3"/>
        <v>0.04696969696969697</v>
      </c>
      <c r="N27" s="14"/>
      <c r="O27" s="48"/>
      <c r="P27" s="40"/>
      <c r="Q27" s="48"/>
      <c r="R27" s="48"/>
      <c r="S27" s="33"/>
      <c r="T27" s="33"/>
      <c r="U27" s="33"/>
      <c r="V27" s="33"/>
      <c r="W27" s="33"/>
      <c r="X27" s="33"/>
    </row>
    <row r="28" spans="2:16" ht="14.25" customHeight="1">
      <c r="B28" s="34"/>
      <c r="C28" s="34"/>
      <c r="D28" s="34"/>
      <c r="E28" s="108"/>
      <c r="F28" s="108"/>
      <c r="G28" s="108"/>
      <c r="H28" s="108"/>
      <c r="I28" s="108"/>
      <c r="J28" s="108"/>
      <c r="K28" s="108"/>
      <c r="L28" s="108"/>
      <c r="M28" s="108"/>
      <c r="N28" s="108"/>
      <c r="O28" s="108"/>
      <c r="P28" s="35"/>
    </row>
    <row r="29" spans="2:16" ht="14.25" customHeight="1">
      <c r="B29" s="109"/>
      <c r="C29" s="110"/>
      <c r="D29" s="110"/>
      <c r="E29" s="110"/>
      <c r="F29" s="238" t="s">
        <v>25</v>
      </c>
      <c r="G29" s="238"/>
      <c r="H29" s="238"/>
      <c r="I29" s="238"/>
      <c r="J29" s="17"/>
      <c r="K29" s="17"/>
      <c r="L29" s="17"/>
      <c r="M29" s="17"/>
      <c r="N29" s="17"/>
      <c r="O29" s="17"/>
      <c r="P29" s="37"/>
    </row>
    <row r="30" spans="2:16" ht="14.25" customHeight="1">
      <c r="B30" s="109"/>
      <c r="C30" s="125"/>
      <c r="D30" s="126"/>
      <c r="E30" s="109"/>
      <c r="F30" s="17"/>
      <c r="G30" s="17"/>
      <c r="H30" s="17"/>
      <c r="I30" s="17"/>
      <c r="J30" s="17"/>
      <c r="K30" s="17"/>
      <c r="L30" s="17"/>
      <c r="M30" s="17"/>
      <c r="N30" s="17"/>
      <c r="O30" s="17"/>
      <c r="P30" s="37"/>
    </row>
    <row r="31" spans="2:18" ht="14.25" customHeight="1">
      <c r="B31" s="109" t="s">
        <v>143</v>
      </c>
      <c r="C31" s="128">
        <f aca="true" t="shared" si="4" ref="C31:M31">SUM(C33:C39)</f>
        <v>4665</v>
      </c>
      <c r="D31" s="129">
        <f t="shared" si="4"/>
        <v>4243</v>
      </c>
      <c r="E31" s="49">
        <f t="shared" si="4"/>
        <v>3967</v>
      </c>
      <c r="F31" s="49">
        <f t="shared" si="4"/>
        <v>4007</v>
      </c>
      <c r="G31" s="49">
        <f t="shared" si="4"/>
        <v>3550</v>
      </c>
      <c r="H31" s="49">
        <f t="shared" si="4"/>
        <v>3739</v>
      </c>
      <c r="I31" s="49">
        <f t="shared" si="4"/>
        <v>3313</v>
      </c>
      <c r="J31" s="266">
        <f t="shared" si="4"/>
        <v>4044</v>
      </c>
      <c r="K31" s="266">
        <f t="shared" si="4"/>
        <v>3575</v>
      </c>
      <c r="L31" s="266">
        <f t="shared" si="4"/>
        <v>3782</v>
      </c>
      <c r="M31" s="266">
        <f t="shared" si="4"/>
        <v>3322</v>
      </c>
      <c r="N31" s="49"/>
      <c r="O31" s="40"/>
      <c r="P31" s="26">
        <f>IF(E31&lt;=50,"*",IF(M31&lt;=50,"*",(M31-E31)/E31))</f>
        <v>-0.16259137887572472</v>
      </c>
      <c r="Q31" s="96"/>
      <c r="R31" s="96"/>
    </row>
    <row r="32" spans="2:18" ht="14.25" customHeight="1">
      <c r="B32" s="109"/>
      <c r="C32" s="128"/>
      <c r="D32" s="129"/>
      <c r="E32" s="109"/>
      <c r="F32" s="109"/>
      <c r="G32" s="109"/>
      <c r="H32" s="109"/>
      <c r="I32" s="109"/>
      <c r="J32" s="267"/>
      <c r="K32" s="267"/>
      <c r="L32" s="267"/>
      <c r="M32" s="267"/>
      <c r="N32" s="109"/>
      <c r="O32" s="1"/>
      <c r="P32" s="40"/>
      <c r="Q32" s="96"/>
      <c r="R32" s="96"/>
    </row>
    <row r="33" spans="2:18" ht="14.25" customHeight="1">
      <c r="B33" s="28" t="s">
        <v>15</v>
      </c>
      <c r="C33" s="132">
        <v>901</v>
      </c>
      <c r="D33" s="133">
        <v>812</v>
      </c>
      <c r="E33" s="52">
        <v>709</v>
      </c>
      <c r="F33" s="52">
        <v>761</v>
      </c>
      <c r="G33" s="52">
        <v>712</v>
      </c>
      <c r="H33" s="52">
        <v>685</v>
      </c>
      <c r="I33" s="52">
        <v>604</v>
      </c>
      <c r="J33" s="265">
        <v>767</v>
      </c>
      <c r="K33" s="265">
        <v>711</v>
      </c>
      <c r="L33" s="265">
        <v>691</v>
      </c>
      <c r="M33" s="265">
        <v>608</v>
      </c>
      <c r="N33" s="16"/>
      <c r="O33" s="1"/>
      <c r="P33" s="26">
        <f aca="true" t="shared" si="5" ref="P33:P39">IF(E33&lt;=50,"*",IF(M33&lt;=50,"*",(M33-E33)/E33))</f>
        <v>-0.14245416078984485</v>
      </c>
      <c r="Q33" s="96"/>
      <c r="R33" s="96"/>
    </row>
    <row r="34" spans="2:18" ht="14.25" customHeight="1">
      <c r="B34" s="28" t="s">
        <v>11</v>
      </c>
      <c r="C34" s="132">
        <v>180</v>
      </c>
      <c r="D34" s="133">
        <v>190</v>
      </c>
      <c r="E34" s="52">
        <v>138</v>
      </c>
      <c r="F34" s="52">
        <v>154</v>
      </c>
      <c r="G34" s="52">
        <v>127</v>
      </c>
      <c r="H34" s="52">
        <v>155</v>
      </c>
      <c r="I34" s="52">
        <v>92</v>
      </c>
      <c r="J34" s="265">
        <v>156</v>
      </c>
      <c r="K34" s="265">
        <v>130</v>
      </c>
      <c r="L34" s="265">
        <v>158</v>
      </c>
      <c r="M34" s="265">
        <v>97</v>
      </c>
      <c r="N34" s="16"/>
      <c r="O34" s="1"/>
      <c r="P34" s="26">
        <f t="shared" si="5"/>
        <v>-0.2971014492753623</v>
      </c>
      <c r="Q34" s="96"/>
      <c r="R34" s="96"/>
    </row>
    <row r="35" spans="2:18" ht="14.25" customHeight="1">
      <c r="B35" s="28" t="s">
        <v>1</v>
      </c>
      <c r="C35" s="132">
        <v>217</v>
      </c>
      <c r="D35" s="133">
        <v>237</v>
      </c>
      <c r="E35" s="52">
        <v>192</v>
      </c>
      <c r="F35" s="52">
        <v>197</v>
      </c>
      <c r="G35" s="52">
        <v>180</v>
      </c>
      <c r="H35" s="52">
        <v>181</v>
      </c>
      <c r="I35" s="52">
        <v>144</v>
      </c>
      <c r="J35" s="265">
        <v>199</v>
      </c>
      <c r="K35" s="265">
        <v>184</v>
      </c>
      <c r="L35" s="265">
        <v>187</v>
      </c>
      <c r="M35" s="265">
        <v>151</v>
      </c>
      <c r="N35" s="16"/>
      <c r="O35" s="1"/>
      <c r="P35" s="26">
        <f t="shared" si="5"/>
        <v>-0.21354166666666666</v>
      </c>
      <c r="Q35" s="96"/>
      <c r="R35" s="96"/>
    </row>
    <row r="36" spans="2:18" ht="14.25" customHeight="1">
      <c r="B36" s="28" t="s">
        <v>10</v>
      </c>
      <c r="C36" s="132">
        <v>1081</v>
      </c>
      <c r="D36" s="133">
        <v>1086</v>
      </c>
      <c r="E36" s="52">
        <v>907</v>
      </c>
      <c r="F36" s="52">
        <v>952</v>
      </c>
      <c r="G36" s="52">
        <v>811</v>
      </c>
      <c r="H36" s="52">
        <v>899</v>
      </c>
      <c r="I36" s="52">
        <v>794</v>
      </c>
      <c r="J36" s="265">
        <v>942</v>
      </c>
      <c r="K36" s="265">
        <v>778</v>
      </c>
      <c r="L36" s="265">
        <v>858</v>
      </c>
      <c r="M36" s="265">
        <v>782</v>
      </c>
      <c r="N36" s="16"/>
      <c r="O36" s="1"/>
      <c r="P36" s="26">
        <f t="shared" si="5"/>
        <v>-0.1378169790518192</v>
      </c>
      <c r="Q36" s="96"/>
      <c r="R36" s="96"/>
    </row>
    <row r="37" spans="2:18" ht="14.25" customHeight="1">
      <c r="B37" s="28" t="s">
        <v>12</v>
      </c>
      <c r="C37" s="132">
        <v>797</v>
      </c>
      <c r="D37" s="133">
        <v>630</v>
      </c>
      <c r="E37" s="52">
        <v>586</v>
      </c>
      <c r="F37" s="52">
        <v>629</v>
      </c>
      <c r="G37" s="52">
        <v>543</v>
      </c>
      <c r="H37" s="52">
        <v>603</v>
      </c>
      <c r="I37" s="52">
        <v>550</v>
      </c>
      <c r="J37" s="265">
        <v>611</v>
      </c>
      <c r="K37" s="265">
        <v>524</v>
      </c>
      <c r="L37" s="265">
        <v>574</v>
      </c>
      <c r="M37" s="265">
        <v>536</v>
      </c>
      <c r="N37" s="16"/>
      <c r="O37" s="1"/>
      <c r="P37" s="26">
        <f t="shared" si="5"/>
        <v>-0.08532423208191127</v>
      </c>
      <c r="Q37" s="96"/>
      <c r="R37" s="96"/>
    </row>
    <row r="38" spans="2:18" ht="14.25" customHeight="1">
      <c r="B38" s="28" t="s">
        <v>13</v>
      </c>
      <c r="C38" s="132">
        <v>1302</v>
      </c>
      <c r="D38" s="133">
        <v>1112</v>
      </c>
      <c r="E38" s="52">
        <v>1266</v>
      </c>
      <c r="F38" s="52">
        <v>1147</v>
      </c>
      <c r="G38" s="52">
        <v>1038</v>
      </c>
      <c r="H38" s="52">
        <v>1034</v>
      </c>
      <c r="I38" s="52">
        <v>859</v>
      </c>
      <c r="J38" s="265">
        <v>1193</v>
      </c>
      <c r="K38" s="265">
        <v>1100</v>
      </c>
      <c r="L38" s="265">
        <v>1135</v>
      </c>
      <c r="M38" s="265">
        <v>1012</v>
      </c>
      <c r="N38" s="16"/>
      <c r="O38" s="1"/>
      <c r="P38" s="26">
        <f t="shared" si="5"/>
        <v>-0.20063191153238547</v>
      </c>
      <c r="Q38" s="96"/>
      <c r="R38" s="96"/>
    </row>
    <row r="39" spans="2:18" ht="14.25" customHeight="1">
      <c r="B39" s="28" t="s">
        <v>96</v>
      </c>
      <c r="C39" s="132">
        <v>187</v>
      </c>
      <c r="D39" s="133">
        <v>176</v>
      </c>
      <c r="E39" s="52">
        <v>169</v>
      </c>
      <c r="F39" s="52">
        <v>167</v>
      </c>
      <c r="G39" s="52">
        <v>139</v>
      </c>
      <c r="H39" s="52">
        <v>182</v>
      </c>
      <c r="I39" s="52">
        <v>270</v>
      </c>
      <c r="J39" s="265">
        <v>176</v>
      </c>
      <c r="K39" s="265">
        <v>148</v>
      </c>
      <c r="L39" s="265">
        <v>179</v>
      </c>
      <c r="M39" s="265">
        <v>136</v>
      </c>
      <c r="N39" s="16"/>
      <c r="O39" s="1"/>
      <c r="P39" s="26">
        <f t="shared" si="5"/>
        <v>-0.1952662721893491</v>
      </c>
      <c r="Q39" s="96"/>
      <c r="R39" s="96"/>
    </row>
    <row r="40" spans="2:16" ht="14.25" customHeight="1">
      <c r="B40" s="28"/>
      <c r="C40" s="28"/>
      <c r="D40" s="28"/>
      <c r="E40" s="28"/>
      <c r="F40" s="1"/>
      <c r="G40" s="1"/>
      <c r="H40" s="1"/>
      <c r="I40" s="1"/>
      <c r="J40" s="1"/>
      <c r="K40" s="1"/>
      <c r="L40" s="1"/>
      <c r="M40" s="1"/>
      <c r="N40" s="1"/>
      <c r="O40" s="1"/>
      <c r="P40" s="1"/>
    </row>
    <row r="41" spans="2:16" ht="14.25" customHeight="1">
      <c r="B41" s="23"/>
      <c r="C41" s="95"/>
      <c r="D41" s="95"/>
      <c r="E41" s="95"/>
      <c r="F41" s="198" t="s">
        <v>26</v>
      </c>
      <c r="G41" s="198"/>
      <c r="H41" s="198"/>
      <c r="I41" s="198"/>
      <c r="J41" s="17"/>
      <c r="K41" s="17"/>
      <c r="L41" s="17"/>
      <c r="M41" s="17"/>
      <c r="N41" s="17"/>
      <c r="O41" s="17"/>
      <c r="P41" s="9"/>
    </row>
    <row r="42" spans="2:16" ht="14.25" customHeight="1">
      <c r="B42" s="23"/>
      <c r="C42" s="136"/>
      <c r="D42" s="137"/>
      <c r="E42" s="23"/>
      <c r="F42" s="28"/>
      <c r="G42" s="28"/>
      <c r="H42" s="28"/>
      <c r="I42" s="28"/>
      <c r="J42" s="28"/>
      <c r="K42" s="28"/>
      <c r="L42" s="28"/>
      <c r="M42" s="28"/>
      <c r="N42" s="28"/>
      <c r="O42" s="28"/>
      <c r="P42" s="10"/>
    </row>
    <row r="43" spans="2:16" ht="14.25" customHeight="1">
      <c r="B43" s="28" t="s">
        <v>15</v>
      </c>
      <c r="C43" s="138">
        <f>(C33/C$31)</f>
        <v>0.19314040728831725</v>
      </c>
      <c r="D43" s="139">
        <f aca="true" t="shared" si="6" ref="D43:M43">(D33/D$31)</f>
        <v>0.19137402781051144</v>
      </c>
      <c r="E43" s="14">
        <f t="shared" si="6"/>
        <v>0.17872447693471136</v>
      </c>
      <c r="F43" s="14">
        <f t="shared" si="6"/>
        <v>0.18991764412278514</v>
      </c>
      <c r="G43" s="14">
        <f t="shared" si="6"/>
        <v>0.20056338028169013</v>
      </c>
      <c r="H43" s="14">
        <f t="shared" si="6"/>
        <v>0.1832040652580904</v>
      </c>
      <c r="I43" s="14">
        <f t="shared" si="6"/>
        <v>0.18231210383338364</v>
      </c>
      <c r="J43" s="261">
        <f t="shared" si="6"/>
        <v>0.18966369930761623</v>
      </c>
      <c r="K43" s="261">
        <f t="shared" si="6"/>
        <v>0.19888111888111887</v>
      </c>
      <c r="L43" s="261">
        <f t="shared" si="6"/>
        <v>0.18270756213643574</v>
      </c>
      <c r="M43" s="261">
        <f t="shared" si="6"/>
        <v>0.18302227573750754</v>
      </c>
      <c r="N43" s="33"/>
      <c r="O43" s="33"/>
      <c r="P43" s="37"/>
    </row>
    <row r="44" spans="2:16" ht="14.25" customHeight="1">
      <c r="B44" s="28" t="s">
        <v>11</v>
      </c>
      <c r="C44" s="138">
        <f aca="true" t="shared" si="7" ref="C44:M49">(C34/C$31)</f>
        <v>0.03858520900321544</v>
      </c>
      <c r="D44" s="139">
        <f t="shared" si="7"/>
        <v>0.0447796370492576</v>
      </c>
      <c r="E44" s="14">
        <f t="shared" si="7"/>
        <v>0.03478699268968994</v>
      </c>
      <c r="F44" s="14">
        <f t="shared" si="7"/>
        <v>0.03843274270027452</v>
      </c>
      <c r="G44" s="14">
        <f t="shared" si="7"/>
        <v>0.03577464788732394</v>
      </c>
      <c r="H44" s="14">
        <f t="shared" si="7"/>
        <v>0.04145493447445841</v>
      </c>
      <c r="I44" s="14">
        <f t="shared" si="7"/>
        <v>0.02776939329912466</v>
      </c>
      <c r="J44" s="261">
        <f t="shared" si="7"/>
        <v>0.03857566765578635</v>
      </c>
      <c r="K44" s="261">
        <f t="shared" si="7"/>
        <v>0.03636363636363636</v>
      </c>
      <c r="L44" s="261">
        <f t="shared" si="7"/>
        <v>0.04177683765203596</v>
      </c>
      <c r="M44" s="261">
        <f t="shared" si="7"/>
        <v>0.029199277543648403</v>
      </c>
      <c r="N44" s="33"/>
      <c r="O44" s="33"/>
      <c r="P44" s="37"/>
    </row>
    <row r="45" spans="2:16" ht="14.25" customHeight="1">
      <c r="B45" s="28" t="s">
        <v>1</v>
      </c>
      <c r="C45" s="138">
        <f t="shared" si="7"/>
        <v>0.046516613076098605</v>
      </c>
      <c r="D45" s="139">
        <f t="shared" si="7"/>
        <v>0.05585670516144237</v>
      </c>
      <c r="E45" s="14">
        <f t="shared" si="7"/>
        <v>0.04839929417695992</v>
      </c>
      <c r="F45" s="14">
        <f t="shared" si="7"/>
        <v>0.049163963064636884</v>
      </c>
      <c r="G45" s="14">
        <f t="shared" si="7"/>
        <v>0.05070422535211268</v>
      </c>
      <c r="H45" s="14">
        <f t="shared" si="7"/>
        <v>0.04840866541856111</v>
      </c>
      <c r="I45" s="14">
        <f t="shared" si="7"/>
        <v>0.04346513733776034</v>
      </c>
      <c r="J45" s="261">
        <f t="shared" si="7"/>
        <v>0.049208704253214636</v>
      </c>
      <c r="K45" s="261">
        <f t="shared" si="7"/>
        <v>0.05146853146853147</v>
      </c>
      <c r="L45" s="261">
        <f t="shared" si="7"/>
        <v>0.04944473823373876</v>
      </c>
      <c r="M45" s="261">
        <f t="shared" si="7"/>
        <v>0.045454545454545456</v>
      </c>
      <c r="N45" s="33"/>
      <c r="O45" s="33"/>
      <c r="P45" s="37"/>
    </row>
    <row r="46" spans="2:16" ht="14.25" customHeight="1">
      <c r="B46" s="28" t="s">
        <v>10</v>
      </c>
      <c r="C46" s="138">
        <f t="shared" si="7"/>
        <v>0.23172561629153268</v>
      </c>
      <c r="D46" s="139">
        <f t="shared" si="7"/>
        <v>0.2559509780815461</v>
      </c>
      <c r="E46" s="14">
        <f t="shared" si="7"/>
        <v>0.22863624905470128</v>
      </c>
      <c r="F46" s="14">
        <f t="shared" si="7"/>
        <v>0.23758422760169703</v>
      </c>
      <c r="G46" s="14">
        <f t="shared" si="7"/>
        <v>0.2284507042253521</v>
      </c>
      <c r="H46" s="14">
        <f t="shared" si="7"/>
        <v>0.24043861995185878</v>
      </c>
      <c r="I46" s="14">
        <f t="shared" si="7"/>
        <v>0.2396619378207063</v>
      </c>
      <c r="J46" s="261">
        <f t="shared" si="7"/>
        <v>0.23293768545994065</v>
      </c>
      <c r="K46" s="261">
        <f t="shared" si="7"/>
        <v>0.21762237762237763</v>
      </c>
      <c r="L46" s="261">
        <f t="shared" si="7"/>
        <v>0.22686409307244845</v>
      </c>
      <c r="M46" s="261">
        <f t="shared" si="7"/>
        <v>0.2354003612281758</v>
      </c>
      <c r="N46" s="33"/>
      <c r="O46" s="33"/>
      <c r="P46" s="37"/>
    </row>
    <row r="47" spans="2:16" ht="14.25" customHeight="1">
      <c r="B47" s="28" t="s">
        <v>12</v>
      </c>
      <c r="C47" s="138">
        <f t="shared" si="7"/>
        <v>0.17084673097534833</v>
      </c>
      <c r="D47" s="139">
        <f t="shared" si="7"/>
        <v>0.14847984916332782</v>
      </c>
      <c r="E47" s="14">
        <f t="shared" si="7"/>
        <v>0.14771867910259642</v>
      </c>
      <c r="F47" s="14">
        <f t="shared" si="7"/>
        <v>0.15697529323683554</v>
      </c>
      <c r="G47" s="14">
        <f t="shared" si="7"/>
        <v>0.15295774647887325</v>
      </c>
      <c r="H47" s="14">
        <f t="shared" si="7"/>
        <v>0.16127306766515112</v>
      </c>
      <c r="I47" s="14">
        <f t="shared" si="7"/>
        <v>0.1660126773317235</v>
      </c>
      <c r="J47" s="261">
        <f t="shared" si="7"/>
        <v>0.15108803165182988</v>
      </c>
      <c r="K47" s="261">
        <f t="shared" si="7"/>
        <v>0.14657342657342656</v>
      </c>
      <c r="L47" s="261">
        <f t="shared" si="7"/>
        <v>0.15177154944473822</v>
      </c>
      <c r="M47" s="261">
        <f t="shared" si="7"/>
        <v>0.1613485851896448</v>
      </c>
      <c r="N47" s="33"/>
      <c r="O47" s="33"/>
      <c r="P47" s="37"/>
    </row>
    <row r="48" spans="2:16" ht="14.25" customHeight="1">
      <c r="B48" s="28" t="s">
        <v>13</v>
      </c>
      <c r="C48" s="138">
        <f t="shared" si="7"/>
        <v>0.2790996784565916</v>
      </c>
      <c r="D48" s="139">
        <f t="shared" si="7"/>
        <v>0.26207871788828657</v>
      </c>
      <c r="E48" s="14">
        <f t="shared" si="7"/>
        <v>0.31913284597932945</v>
      </c>
      <c r="F48" s="14">
        <f t="shared" si="7"/>
        <v>0.2862490641377589</v>
      </c>
      <c r="G48" s="14">
        <f t="shared" si="7"/>
        <v>0.2923943661971831</v>
      </c>
      <c r="H48" s="14">
        <f t="shared" si="7"/>
        <v>0.27654453062316126</v>
      </c>
      <c r="I48" s="14">
        <f t="shared" si="7"/>
        <v>0.2592816178690009</v>
      </c>
      <c r="J48" s="261">
        <f t="shared" si="7"/>
        <v>0.2950049455984174</v>
      </c>
      <c r="K48" s="261">
        <f t="shared" si="7"/>
        <v>0.3076923076923077</v>
      </c>
      <c r="L48" s="261">
        <f t="shared" si="7"/>
        <v>0.3001057641459545</v>
      </c>
      <c r="M48" s="261">
        <f t="shared" si="7"/>
        <v>0.304635761589404</v>
      </c>
      <c r="N48" s="33"/>
      <c r="O48" s="33"/>
      <c r="P48" s="37"/>
    </row>
    <row r="49" spans="2:16" ht="14.25" customHeight="1">
      <c r="B49" s="28" t="s">
        <v>96</v>
      </c>
      <c r="C49" s="138">
        <f t="shared" si="7"/>
        <v>0.040085744908896034</v>
      </c>
      <c r="D49" s="139">
        <f t="shared" si="7"/>
        <v>0.041480084845628096</v>
      </c>
      <c r="E49" s="14">
        <f t="shared" si="7"/>
        <v>0.0426014620620116</v>
      </c>
      <c r="F49" s="14">
        <f t="shared" si="7"/>
        <v>0.04167706513601198</v>
      </c>
      <c r="G49" s="14">
        <f t="shared" si="7"/>
        <v>0.03915492957746479</v>
      </c>
      <c r="H49" s="14">
        <f t="shared" si="7"/>
        <v>0.04867611660871891</v>
      </c>
      <c r="I49" s="14">
        <f t="shared" si="7"/>
        <v>0.08149713250830064</v>
      </c>
      <c r="J49" s="261">
        <f t="shared" si="7"/>
        <v>0.043521266073194856</v>
      </c>
      <c r="K49" s="261">
        <f t="shared" si="7"/>
        <v>0.0413986013986014</v>
      </c>
      <c r="L49" s="261">
        <f t="shared" si="7"/>
        <v>0.047329455314648335</v>
      </c>
      <c r="M49" s="261">
        <f t="shared" si="7"/>
        <v>0.040939193257074055</v>
      </c>
      <c r="N49" s="33"/>
      <c r="O49" s="33"/>
      <c r="P49" s="37"/>
    </row>
    <row r="50" spans="2:16" ht="14.25" customHeight="1">
      <c r="B50" s="34"/>
      <c r="C50" s="34"/>
      <c r="D50" s="34"/>
      <c r="E50" s="34"/>
      <c r="F50" s="99"/>
      <c r="G50" s="99"/>
      <c r="H50" s="99"/>
      <c r="I50" s="99"/>
      <c r="J50" s="99"/>
      <c r="K50" s="99"/>
      <c r="L50" s="99"/>
      <c r="M50" s="99"/>
      <c r="N50" s="99"/>
      <c r="O50" s="99"/>
      <c r="P50" s="35"/>
    </row>
    <row r="51" spans="2:16" ht="14.25" customHeight="1">
      <c r="B51" s="36"/>
      <c r="C51" s="36"/>
      <c r="D51" s="36"/>
      <c r="E51" s="36"/>
      <c r="F51" s="32"/>
      <c r="G51" s="32"/>
      <c r="H51" s="32"/>
      <c r="I51" s="32"/>
      <c r="J51" s="32"/>
      <c r="K51" s="32"/>
      <c r="L51" s="32"/>
      <c r="M51" s="32"/>
      <c r="N51" s="32"/>
      <c r="O51" s="32"/>
      <c r="P51" s="37"/>
    </row>
    <row r="52" spans="2:16" ht="7.5" customHeight="1">
      <c r="B52" s="8"/>
      <c r="C52" s="8"/>
      <c r="D52" s="8"/>
      <c r="E52" s="8"/>
      <c r="F52" s="8"/>
      <c r="G52" s="8"/>
      <c r="H52" s="8"/>
      <c r="I52" s="8"/>
      <c r="J52" s="8"/>
      <c r="K52" s="8"/>
      <c r="L52" s="8"/>
      <c r="M52" s="8"/>
      <c r="N52" s="8"/>
      <c r="O52" s="8"/>
      <c r="P52" s="8"/>
    </row>
    <row r="53" spans="2:16" s="41" customFormat="1" ht="12.75" customHeight="1">
      <c r="B53" s="202" t="s">
        <v>139</v>
      </c>
      <c r="C53" s="202"/>
      <c r="D53" s="202"/>
      <c r="E53" s="202"/>
      <c r="F53" s="202"/>
      <c r="G53" s="202"/>
      <c r="H53" s="202"/>
      <c r="I53" s="202"/>
      <c r="J53" s="202"/>
      <c r="K53" s="202"/>
      <c r="L53" s="202"/>
      <c r="M53" s="202"/>
      <c r="N53" s="202"/>
      <c r="O53" s="202"/>
      <c r="P53" s="8"/>
    </row>
    <row r="54" spans="2:18" ht="24.75" customHeight="1">
      <c r="B54" s="216" t="s">
        <v>145</v>
      </c>
      <c r="C54" s="216"/>
      <c r="D54" s="216"/>
      <c r="E54" s="216"/>
      <c r="F54" s="216"/>
      <c r="G54" s="216"/>
      <c r="H54" s="216"/>
      <c r="I54" s="216"/>
      <c r="J54" s="216"/>
      <c r="K54" s="216"/>
      <c r="L54" s="216"/>
      <c r="M54" s="216"/>
      <c r="N54" s="216"/>
      <c r="O54" s="216"/>
      <c r="P54" s="216"/>
      <c r="Q54" s="209"/>
      <c r="R54" s="210"/>
    </row>
    <row r="55" spans="2:17" s="41" customFormat="1" ht="13.5" customHeight="1">
      <c r="B55" s="202" t="s">
        <v>144</v>
      </c>
      <c r="C55" s="202"/>
      <c r="D55" s="202"/>
      <c r="E55" s="202"/>
      <c r="F55" s="202"/>
      <c r="G55" s="202"/>
      <c r="H55" s="202"/>
      <c r="I55" s="202"/>
      <c r="J55" s="202"/>
      <c r="K55" s="202"/>
      <c r="L55" s="202"/>
      <c r="M55" s="202"/>
      <c r="N55" s="202"/>
      <c r="O55" s="202"/>
      <c r="P55" s="202"/>
      <c r="Q55" s="2"/>
    </row>
    <row r="56" spans="2:16" ht="14.25" customHeight="1">
      <c r="B56" s="215"/>
      <c r="C56" s="215"/>
      <c r="D56" s="215"/>
      <c r="E56" s="215"/>
      <c r="F56" s="215"/>
      <c r="G56" s="215"/>
      <c r="H56" s="215"/>
      <c r="I56" s="215"/>
      <c r="J56" s="215"/>
      <c r="K56" s="215"/>
      <c r="L56" s="215"/>
      <c r="M56" s="215"/>
      <c r="N56" s="215"/>
      <c r="O56" s="215"/>
      <c r="P56" s="215"/>
    </row>
    <row r="57" spans="2:16" ht="7.5" customHeight="1">
      <c r="B57" s="28"/>
      <c r="C57" s="28"/>
      <c r="D57" s="28"/>
      <c r="E57" s="28"/>
      <c r="F57" s="28"/>
      <c r="G57" s="28"/>
      <c r="H57" s="28"/>
      <c r="I57" s="28"/>
      <c r="J57" s="28"/>
      <c r="K57" s="28"/>
      <c r="L57" s="28"/>
      <c r="M57" s="28"/>
      <c r="N57" s="28"/>
      <c r="O57" s="28"/>
      <c r="P57" s="28"/>
    </row>
    <row r="58" spans="2:16" ht="12.75" customHeight="1">
      <c r="B58" s="112" t="s">
        <v>20</v>
      </c>
      <c r="C58" s="113"/>
      <c r="D58" s="113"/>
      <c r="E58" s="113"/>
      <c r="F58" s="113"/>
      <c r="G58" s="113"/>
      <c r="H58" s="113"/>
      <c r="I58" s="113"/>
      <c r="J58" s="113"/>
      <c r="K58" s="113"/>
      <c r="L58" s="113"/>
      <c r="M58" s="113"/>
      <c r="N58" s="113"/>
      <c r="O58" s="113"/>
      <c r="P58" s="114"/>
    </row>
    <row r="59" spans="2:16" ht="26.25" customHeight="1">
      <c r="B59" s="199" t="s">
        <v>146</v>
      </c>
      <c r="C59" s="200"/>
      <c r="D59" s="200"/>
      <c r="E59" s="200"/>
      <c r="F59" s="200"/>
      <c r="G59" s="200"/>
      <c r="H59" s="200"/>
      <c r="I59" s="200"/>
      <c r="J59" s="200"/>
      <c r="K59" s="200"/>
      <c r="L59" s="200"/>
      <c r="M59" s="200"/>
      <c r="N59" s="200"/>
      <c r="O59" s="200"/>
      <c r="P59" s="201"/>
    </row>
    <row r="61" spans="1:15" ht="12.75">
      <c r="A61" s="115"/>
      <c r="B61" s="115"/>
      <c r="C61" s="115"/>
      <c r="D61" s="115"/>
      <c r="E61" s="115"/>
      <c r="F61" s="47"/>
      <c r="G61" s="47"/>
      <c r="H61" s="47"/>
      <c r="I61" s="47"/>
      <c r="J61" s="47"/>
      <c r="K61" s="47"/>
      <c r="L61" s="47"/>
      <c r="M61" s="47"/>
      <c r="N61" s="268"/>
      <c r="O61" s="269"/>
    </row>
    <row r="62" spans="3:16" ht="12.75">
      <c r="C62" s="115"/>
      <c r="D62" s="115"/>
      <c r="E62" s="115"/>
      <c r="F62" s="115"/>
      <c r="G62" s="115"/>
      <c r="H62" s="115"/>
      <c r="I62" s="115"/>
      <c r="J62" s="115"/>
      <c r="K62" s="115"/>
      <c r="L62" s="115"/>
      <c r="M62" s="115"/>
      <c r="N62" s="104"/>
      <c r="O62" s="104"/>
      <c r="P62" s="104"/>
    </row>
    <row r="63" spans="3:14" ht="12.75">
      <c r="C63" s="104"/>
      <c r="D63" s="104"/>
      <c r="E63" s="115"/>
      <c r="F63" s="104"/>
      <c r="G63" s="104"/>
      <c r="H63" s="104"/>
      <c r="I63" s="104"/>
      <c r="J63" s="115"/>
      <c r="K63" s="115"/>
      <c r="L63" s="115"/>
      <c r="M63" s="115"/>
      <c r="N63" s="104"/>
    </row>
    <row r="64" spans="3:14" ht="12.75">
      <c r="C64" s="115"/>
      <c r="D64" s="115"/>
      <c r="E64" s="115"/>
      <c r="F64" s="115"/>
      <c r="G64" s="115"/>
      <c r="H64" s="115"/>
      <c r="I64" s="115"/>
      <c r="J64" s="115"/>
      <c r="K64" s="115"/>
      <c r="L64" s="115"/>
      <c r="M64" s="115"/>
      <c r="N64" s="104"/>
    </row>
    <row r="65" spans="3:9" ht="12.75">
      <c r="C65" s="104"/>
      <c r="D65" s="104"/>
      <c r="E65" s="104"/>
      <c r="F65" s="104"/>
      <c r="G65" s="104"/>
      <c r="H65" s="104"/>
      <c r="I65" s="104"/>
    </row>
    <row r="66" spans="3:5" ht="12.75">
      <c r="C66" s="104"/>
      <c r="D66" s="104"/>
      <c r="E66" s="104"/>
    </row>
    <row r="67" spans="3:9" ht="12.75">
      <c r="C67" s="104"/>
      <c r="D67" s="104"/>
      <c r="E67" s="104"/>
      <c r="F67" s="104"/>
      <c r="G67" s="104"/>
      <c r="H67" s="104"/>
      <c r="I67" s="104"/>
    </row>
    <row r="68" spans="3:9" ht="12.75">
      <c r="C68" s="104"/>
      <c r="D68" s="104"/>
      <c r="E68" s="104"/>
      <c r="F68" s="104"/>
      <c r="G68" s="104"/>
      <c r="H68" s="104"/>
      <c r="I68" s="104"/>
    </row>
    <row r="69" spans="3:9" ht="12.75">
      <c r="C69" s="104"/>
      <c r="D69" s="104"/>
      <c r="E69" s="104"/>
      <c r="F69" s="104"/>
      <c r="G69" s="104"/>
      <c r="H69" s="104"/>
      <c r="I69" s="104"/>
    </row>
    <row r="70" spans="3:9" ht="12.75">
      <c r="C70" s="115"/>
      <c r="D70" s="115"/>
      <c r="E70" s="115"/>
      <c r="F70" s="104"/>
      <c r="G70" s="104"/>
      <c r="H70" s="104"/>
      <c r="I70" s="104"/>
    </row>
    <row r="71" spans="3:5" ht="12.75">
      <c r="C71" s="115"/>
      <c r="D71" s="115"/>
      <c r="E71" s="115"/>
    </row>
    <row r="72" spans="3:5" ht="12.75">
      <c r="C72" s="115"/>
      <c r="D72" s="115"/>
      <c r="E72" s="115"/>
    </row>
    <row r="73" spans="3:5" ht="12.75">
      <c r="C73" s="115"/>
      <c r="D73" s="115"/>
      <c r="E73" s="115"/>
    </row>
    <row r="74" spans="3:5" ht="12.75">
      <c r="C74" s="115"/>
      <c r="D74" s="115"/>
      <c r="E74" s="115"/>
    </row>
    <row r="75" spans="3:5" ht="12.75">
      <c r="C75" s="115"/>
      <c r="D75" s="115"/>
      <c r="E75" s="115"/>
    </row>
    <row r="76" spans="3:5" ht="12.75">
      <c r="C76" s="115"/>
      <c r="D76" s="115"/>
      <c r="E76" s="115"/>
    </row>
    <row r="77" spans="3:5" ht="12.75">
      <c r="C77" s="104"/>
      <c r="E77" s="115"/>
    </row>
    <row r="78" ht="12.75">
      <c r="C78" s="104"/>
    </row>
    <row r="79" ht="12.75">
      <c r="C79" s="104"/>
    </row>
    <row r="80" ht="12.75">
      <c r="C80" s="104"/>
    </row>
  </sheetData>
  <mergeCells count="27">
    <mergeCell ref="B59:P59"/>
    <mergeCell ref="B54:P54"/>
    <mergeCell ref="Q54:R54"/>
    <mergeCell ref="B55:P55"/>
    <mergeCell ref="B56:P56"/>
    <mergeCell ref="F20:I20"/>
    <mergeCell ref="F29:I29"/>
    <mergeCell ref="F41:I41"/>
    <mergeCell ref="B53:O53"/>
    <mergeCell ref="M7:M8"/>
    <mergeCell ref="O7:O8"/>
    <mergeCell ref="P7:P8"/>
    <mergeCell ref="F9:I9"/>
    <mergeCell ref="I7:I8"/>
    <mergeCell ref="J7:J8"/>
    <mergeCell ref="K7:K8"/>
    <mergeCell ref="L7:L8"/>
    <mergeCell ref="B1:P1"/>
    <mergeCell ref="B3:P4"/>
    <mergeCell ref="I6:P6"/>
    <mergeCell ref="B7:B8"/>
    <mergeCell ref="C7:C8"/>
    <mergeCell ref="D7:D8"/>
    <mergeCell ref="E7:E8"/>
    <mergeCell ref="F7:F8"/>
    <mergeCell ref="G7:G8"/>
    <mergeCell ref="H7:H8"/>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S75"/>
  <sheetViews>
    <sheetView zoomScale="95" zoomScaleNormal="95" workbookViewId="0" topLeftCell="A1">
      <selection activeCell="A1" sqref="A1"/>
    </sheetView>
  </sheetViews>
  <sheetFormatPr defaultColWidth="9.140625" defaultRowHeight="12.75"/>
  <cols>
    <col min="1" max="1" width="9.140625" style="41" customWidth="1"/>
    <col min="2" max="2" width="28.00390625" style="28" customWidth="1"/>
    <col min="3" max="13" width="10.28125" style="28" customWidth="1"/>
    <col min="14" max="14" width="1.7109375" style="28" customWidth="1"/>
    <col min="15" max="15" width="1.8515625" style="28" customWidth="1"/>
    <col min="16" max="16" width="14.00390625" style="28" customWidth="1"/>
    <col min="17" max="16384" width="9.140625" style="41" customWidth="1"/>
  </cols>
  <sheetData>
    <row r="1" spans="2:16" ht="12.75">
      <c r="B1" s="116"/>
      <c r="C1" s="116"/>
      <c r="D1" s="116"/>
      <c r="E1" s="116"/>
      <c r="F1" s="116"/>
      <c r="G1" s="116"/>
      <c r="H1" s="116"/>
      <c r="I1" s="116"/>
      <c r="J1" s="116"/>
      <c r="K1" s="116"/>
      <c r="L1" s="116"/>
      <c r="M1" s="116"/>
      <c r="N1" s="116"/>
      <c r="O1" s="116"/>
      <c r="P1" s="116"/>
    </row>
    <row r="3" spans="2:19" ht="12.75" customHeight="1">
      <c r="B3" s="197" t="s">
        <v>147</v>
      </c>
      <c r="C3" s="197"/>
      <c r="D3" s="197"/>
      <c r="E3" s="197"/>
      <c r="F3" s="197"/>
      <c r="G3" s="197"/>
      <c r="H3" s="197"/>
      <c r="I3" s="197"/>
      <c r="J3" s="197"/>
      <c r="K3" s="197"/>
      <c r="L3" s="197"/>
      <c r="M3" s="197"/>
      <c r="N3" s="197"/>
      <c r="O3" s="197"/>
      <c r="P3" s="197"/>
      <c r="Q3" s="5"/>
      <c r="R3" s="5"/>
      <c r="S3" s="5"/>
    </row>
    <row r="4" spans="2:19" ht="18" customHeight="1">
      <c r="B4" s="197"/>
      <c r="C4" s="197"/>
      <c r="D4" s="197"/>
      <c r="E4" s="197"/>
      <c r="F4" s="197"/>
      <c r="G4" s="197"/>
      <c r="H4" s="197"/>
      <c r="I4" s="197"/>
      <c r="J4" s="197"/>
      <c r="K4" s="197"/>
      <c r="L4" s="197"/>
      <c r="M4" s="197"/>
      <c r="N4" s="197"/>
      <c r="O4" s="197"/>
      <c r="P4" s="197"/>
      <c r="Q4" s="5"/>
      <c r="R4" s="5"/>
      <c r="S4" s="5"/>
    </row>
    <row r="5" spans="2:19" ht="14.25" customHeight="1">
      <c r="B5" s="6"/>
      <c r="C5" s="6"/>
      <c r="D5" s="6"/>
      <c r="E5" s="6"/>
      <c r="F5" s="117"/>
      <c r="G5" s="117"/>
      <c r="H5" s="117"/>
      <c r="I5" s="117"/>
      <c r="J5" s="117"/>
      <c r="K5" s="117"/>
      <c r="L5" s="117"/>
      <c r="M5" s="117"/>
      <c r="N5" s="117"/>
      <c r="O5" s="117"/>
      <c r="P5" s="20"/>
      <c r="Q5" s="20"/>
      <c r="R5" s="20"/>
      <c r="S5" s="20"/>
    </row>
    <row r="6" spans="2:19" ht="14.25" customHeight="1" thickBot="1">
      <c r="B6" s="107"/>
      <c r="C6" s="107"/>
      <c r="D6" s="107"/>
      <c r="E6" s="107"/>
      <c r="F6" s="91"/>
      <c r="G6" s="196" t="s">
        <v>28</v>
      </c>
      <c r="H6" s="196"/>
      <c r="I6" s="196"/>
      <c r="J6" s="196"/>
      <c r="K6" s="196"/>
      <c r="L6" s="196"/>
      <c r="M6" s="196"/>
      <c r="N6" s="196"/>
      <c r="O6" s="196"/>
      <c r="P6" s="196"/>
      <c r="Q6" s="20"/>
      <c r="R6" s="20"/>
      <c r="S6" s="20"/>
    </row>
    <row r="7" spans="2:16" ht="14.25" customHeight="1">
      <c r="B7" s="218" t="s">
        <v>85</v>
      </c>
      <c r="C7" s="151" t="s">
        <v>93</v>
      </c>
      <c r="D7" s="151" t="s">
        <v>94</v>
      </c>
      <c r="E7" s="212" t="s">
        <v>128</v>
      </c>
      <c r="F7" s="222" t="s">
        <v>129</v>
      </c>
      <c r="G7" s="222" t="s">
        <v>130</v>
      </c>
      <c r="H7" s="222" t="s">
        <v>131</v>
      </c>
      <c r="I7" s="222" t="s">
        <v>132</v>
      </c>
      <c r="J7" s="262" t="s">
        <v>133</v>
      </c>
      <c r="K7" s="262" t="s">
        <v>134</v>
      </c>
      <c r="L7" s="262" t="s">
        <v>135</v>
      </c>
      <c r="M7" s="262" t="s">
        <v>136</v>
      </c>
      <c r="N7" s="106"/>
      <c r="O7" s="214"/>
      <c r="P7" s="214" t="s">
        <v>95</v>
      </c>
    </row>
    <row r="8" spans="2:16" ht="45" customHeight="1" thickBot="1">
      <c r="B8" s="204"/>
      <c r="C8" s="208"/>
      <c r="D8" s="208"/>
      <c r="E8" s="256"/>
      <c r="F8" s="257"/>
      <c r="G8" s="257"/>
      <c r="H8" s="257"/>
      <c r="I8" s="257"/>
      <c r="J8" s="258"/>
      <c r="K8" s="258"/>
      <c r="L8" s="258"/>
      <c r="M8" s="258"/>
      <c r="N8" s="94"/>
      <c r="O8" s="206"/>
      <c r="P8" s="206"/>
    </row>
    <row r="9" spans="2:16" ht="14.25" customHeight="1">
      <c r="B9" s="203" t="s">
        <v>9</v>
      </c>
      <c r="C9" s="95"/>
      <c r="D9" s="95"/>
      <c r="E9" s="95"/>
      <c r="F9" s="198" t="s">
        <v>25</v>
      </c>
      <c r="G9" s="198"/>
      <c r="H9" s="198"/>
      <c r="I9" s="198"/>
      <c r="J9" s="86"/>
      <c r="K9" s="17"/>
      <c r="L9" s="17"/>
      <c r="M9" s="17"/>
      <c r="N9" s="17"/>
      <c r="O9" s="17"/>
      <c r="P9" s="21"/>
    </row>
    <row r="10" spans="2:16" ht="14.25" customHeight="1">
      <c r="B10" s="203"/>
      <c r="C10" s="125"/>
      <c r="D10" s="126"/>
      <c r="E10" s="109"/>
      <c r="F10" s="17"/>
      <c r="G10" s="17"/>
      <c r="H10" s="17"/>
      <c r="I10" s="17"/>
      <c r="J10" s="17"/>
      <c r="K10" s="17"/>
      <c r="L10" s="17"/>
      <c r="M10" s="17"/>
      <c r="N10" s="17"/>
      <c r="O10" s="17"/>
      <c r="P10" s="21"/>
    </row>
    <row r="11" spans="2:19" ht="14.25" customHeight="1">
      <c r="B11" s="203"/>
      <c r="C11" s="128">
        <f aca="true" t="shared" si="0" ref="C11:M11">SUM(C13:C19)</f>
        <v>2897</v>
      </c>
      <c r="D11" s="129">
        <f t="shared" si="0"/>
        <v>2757</v>
      </c>
      <c r="E11" s="49">
        <f t="shared" si="0"/>
        <v>2613</v>
      </c>
      <c r="F11" s="49">
        <f t="shared" si="0"/>
        <v>2709</v>
      </c>
      <c r="G11" s="49">
        <f t="shared" si="0"/>
        <v>2406</v>
      </c>
      <c r="H11" s="49">
        <f t="shared" si="0"/>
        <v>2498</v>
      </c>
      <c r="I11" s="49">
        <f t="shared" si="0"/>
        <v>2291</v>
      </c>
      <c r="J11" s="266">
        <f t="shared" si="0"/>
        <v>2726</v>
      </c>
      <c r="K11" s="266">
        <f t="shared" si="0"/>
        <v>2424</v>
      </c>
      <c r="L11" s="266">
        <f t="shared" si="0"/>
        <v>2525</v>
      </c>
      <c r="M11" s="266">
        <f t="shared" si="0"/>
        <v>2294</v>
      </c>
      <c r="N11" s="51"/>
      <c r="O11" s="47"/>
      <c r="P11" s="26">
        <f>IF(E11&lt;=50,"*",IF(M11&lt;=50,"*",(M11-E11)/E11))</f>
        <v>-0.12208189820130119</v>
      </c>
      <c r="R11" s="118"/>
      <c r="S11" s="118"/>
    </row>
    <row r="12" spans="2:19" ht="14.25" customHeight="1">
      <c r="B12" s="23"/>
      <c r="C12" s="128"/>
      <c r="D12" s="129"/>
      <c r="E12" s="109"/>
      <c r="F12" s="109"/>
      <c r="G12" s="109"/>
      <c r="H12" s="109"/>
      <c r="I12" s="109"/>
      <c r="J12" s="267"/>
      <c r="K12" s="267"/>
      <c r="L12" s="267"/>
      <c r="M12" s="267"/>
      <c r="N12" s="23"/>
      <c r="O12" s="47"/>
      <c r="P12" s="43"/>
      <c r="R12" s="118"/>
      <c r="S12" s="118"/>
    </row>
    <row r="13" spans="2:19" ht="14.25" customHeight="1">
      <c r="B13" s="28" t="s">
        <v>18</v>
      </c>
      <c r="C13" s="132">
        <v>405</v>
      </c>
      <c r="D13" s="133">
        <v>398</v>
      </c>
      <c r="E13" s="52">
        <v>334</v>
      </c>
      <c r="F13" s="52">
        <v>401</v>
      </c>
      <c r="G13" s="52">
        <v>402</v>
      </c>
      <c r="H13" s="52">
        <v>373</v>
      </c>
      <c r="I13" s="52">
        <v>343</v>
      </c>
      <c r="J13" s="265">
        <v>405</v>
      </c>
      <c r="K13" s="265">
        <v>406</v>
      </c>
      <c r="L13" s="265">
        <v>377</v>
      </c>
      <c r="M13" s="265">
        <v>346</v>
      </c>
      <c r="N13" s="16"/>
      <c r="O13" s="16"/>
      <c r="P13" s="26">
        <f aca="true" t="shared" si="1" ref="P13:P19">IF(E13&lt;=50,"*",IF(M13&lt;=50,"*",(M13-E13)/E13))</f>
        <v>0.03592814371257485</v>
      </c>
      <c r="R13" s="118"/>
      <c r="S13" s="118"/>
    </row>
    <row r="14" spans="2:19" ht="14.25" customHeight="1">
      <c r="B14" s="28" t="s">
        <v>11</v>
      </c>
      <c r="C14" s="132">
        <v>130</v>
      </c>
      <c r="D14" s="133">
        <v>129</v>
      </c>
      <c r="E14" s="52">
        <v>102</v>
      </c>
      <c r="F14" s="52">
        <v>113</v>
      </c>
      <c r="G14" s="52">
        <v>86</v>
      </c>
      <c r="H14" s="52">
        <v>92</v>
      </c>
      <c r="I14" s="52">
        <v>69</v>
      </c>
      <c r="J14" s="265">
        <v>114</v>
      </c>
      <c r="K14" s="265">
        <v>88</v>
      </c>
      <c r="L14" s="265">
        <v>94</v>
      </c>
      <c r="M14" s="265">
        <v>73</v>
      </c>
      <c r="N14" s="16"/>
      <c r="O14" s="16"/>
      <c r="P14" s="26">
        <f t="shared" si="1"/>
        <v>-0.28431372549019607</v>
      </c>
      <c r="R14" s="118"/>
      <c r="S14" s="118"/>
    </row>
    <row r="15" spans="2:19" ht="14.25" customHeight="1">
      <c r="B15" s="28" t="s">
        <v>1</v>
      </c>
      <c r="C15" s="132">
        <v>105</v>
      </c>
      <c r="D15" s="133">
        <v>131</v>
      </c>
      <c r="E15" s="52">
        <v>115</v>
      </c>
      <c r="F15" s="52">
        <v>121</v>
      </c>
      <c r="G15" s="52">
        <v>107</v>
      </c>
      <c r="H15" s="52">
        <v>116</v>
      </c>
      <c r="I15" s="52">
        <v>88</v>
      </c>
      <c r="J15" s="265">
        <v>123</v>
      </c>
      <c r="K15" s="265">
        <v>109</v>
      </c>
      <c r="L15" s="265">
        <v>121</v>
      </c>
      <c r="M15" s="265">
        <v>93</v>
      </c>
      <c r="N15" s="16"/>
      <c r="O15" s="16"/>
      <c r="P15" s="26">
        <f t="shared" si="1"/>
        <v>-0.19130434782608696</v>
      </c>
      <c r="R15" s="118"/>
      <c r="S15" s="118"/>
    </row>
    <row r="16" spans="2:19" ht="14.25" customHeight="1">
      <c r="B16" s="28" t="s">
        <v>10</v>
      </c>
      <c r="C16" s="132">
        <v>896</v>
      </c>
      <c r="D16" s="133">
        <v>893</v>
      </c>
      <c r="E16" s="52">
        <v>842</v>
      </c>
      <c r="F16" s="52">
        <v>846</v>
      </c>
      <c r="G16" s="52">
        <v>732</v>
      </c>
      <c r="H16" s="52">
        <v>795</v>
      </c>
      <c r="I16" s="52">
        <v>713</v>
      </c>
      <c r="J16" s="265">
        <v>831</v>
      </c>
      <c r="K16" s="265">
        <v>708</v>
      </c>
      <c r="L16" s="265">
        <v>756</v>
      </c>
      <c r="M16" s="265">
        <v>693</v>
      </c>
      <c r="N16" s="16"/>
      <c r="O16" s="16"/>
      <c r="P16" s="26">
        <f t="shared" si="1"/>
        <v>-0.17695961995249407</v>
      </c>
      <c r="R16" s="118"/>
      <c r="S16" s="118"/>
    </row>
    <row r="17" spans="2:19" ht="14.25" customHeight="1">
      <c r="B17" s="28" t="s">
        <v>12</v>
      </c>
      <c r="C17" s="132">
        <v>449</v>
      </c>
      <c r="D17" s="133">
        <v>378</v>
      </c>
      <c r="E17" s="52">
        <v>333</v>
      </c>
      <c r="F17" s="52">
        <v>380</v>
      </c>
      <c r="G17" s="52">
        <v>333</v>
      </c>
      <c r="H17" s="52">
        <v>360</v>
      </c>
      <c r="I17" s="52">
        <v>331</v>
      </c>
      <c r="J17" s="265">
        <v>369</v>
      </c>
      <c r="K17" s="265">
        <v>322</v>
      </c>
      <c r="L17" s="265">
        <v>344</v>
      </c>
      <c r="M17" s="265">
        <v>323</v>
      </c>
      <c r="N17" s="16"/>
      <c r="O17" s="16"/>
      <c r="P17" s="26">
        <f t="shared" si="1"/>
        <v>-0.03003003003003003</v>
      </c>
      <c r="R17" s="118"/>
      <c r="S17" s="118"/>
    </row>
    <row r="18" spans="2:19" ht="14.25" customHeight="1">
      <c r="B18" s="28" t="s">
        <v>13</v>
      </c>
      <c r="C18" s="132">
        <v>795</v>
      </c>
      <c r="D18" s="133">
        <v>696</v>
      </c>
      <c r="E18" s="52">
        <v>766</v>
      </c>
      <c r="F18" s="52">
        <v>736</v>
      </c>
      <c r="G18" s="52">
        <v>666</v>
      </c>
      <c r="H18" s="52">
        <v>648</v>
      </c>
      <c r="I18" s="52">
        <v>557</v>
      </c>
      <c r="J18" s="265">
        <v>763</v>
      </c>
      <c r="K18" s="265">
        <v>702</v>
      </c>
      <c r="L18" s="265">
        <v>715</v>
      </c>
      <c r="M18" s="265">
        <v>667</v>
      </c>
      <c r="N18" s="16"/>
      <c r="O18" s="16"/>
      <c r="P18" s="26">
        <f t="shared" si="1"/>
        <v>-0.12924281984334204</v>
      </c>
      <c r="R18" s="118"/>
      <c r="S18" s="118"/>
    </row>
    <row r="19" spans="2:19" ht="14.25" customHeight="1">
      <c r="B19" s="28" t="s">
        <v>96</v>
      </c>
      <c r="C19" s="132">
        <v>117</v>
      </c>
      <c r="D19" s="133">
        <v>132</v>
      </c>
      <c r="E19" s="52">
        <v>121</v>
      </c>
      <c r="F19" s="52">
        <v>112</v>
      </c>
      <c r="G19" s="52">
        <v>80</v>
      </c>
      <c r="H19" s="52">
        <v>114</v>
      </c>
      <c r="I19" s="52">
        <v>190</v>
      </c>
      <c r="J19" s="265">
        <v>121</v>
      </c>
      <c r="K19" s="265">
        <v>89</v>
      </c>
      <c r="L19" s="265">
        <v>118</v>
      </c>
      <c r="M19" s="265">
        <v>99</v>
      </c>
      <c r="N19" s="16"/>
      <c r="O19" s="16"/>
      <c r="P19" s="26">
        <f t="shared" si="1"/>
        <v>-0.18181818181818182</v>
      </c>
      <c r="R19" s="118"/>
      <c r="S19" s="118"/>
    </row>
    <row r="20" spans="6:16" ht="14.25" customHeight="1">
      <c r="F20" s="97"/>
      <c r="G20" s="97"/>
      <c r="H20" s="97"/>
      <c r="I20" s="97"/>
      <c r="J20" s="97"/>
      <c r="K20" s="97"/>
      <c r="L20" s="97"/>
      <c r="M20" s="97"/>
      <c r="N20" s="97"/>
      <c r="O20" s="97"/>
      <c r="P20" s="97"/>
    </row>
    <row r="21" spans="2:16" ht="14.25" customHeight="1">
      <c r="B21" s="23"/>
      <c r="C21" s="95"/>
      <c r="D21" s="95"/>
      <c r="E21" s="95"/>
      <c r="F21" s="198" t="s">
        <v>26</v>
      </c>
      <c r="G21" s="198"/>
      <c r="H21" s="198"/>
      <c r="I21" s="198"/>
      <c r="J21" s="86"/>
      <c r="K21" s="17"/>
      <c r="L21" s="17"/>
      <c r="M21" s="17"/>
      <c r="N21" s="17"/>
      <c r="O21" s="17"/>
      <c r="P21" s="17"/>
    </row>
    <row r="22" spans="2:16" ht="14.25" customHeight="1">
      <c r="B22" s="23"/>
      <c r="C22" s="136"/>
      <c r="D22" s="137"/>
      <c r="E22" s="23"/>
      <c r="F22" s="17"/>
      <c r="G22" s="17"/>
      <c r="H22" s="17"/>
      <c r="I22" s="17"/>
      <c r="J22" s="17"/>
      <c r="K22" s="17"/>
      <c r="L22" s="17"/>
      <c r="M22" s="17"/>
      <c r="N22" s="17"/>
      <c r="O22" s="17"/>
      <c r="P22" s="17"/>
    </row>
    <row r="23" spans="2:17" ht="14.25" customHeight="1">
      <c r="B23" s="28" t="s">
        <v>18</v>
      </c>
      <c r="C23" s="138">
        <f>(C13/C$11)</f>
        <v>0.13979979288919572</v>
      </c>
      <c r="D23" s="139">
        <f aca="true" t="shared" si="2" ref="D23:M23">(D13/D$11)</f>
        <v>0.14435981138919116</v>
      </c>
      <c r="E23" s="14">
        <f t="shared" si="2"/>
        <v>0.12782242632988902</v>
      </c>
      <c r="F23" s="14">
        <f t="shared" si="2"/>
        <v>0.14802510151347362</v>
      </c>
      <c r="G23" s="14">
        <f t="shared" si="2"/>
        <v>0.16708229426433915</v>
      </c>
      <c r="H23" s="14">
        <f t="shared" si="2"/>
        <v>0.14931945556445156</v>
      </c>
      <c r="I23" s="14">
        <f t="shared" si="2"/>
        <v>0.14971628109995636</v>
      </c>
      <c r="J23" s="261">
        <f t="shared" si="2"/>
        <v>0.14856933235509906</v>
      </c>
      <c r="K23" s="261">
        <f t="shared" si="2"/>
        <v>0.1674917491749175</v>
      </c>
      <c r="L23" s="261">
        <f t="shared" si="2"/>
        <v>0.1493069306930693</v>
      </c>
      <c r="M23" s="261">
        <f t="shared" si="2"/>
        <v>0.15082824760244115</v>
      </c>
      <c r="N23" s="33"/>
      <c r="O23" s="33"/>
      <c r="P23" s="37"/>
      <c r="Q23" s="28"/>
    </row>
    <row r="24" spans="2:17" ht="14.25" customHeight="1">
      <c r="B24" s="28" t="s">
        <v>11</v>
      </c>
      <c r="C24" s="138">
        <f aca="true" t="shared" si="3" ref="C24:M29">(C14/C$11)</f>
        <v>0.04487400759406282</v>
      </c>
      <c r="D24" s="139">
        <f t="shared" si="3"/>
        <v>0.046789989118607184</v>
      </c>
      <c r="E24" s="14">
        <f t="shared" si="3"/>
        <v>0.03903559127439724</v>
      </c>
      <c r="F24" s="14">
        <f t="shared" si="3"/>
        <v>0.04171280915466962</v>
      </c>
      <c r="G24" s="14">
        <f t="shared" si="3"/>
        <v>0.03574397339983375</v>
      </c>
      <c r="H24" s="14">
        <f t="shared" si="3"/>
        <v>0.03682946357085669</v>
      </c>
      <c r="I24" s="14">
        <f t="shared" si="3"/>
        <v>0.030117852466171977</v>
      </c>
      <c r="J24" s="261">
        <f t="shared" si="3"/>
        <v>0.04181951577402788</v>
      </c>
      <c r="K24" s="261">
        <f t="shared" si="3"/>
        <v>0.036303630363036306</v>
      </c>
      <c r="L24" s="261">
        <f t="shared" si="3"/>
        <v>0.037227722772277226</v>
      </c>
      <c r="M24" s="261">
        <f t="shared" si="3"/>
        <v>0.03182214472537053</v>
      </c>
      <c r="N24" s="33"/>
      <c r="O24" s="33"/>
      <c r="P24" s="37"/>
      <c r="Q24" s="28"/>
    </row>
    <row r="25" spans="2:17" ht="14.25" customHeight="1">
      <c r="B25" s="28" t="s">
        <v>1</v>
      </c>
      <c r="C25" s="138">
        <f t="shared" si="3"/>
        <v>0.03624439074905074</v>
      </c>
      <c r="D25" s="139">
        <f t="shared" si="3"/>
        <v>0.047515415306492566</v>
      </c>
      <c r="E25" s="14">
        <f t="shared" si="3"/>
        <v>0.0440107156525067</v>
      </c>
      <c r="F25" s="14">
        <f t="shared" si="3"/>
        <v>0.04466592838685862</v>
      </c>
      <c r="G25" s="14">
        <f t="shared" si="3"/>
        <v>0.04447215295095595</v>
      </c>
      <c r="H25" s="14">
        <f t="shared" si="3"/>
        <v>0.04643714971977582</v>
      </c>
      <c r="I25" s="14">
        <f t="shared" si="3"/>
        <v>0.03841117415975556</v>
      </c>
      <c r="J25" s="261">
        <f t="shared" si="3"/>
        <v>0.04512105649303008</v>
      </c>
      <c r="K25" s="261">
        <f t="shared" si="3"/>
        <v>0.04496699669966997</v>
      </c>
      <c r="L25" s="261">
        <f t="shared" si="3"/>
        <v>0.04792079207920792</v>
      </c>
      <c r="M25" s="261">
        <f t="shared" si="3"/>
        <v>0.04054054054054054</v>
      </c>
      <c r="N25" s="33"/>
      <c r="O25" s="33"/>
      <c r="P25" s="37"/>
      <c r="Q25" s="28"/>
    </row>
    <row r="26" spans="2:17" ht="14.25" customHeight="1">
      <c r="B26" s="28" t="s">
        <v>10</v>
      </c>
      <c r="C26" s="138">
        <f t="shared" si="3"/>
        <v>0.309285467725233</v>
      </c>
      <c r="D26" s="139">
        <f t="shared" si="3"/>
        <v>0.32390279289082335</v>
      </c>
      <c r="E26" s="14">
        <f t="shared" si="3"/>
        <v>0.32223497895139686</v>
      </c>
      <c r="F26" s="14">
        <f t="shared" si="3"/>
        <v>0.3122923588039867</v>
      </c>
      <c r="G26" s="14">
        <f t="shared" si="3"/>
        <v>0.30423940149625933</v>
      </c>
      <c r="H26" s="14">
        <f t="shared" si="3"/>
        <v>0.31825460368294634</v>
      </c>
      <c r="I26" s="14">
        <f t="shared" si="3"/>
        <v>0.3112178088171104</v>
      </c>
      <c r="J26" s="261">
        <f t="shared" si="3"/>
        <v>0.3048422597212032</v>
      </c>
      <c r="K26" s="261">
        <f t="shared" si="3"/>
        <v>0.29207920792079206</v>
      </c>
      <c r="L26" s="261">
        <f t="shared" si="3"/>
        <v>0.2994059405940594</v>
      </c>
      <c r="M26" s="261">
        <f t="shared" si="3"/>
        <v>0.3020924149956408</v>
      </c>
      <c r="N26" s="33"/>
      <c r="O26" s="33"/>
      <c r="P26" s="37"/>
      <c r="Q26" s="28"/>
    </row>
    <row r="27" spans="2:17" ht="14.25" customHeight="1">
      <c r="B27" s="28" t="s">
        <v>12</v>
      </c>
      <c r="C27" s="138">
        <f t="shared" si="3"/>
        <v>0.154987918536417</v>
      </c>
      <c r="D27" s="139">
        <f t="shared" si="3"/>
        <v>0.13710554951033732</v>
      </c>
      <c r="E27" s="14">
        <f t="shared" si="3"/>
        <v>0.12743972445464982</v>
      </c>
      <c r="F27" s="14">
        <f t="shared" si="3"/>
        <v>0.14027316352897748</v>
      </c>
      <c r="G27" s="14">
        <f t="shared" si="3"/>
        <v>0.13840399002493767</v>
      </c>
      <c r="H27" s="14">
        <f t="shared" si="3"/>
        <v>0.14411529223378702</v>
      </c>
      <c r="I27" s="14">
        <f t="shared" si="3"/>
        <v>0.14447839371453514</v>
      </c>
      <c r="J27" s="261">
        <f t="shared" si="3"/>
        <v>0.13536316947909025</v>
      </c>
      <c r="K27" s="261">
        <f t="shared" si="3"/>
        <v>0.13283828382838284</v>
      </c>
      <c r="L27" s="261">
        <f t="shared" si="3"/>
        <v>0.13623762376237625</v>
      </c>
      <c r="M27" s="261">
        <f t="shared" si="3"/>
        <v>0.14080209241499564</v>
      </c>
      <c r="N27" s="33"/>
      <c r="O27" s="33"/>
      <c r="P27" s="37"/>
      <c r="Q27" s="28"/>
    </row>
    <row r="28" spans="2:17" ht="14.25" customHeight="1">
      <c r="B28" s="28" t="s">
        <v>13</v>
      </c>
      <c r="C28" s="138">
        <f t="shared" si="3"/>
        <v>0.2744218156713842</v>
      </c>
      <c r="D28" s="139">
        <f t="shared" si="3"/>
        <v>0.25244831338411317</v>
      </c>
      <c r="E28" s="14">
        <f t="shared" si="3"/>
        <v>0.2931496364332185</v>
      </c>
      <c r="F28" s="14">
        <f t="shared" si="3"/>
        <v>0.271686969361388</v>
      </c>
      <c r="G28" s="14">
        <f t="shared" si="3"/>
        <v>0.27680798004987534</v>
      </c>
      <c r="H28" s="14">
        <f t="shared" si="3"/>
        <v>0.2594075260208166</v>
      </c>
      <c r="I28" s="14">
        <f t="shared" si="3"/>
        <v>0.24312527280663465</v>
      </c>
      <c r="J28" s="261">
        <f t="shared" si="3"/>
        <v>0.27989728539985326</v>
      </c>
      <c r="K28" s="261">
        <f t="shared" si="3"/>
        <v>0.2896039603960396</v>
      </c>
      <c r="L28" s="261">
        <f t="shared" si="3"/>
        <v>0.28316831683168314</v>
      </c>
      <c r="M28" s="261">
        <f t="shared" si="3"/>
        <v>0.2907585004359198</v>
      </c>
      <c r="N28" s="33"/>
      <c r="O28" s="33"/>
      <c r="P28" s="37"/>
      <c r="Q28" s="28"/>
    </row>
    <row r="29" spans="2:17" ht="14.25" customHeight="1">
      <c r="B29" s="28" t="s">
        <v>96</v>
      </c>
      <c r="C29" s="14">
        <f t="shared" si="3"/>
        <v>0.040386606834656544</v>
      </c>
      <c r="D29" s="14">
        <f t="shared" si="3"/>
        <v>0.04787812840043525</v>
      </c>
      <c r="E29" s="14">
        <f t="shared" si="3"/>
        <v>0.04630692690394183</v>
      </c>
      <c r="F29" s="14">
        <f t="shared" si="3"/>
        <v>0.041343669250646</v>
      </c>
      <c r="G29" s="14">
        <f t="shared" si="3"/>
        <v>0.03325020781379884</v>
      </c>
      <c r="H29" s="14">
        <f t="shared" si="3"/>
        <v>0.045636509207365894</v>
      </c>
      <c r="I29" s="14">
        <f t="shared" si="3"/>
        <v>0.08293321693583589</v>
      </c>
      <c r="J29" s="261">
        <f t="shared" si="3"/>
        <v>0.04438738077769626</v>
      </c>
      <c r="K29" s="261">
        <f t="shared" si="3"/>
        <v>0.036716171617161716</v>
      </c>
      <c r="L29" s="261">
        <f t="shared" si="3"/>
        <v>0.04673267326732673</v>
      </c>
      <c r="M29" s="261">
        <f t="shared" si="3"/>
        <v>0.043156059285091544</v>
      </c>
      <c r="N29" s="33"/>
      <c r="O29" s="33"/>
      <c r="P29" s="37"/>
      <c r="Q29" s="28"/>
    </row>
    <row r="30" spans="2:17" ht="14.25" customHeight="1">
      <c r="B30" s="34"/>
      <c r="C30" s="36"/>
      <c r="D30" s="36"/>
      <c r="E30" s="36"/>
      <c r="F30" s="99"/>
      <c r="G30" s="99"/>
      <c r="H30" s="99"/>
      <c r="I30" s="99"/>
      <c r="J30" s="99"/>
      <c r="K30" s="99"/>
      <c r="L30" s="99"/>
      <c r="M30" s="99"/>
      <c r="N30" s="99"/>
      <c r="O30" s="99"/>
      <c r="P30" s="35"/>
      <c r="Q30" s="28"/>
    </row>
    <row r="31" spans="2:16" ht="14.25" customHeight="1">
      <c r="B31" s="217" t="s">
        <v>8</v>
      </c>
      <c r="C31" s="110"/>
      <c r="D31" s="110"/>
      <c r="E31" s="110"/>
      <c r="F31" s="238" t="s">
        <v>25</v>
      </c>
      <c r="G31" s="238"/>
      <c r="H31" s="238"/>
      <c r="I31" s="238"/>
      <c r="J31" s="85"/>
      <c r="K31" s="17"/>
      <c r="L31" s="17"/>
      <c r="M31" s="17"/>
      <c r="N31" s="17"/>
      <c r="O31" s="17"/>
      <c r="P31" s="37"/>
    </row>
    <row r="32" spans="2:17" ht="14.25" customHeight="1">
      <c r="B32" s="203"/>
      <c r="C32" s="125"/>
      <c r="D32" s="126"/>
      <c r="E32" s="109"/>
      <c r="F32" s="17"/>
      <c r="G32" s="17"/>
      <c r="H32" s="17"/>
      <c r="I32" s="17"/>
      <c r="J32" s="17"/>
      <c r="K32" s="17"/>
      <c r="L32" s="17"/>
      <c r="M32" s="17"/>
      <c r="N32" s="17"/>
      <c r="O32" s="17"/>
      <c r="P32" s="37"/>
      <c r="Q32" s="28"/>
    </row>
    <row r="33" spans="2:19" ht="14.25" customHeight="1">
      <c r="B33" s="203"/>
      <c r="C33" s="128">
        <f aca="true" t="shared" si="4" ref="C33:M33">SUM(C35:C41)</f>
        <v>2791</v>
      </c>
      <c r="D33" s="129">
        <f t="shared" si="4"/>
        <v>2399</v>
      </c>
      <c r="E33" s="49">
        <f t="shared" si="4"/>
        <v>2198</v>
      </c>
      <c r="F33" s="49">
        <f t="shared" si="4"/>
        <v>2139</v>
      </c>
      <c r="G33" s="49">
        <f t="shared" si="4"/>
        <v>1879</v>
      </c>
      <c r="H33" s="49">
        <f t="shared" si="4"/>
        <v>1939</v>
      </c>
      <c r="I33" s="49">
        <f t="shared" si="4"/>
        <v>1679</v>
      </c>
      <c r="J33" s="266">
        <f t="shared" si="4"/>
        <v>2149</v>
      </c>
      <c r="K33" s="266">
        <f t="shared" si="4"/>
        <v>1898</v>
      </c>
      <c r="L33" s="266">
        <f t="shared" si="4"/>
        <v>1962</v>
      </c>
      <c r="M33" s="266">
        <f t="shared" si="4"/>
        <v>1688</v>
      </c>
      <c r="N33" s="51"/>
      <c r="O33" s="16"/>
      <c r="P33" s="26">
        <f>IF(E33&lt;=50,"*",IF(M33&lt;=50,"*",(M33-E33)/E33))</f>
        <v>-0.23202911737943585</v>
      </c>
      <c r="R33" s="118"/>
      <c r="S33" s="118"/>
    </row>
    <row r="34" spans="2:19" ht="14.25" customHeight="1">
      <c r="B34" s="109"/>
      <c r="C34" s="128"/>
      <c r="D34" s="129"/>
      <c r="E34" s="109"/>
      <c r="F34" s="109"/>
      <c r="G34" s="109"/>
      <c r="H34" s="109"/>
      <c r="I34" s="109"/>
      <c r="J34" s="267"/>
      <c r="K34" s="267"/>
      <c r="L34" s="267"/>
      <c r="M34" s="267"/>
      <c r="N34" s="109"/>
      <c r="O34" s="16"/>
      <c r="P34" s="13"/>
      <c r="R34" s="118"/>
      <c r="S34" s="118"/>
    </row>
    <row r="35" spans="2:19" ht="14.25" customHeight="1">
      <c r="B35" s="28" t="s">
        <v>18</v>
      </c>
      <c r="C35" s="132">
        <v>812</v>
      </c>
      <c r="D35" s="133">
        <v>685</v>
      </c>
      <c r="E35" s="52">
        <v>580</v>
      </c>
      <c r="F35" s="52">
        <v>568</v>
      </c>
      <c r="G35" s="52">
        <v>539</v>
      </c>
      <c r="H35" s="52">
        <v>505</v>
      </c>
      <c r="I35" s="52">
        <v>430</v>
      </c>
      <c r="J35" s="265">
        <v>571</v>
      </c>
      <c r="K35" s="265">
        <v>543</v>
      </c>
      <c r="L35" s="265">
        <v>510</v>
      </c>
      <c r="M35" s="265">
        <v>432</v>
      </c>
      <c r="N35" s="52"/>
      <c r="O35" s="16"/>
      <c r="P35" s="26">
        <f aca="true" t="shared" si="5" ref="P35:P41">IF(E35&lt;=50,"*",IF(M35&lt;=50,"*",(M35-E35)/E35))</f>
        <v>-0.25517241379310346</v>
      </c>
      <c r="R35" s="118"/>
      <c r="S35" s="118"/>
    </row>
    <row r="36" spans="2:19" ht="14.25" customHeight="1">
      <c r="B36" s="28" t="s">
        <v>11</v>
      </c>
      <c r="C36" s="132">
        <v>77</v>
      </c>
      <c r="D36" s="133">
        <v>74</v>
      </c>
      <c r="E36" s="52">
        <v>50</v>
      </c>
      <c r="F36" s="52">
        <v>60</v>
      </c>
      <c r="G36" s="52">
        <v>50</v>
      </c>
      <c r="H36" s="52">
        <v>72</v>
      </c>
      <c r="I36" s="52">
        <v>36</v>
      </c>
      <c r="J36" s="265">
        <v>61</v>
      </c>
      <c r="K36" s="265">
        <v>51</v>
      </c>
      <c r="L36" s="265">
        <v>74</v>
      </c>
      <c r="M36" s="265">
        <v>39</v>
      </c>
      <c r="N36" s="52"/>
      <c r="O36" s="16"/>
      <c r="P36" s="26" t="str">
        <f t="shared" si="5"/>
        <v>*</v>
      </c>
      <c r="R36" s="118"/>
      <c r="S36" s="118"/>
    </row>
    <row r="37" spans="2:19" ht="14.25" customHeight="1">
      <c r="B37" s="28" t="s">
        <v>1</v>
      </c>
      <c r="C37" s="132">
        <v>117</v>
      </c>
      <c r="D37" s="133">
        <v>109</v>
      </c>
      <c r="E37" s="52">
        <v>79</v>
      </c>
      <c r="F37" s="52">
        <v>78</v>
      </c>
      <c r="G37" s="52">
        <v>75</v>
      </c>
      <c r="H37" s="52">
        <v>65</v>
      </c>
      <c r="I37" s="52">
        <v>57</v>
      </c>
      <c r="J37" s="265">
        <v>78</v>
      </c>
      <c r="K37" s="265">
        <v>77</v>
      </c>
      <c r="L37" s="265">
        <v>67</v>
      </c>
      <c r="M37" s="265">
        <v>60</v>
      </c>
      <c r="N37" s="52"/>
      <c r="O37" s="16"/>
      <c r="P37" s="26">
        <f t="shared" si="5"/>
        <v>-0.24050632911392406</v>
      </c>
      <c r="R37" s="118"/>
      <c r="S37" s="118"/>
    </row>
    <row r="38" spans="2:19" ht="14.25" customHeight="1">
      <c r="B38" s="28" t="s">
        <v>10</v>
      </c>
      <c r="C38" s="132">
        <v>720</v>
      </c>
      <c r="D38" s="133">
        <v>686</v>
      </c>
      <c r="E38" s="52">
        <v>555</v>
      </c>
      <c r="F38" s="52">
        <v>592</v>
      </c>
      <c r="G38" s="52">
        <v>477</v>
      </c>
      <c r="H38" s="52">
        <v>513</v>
      </c>
      <c r="I38" s="52">
        <v>460</v>
      </c>
      <c r="J38" s="265">
        <v>583</v>
      </c>
      <c r="K38" s="265">
        <v>463</v>
      </c>
      <c r="L38" s="265">
        <v>494</v>
      </c>
      <c r="M38" s="265">
        <v>451</v>
      </c>
      <c r="N38" s="52"/>
      <c r="O38" s="16"/>
      <c r="P38" s="26">
        <f t="shared" si="5"/>
        <v>-0.1873873873873874</v>
      </c>
      <c r="R38" s="118"/>
      <c r="S38" s="118"/>
    </row>
    <row r="39" spans="2:19" ht="14.25" customHeight="1">
      <c r="B39" s="28" t="s">
        <v>12</v>
      </c>
      <c r="C39" s="132">
        <v>348</v>
      </c>
      <c r="D39" s="133">
        <v>252</v>
      </c>
      <c r="E39" s="52">
        <v>253</v>
      </c>
      <c r="F39" s="52">
        <v>249</v>
      </c>
      <c r="G39" s="52">
        <v>210</v>
      </c>
      <c r="H39" s="52">
        <v>243</v>
      </c>
      <c r="I39" s="52">
        <v>219</v>
      </c>
      <c r="J39" s="265">
        <v>242</v>
      </c>
      <c r="K39" s="265">
        <v>202</v>
      </c>
      <c r="L39" s="265">
        <v>230</v>
      </c>
      <c r="M39" s="265">
        <v>213</v>
      </c>
      <c r="N39" s="52"/>
      <c r="O39" s="16"/>
      <c r="P39" s="26">
        <f t="shared" si="5"/>
        <v>-0.15810276679841898</v>
      </c>
      <c r="R39" s="118"/>
      <c r="S39" s="118"/>
    </row>
    <row r="40" spans="2:19" ht="14.25" customHeight="1">
      <c r="B40" s="28" t="s">
        <v>13</v>
      </c>
      <c r="C40" s="132">
        <v>596</v>
      </c>
      <c r="D40" s="133">
        <v>498</v>
      </c>
      <c r="E40" s="52">
        <v>597</v>
      </c>
      <c r="F40" s="52">
        <v>507</v>
      </c>
      <c r="G40" s="52">
        <v>439</v>
      </c>
      <c r="H40" s="52">
        <v>449</v>
      </c>
      <c r="I40" s="52">
        <v>358</v>
      </c>
      <c r="J40" s="265">
        <v>525</v>
      </c>
      <c r="K40" s="265">
        <v>467</v>
      </c>
      <c r="L40" s="265">
        <v>495</v>
      </c>
      <c r="M40" s="265">
        <v>425</v>
      </c>
      <c r="N40" s="52"/>
      <c r="O40" s="16"/>
      <c r="P40" s="26">
        <f t="shared" si="5"/>
        <v>-0.288107202680067</v>
      </c>
      <c r="R40" s="118"/>
      <c r="S40" s="118"/>
    </row>
    <row r="41" spans="2:19" ht="14.25" customHeight="1">
      <c r="B41" s="28" t="s">
        <v>96</v>
      </c>
      <c r="C41" s="132">
        <v>121</v>
      </c>
      <c r="D41" s="133">
        <v>95</v>
      </c>
      <c r="E41" s="52">
        <v>84</v>
      </c>
      <c r="F41" s="52">
        <v>85</v>
      </c>
      <c r="G41" s="52">
        <v>89</v>
      </c>
      <c r="H41" s="52">
        <v>92</v>
      </c>
      <c r="I41" s="52">
        <v>119</v>
      </c>
      <c r="J41" s="265">
        <v>89</v>
      </c>
      <c r="K41" s="265">
        <v>95</v>
      </c>
      <c r="L41" s="265">
        <v>92</v>
      </c>
      <c r="M41" s="265">
        <v>68</v>
      </c>
      <c r="N41" s="52"/>
      <c r="O41" s="16"/>
      <c r="P41" s="26">
        <f t="shared" si="5"/>
        <v>-0.19047619047619047</v>
      </c>
      <c r="R41" s="118"/>
      <c r="S41" s="118"/>
    </row>
    <row r="42" spans="6:17" ht="14.25" customHeight="1">
      <c r="F42" s="1"/>
      <c r="G42" s="1"/>
      <c r="H42" s="1"/>
      <c r="I42" s="1"/>
      <c r="J42" s="1"/>
      <c r="K42" s="1"/>
      <c r="L42" s="1"/>
      <c r="M42" s="1"/>
      <c r="N42" s="1"/>
      <c r="O42" s="1"/>
      <c r="P42" s="1"/>
      <c r="Q42" s="28"/>
    </row>
    <row r="43" spans="2:17" ht="14.25" customHeight="1">
      <c r="B43" s="23"/>
      <c r="C43" s="95"/>
      <c r="D43" s="95"/>
      <c r="E43" s="95"/>
      <c r="F43" s="198" t="s">
        <v>26</v>
      </c>
      <c r="G43" s="198"/>
      <c r="H43" s="198"/>
      <c r="I43" s="198"/>
      <c r="J43" s="86"/>
      <c r="K43" s="17"/>
      <c r="L43" s="17"/>
      <c r="M43" s="17"/>
      <c r="N43" s="116"/>
      <c r="O43" s="17"/>
      <c r="P43" s="9"/>
      <c r="Q43" s="28"/>
    </row>
    <row r="44" spans="2:17" ht="14.25" customHeight="1">
      <c r="B44" s="23"/>
      <c r="C44" s="136"/>
      <c r="D44" s="137"/>
      <c r="E44" s="23"/>
      <c r="P44" s="10"/>
      <c r="Q44" s="28"/>
    </row>
    <row r="45" spans="2:17" ht="14.25" customHeight="1">
      <c r="B45" s="28" t="s">
        <v>18</v>
      </c>
      <c r="C45" s="138">
        <f>(C35/C$33)</f>
        <v>0.29093514869222503</v>
      </c>
      <c r="D45" s="139">
        <f aca="true" t="shared" si="6" ref="D45:M45">(D35/D$33)</f>
        <v>0.28553563984993746</v>
      </c>
      <c r="E45" s="14">
        <f t="shared" si="6"/>
        <v>0.26387625113739765</v>
      </c>
      <c r="F45" s="14">
        <f t="shared" si="6"/>
        <v>0.265544647031323</v>
      </c>
      <c r="G45" s="14">
        <f t="shared" si="6"/>
        <v>0.28685470995210216</v>
      </c>
      <c r="H45" s="14">
        <f t="shared" si="6"/>
        <v>0.26044352759154205</v>
      </c>
      <c r="I45" s="14">
        <f t="shared" si="6"/>
        <v>0.25610482430017867</v>
      </c>
      <c r="J45" s="261">
        <f t="shared" si="6"/>
        <v>0.26570497906002793</v>
      </c>
      <c r="K45" s="261">
        <f t="shared" si="6"/>
        <v>0.28609062170706007</v>
      </c>
      <c r="L45" s="261">
        <f t="shared" si="6"/>
        <v>0.2599388379204893</v>
      </c>
      <c r="M45" s="261">
        <f t="shared" si="6"/>
        <v>0.2559241706161137</v>
      </c>
      <c r="N45" s="33"/>
      <c r="O45" s="33"/>
      <c r="P45" s="37"/>
      <c r="Q45" s="28"/>
    </row>
    <row r="46" spans="2:17" ht="14.25" customHeight="1">
      <c r="B46" s="28" t="s">
        <v>11</v>
      </c>
      <c r="C46" s="138">
        <f aca="true" t="shared" si="7" ref="C46:M51">(C36/C$33)</f>
        <v>0.027588677893228233</v>
      </c>
      <c r="D46" s="139">
        <f t="shared" si="7"/>
        <v>0.030846185910796166</v>
      </c>
      <c r="E46" s="14">
        <f t="shared" si="7"/>
        <v>0.022747952684258416</v>
      </c>
      <c r="F46" s="14">
        <f t="shared" si="7"/>
        <v>0.028050490883590462</v>
      </c>
      <c r="G46" s="14">
        <f t="shared" si="7"/>
        <v>0.026609898882384245</v>
      </c>
      <c r="H46" s="14">
        <f t="shared" si="7"/>
        <v>0.037132542547705004</v>
      </c>
      <c r="I46" s="14">
        <f t="shared" si="7"/>
        <v>0.02144133412745682</v>
      </c>
      <c r="J46" s="261">
        <f t="shared" si="7"/>
        <v>0.028385295486272687</v>
      </c>
      <c r="K46" s="261">
        <f t="shared" si="7"/>
        <v>0.026870389884088516</v>
      </c>
      <c r="L46" s="261">
        <f t="shared" si="7"/>
        <v>0.03771661569826707</v>
      </c>
      <c r="M46" s="261">
        <f t="shared" si="7"/>
        <v>0.0231042654028436</v>
      </c>
      <c r="N46" s="33"/>
      <c r="O46" s="33"/>
      <c r="P46" s="37"/>
      <c r="Q46" s="28"/>
    </row>
    <row r="47" spans="2:17" ht="14.25" customHeight="1">
      <c r="B47" s="28" t="s">
        <v>1</v>
      </c>
      <c r="C47" s="138">
        <f t="shared" si="7"/>
        <v>0.04192045861698316</v>
      </c>
      <c r="D47" s="139">
        <f t="shared" si="7"/>
        <v>0.04543559816590246</v>
      </c>
      <c r="E47" s="14">
        <f t="shared" si="7"/>
        <v>0.0359417652411283</v>
      </c>
      <c r="F47" s="14">
        <f t="shared" si="7"/>
        <v>0.0364656381486676</v>
      </c>
      <c r="G47" s="14">
        <f t="shared" si="7"/>
        <v>0.03991484832357637</v>
      </c>
      <c r="H47" s="14">
        <f t="shared" si="7"/>
        <v>0.033522434244455904</v>
      </c>
      <c r="I47" s="14">
        <f t="shared" si="7"/>
        <v>0.033948779035139966</v>
      </c>
      <c r="J47" s="261">
        <f t="shared" si="7"/>
        <v>0.03629595160539786</v>
      </c>
      <c r="K47" s="261">
        <f t="shared" si="7"/>
        <v>0.04056902002107481</v>
      </c>
      <c r="L47" s="261">
        <f t="shared" si="7"/>
        <v>0.034148827726809376</v>
      </c>
      <c r="M47" s="261">
        <f t="shared" si="7"/>
        <v>0.035545023696682464</v>
      </c>
      <c r="N47" s="33"/>
      <c r="O47" s="33"/>
      <c r="P47" s="37"/>
      <c r="Q47" s="28"/>
    </row>
    <row r="48" spans="2:17" ht="14.25" customHeight="1">
      <c r="B48" s="28" t="s">
        <v>10</v>
      </c>
      <c r="C48" s="138">
        <f t="shared" si="7"/>
        <v>0.2579720530275887</v>
      </c>
      <c r="D48" s="139">
        <f t="shared" si="7"/>
        <v>0.28595248020008335</v>
      </c>
      <c r="E48" s="14">
        <f t="shared" si="7"/>
        <v>0.25250227479526843</v>
      </c>
      <c r="F48" s="14">
        <f t="shared" si="7"/>
        <v>0.2767648433847592</v>
      </c>
      <c r="G48" s="14">
        <f t="shared" si="7"/>
        <v>0.2538584353379457</v>
      </c>
      <c r="H48" s="14">
        <f t="shared" si="7"/>
        <v>0.26456936565239814</v>
      </c>
      <c r="I48" s="14">
        <f t="shared" si="7"/>
        <v>0.273972602739726</v>
      </c>
      <c r="J48" s="261">
        <f t="shared" si="7"/>
        <v>0.2712889716147045</v>
      </c>
      <c r="K48" s="261">
        <f t="shared" si="7"/>
        <v>0.24394099051633297</v>
      </c>
      <c r="L48" s="261">
        <f t="shared" si="7"/>
        <v>0.25178389398572887</v>
      </c>
      <c r="M48" s="261">
        <f t="shared" si="7"/>
        <v>0.2671800947867299</v>
      </c>
      <c r="N48" s="33"/>
      <c r="O48" s="33"/>
      <c r="P48" s="37"/>
      <c r="Q48" s="28"/>
    </row>
    <row r="49" spans="2:17" ht="14.25" customHeight="1">
      <c r="B49" s="28" t="s">
        <v>12</v>
      </c>
      <c r="C49" s="138">
        <f t="shared" si="7"/>
        <v>0.12468649229666787</v>
      </c>
      <c r="D49" s="139">
        <f t="shared" si="7"/>
        <v>0.10504376823676533</v>
      </c>
      <c r="E49" s="14">
        <f t="shared" si="7"/>
        <v>0.1151046405823476</v>
      </c>
      <c r="F49" s="14">
        <f t="shared" si="7"/>
        <v>0.11640953716690042</v>
      </c>
      <c r="G49" s="14">
        <f t="shared" si="7"/>
        <v>0.11176157530601384</v>
      </c>
      <c r="H49" s="14">
        <f t="shared" si="7"/>
        <v>0.12532233109850438</v>
      </c>
      <c r="I49" s="14">
        <f t="shared" si="7"/>
        <v>0.13043478260869565</v>
      </c>
      <c r="J49" s="261">
        <f t="shared" si="7"/>
        <v>0.11261051651931131</v>
      </c>
      <c r="K49" s="261">
        <f t="shared" si="7"/>
        <v>0.10642781875658588</v>
      </c>
      <c r="L49" s="261">
        <f t="shared" si="7"/>
        <v>0.11722731906218145</v>
      </c>
      <c r="M49" s="261">
        <f t="shared" si="7"/>
        <v>0.12618483412322276</v>
      </c>
      <c r="N49" s="33"/>
      <c r="O49" s="33"/>
      <c r="P49" s="37"/>
      <c r="Q49" s="16"/>
    </row>
    <row r="50" spans="2:16" ht="14.25" customHeight="1">
      <c r="B50" s="28" t="s">
        <v>13</v>
      </c>
      <c r="C50" s="138">
        <f t="shared" si="7"/>
        <v>0.21354353278394841</v>
      </c>
      <c r="D50" s="139">
        <f t="shared" si="7"/>
        <v>0.20758649437265528</v>
      </c>
      <c r="E50" s="14">
        <f t="shared" si="7"/>
        <v>0.2716105550500455</v>
      </c>
      <c r="F50" s="14">
        <f t="shared" si="7"/>
        <v>0.2370266479663394</v>
      </c>
      <c r="G50" s="14">
        <f t="shared" si="7"/>
        <v>0.23363491218733368</v>
      </c>
      <c r="H50" s="14">
        <f t="shared" si="7"/>
        <v>0.23156266116554924</v>
      </c>
      <c r="I50" s="14">
        <f t="shared" si="7"/>
        <v>0.21322215604526504</v>
      </c>
      <c r="J50" s="261">
        <f t="shared" si="7"/>
        <v>0.24429967426710097</v>
      </c>
      <c r="K50" s="261">
        <f t="shared" si="7"/>
        <v>0.24604847207586933</v>
      </c>
      <c r="L50" s="261">
        <f t="shared" si="7"/>
        <v>0.25229357798165136</v>
      </c>
      <c r="M50" s="261">
        <f t="shared" si="7"/>
        <v>0.2517772511848341</v>
      </c>
      <c r="N50" s="33"/>
      <c r="O50" s="33"/>
      <c r="P50" s="37"/>
    </row>
    <row r="51" spans="2:16" ht="14.25" customHeight="1">
      <c r="B51" s="28" t="s">
        <v>96</v>
      </c>
      <c r="C51" s="14">
        <f t="shared" si="7"/>
        <v>0.043353636689358654</v>
      </c>
      <c r="D51" s="14">
        <f t="shared" si="7"/>
        <v>0.03959983326385994</v>
      </c>
      <c r="E51" s="14">
        <f t="shared" si="7"/>
        <v>0.03821656050955414</v>
      </c>
      <c r="F51" s="14">
        <f t="shared" si="7"/>
        <v>0.039738195418419824</v>
      </c>
      <c r="G51" s="14">
        <f t="shared" si="7"/>
        <v>0.04736562001064396</v>
      </c>
      <c r="H51" s="14">
        <f t="shared" si="7"/>
        <v>0.04744713769984528</v>
      </c>
      <c r="I51" s="14">
        <f t="shared" si="7"/>
        <v>0.07087552114353782</v>
      </c>
      <c r="J51" s="261">
        <f t="shared" si="7"/>
        <v>0.04141461144718474</v>
      </c>
      <c r="K51" s="261">
        <f t="shared" si="7"/>
        <v>0.05005268703898841</v>
      </c>
      <c r="L51" s="261">
        <f t="shared" si="7"/>
        <v>0.046890927624872576</v>
      </c>
      <c r="M51" s="261">
        <f t="shared" si="7"/>
        <v>0.04028436018957346</v>
      </c>
      <c r="N51" s="33"/>
      <c r="O51" s="33"/>
      <c r="P51" s="37"/>
    </row>
    <row r="52" spans="2:16" ht="14.25" customHeight="1">
      <c r="B52" s="34"/>
      <c r="C52" s="34"/>
      <c r="D52" s="34"/>
      <c r="E52" s="34"/>
      <c r="F52" s="99"/>
      <c r="G52" s="99"/>
      <c r="H52" s="99"/>
      <c r="I52" s="99"/>
      <c r="J52" s="99"/>
      <c r="K52" s="99"/>
      <c r="L52" s="99"/>
      <c r="M52" s="99"/>
      <c r="N52" s="99"/>
      <c r="O52" s="99"/>
      <c r="P52" s="35"/>
    </row>
    <row r="53" spans="1:16" ht="7.5" customHeight="1">
      <c r="A53" s="8"/>
      <c r="B53" s="8"/>
      <c r="C53" s="8"/>
      <c r="D53" s="8"/>
      <c r="E53" s="8"/>
      <c r="O53" s="41"/>
      <c r="P53" s="41"/>
    </row>
    <row r="54" spans="2:16" ht="12.75" customHeight="1">
      <c r="B54" s="202" t="s">
        <v>139</v>
      </c>
      <c r="C54" s="202"/>
      <c r="D54" s="202"/>
      <c r="E54" s="202"/>
      <c r="F54" s="202"/>
      <c r="G54" s="202"/>
      <c r="H54" s="202"/>
      <c r="I54" s="202"/>
      <c r="J54" s="202"/>
      <c r="K54" s="202"/>
      <c r="L54" s="202"/>
      <c r="M54" s="202"/>
      <c r="N54" s="202"/>
      <c r="O54" s="202"/>
      <c r="P54" s="8"/>
    </row>
    <row r="55" spans="2:16" ht="12.75" customHeight="1">
      <c r="B55" s="202" t="s">
        <v>24</v>
      </c>
      <c r="C55" s="202"/>
      <c r="D55" s="202"/>
      <c r="E55" s="202"/>
      <c r="F55" s="202"/>
      <c r="G55" s="202"/>
      <c r="H55" s="202"/>
      <c r="I55" s="202"/>
      <c r="J55" s="202"/>
      <c r="K55" s="202"/>
      <c r="L55" s="202"/>
      <c r="M55" s="202"/>
      <c r="N55" s="202"/>
      <c r="O55" s="202"/>
      <c r="P55" s="8"/>
    </row>
    <row r="56" spans="2:17" ht="13.5" customHeight="1">
      <c r="B56" s="202" t="s">
        <v>144</v>
      </c>
      <c r="C56" s="202"/>
      <c r="D56" s="202"/>
      <c r="E56" s="202"/>
      <c r="F56" s="202"/>
      <c r="G56" s="202"/>
      <c r="H56" s="202"/>
      <c r="I56" s="202"/>
      <c r="J56" s="202"/>
      <c r="K56" s="202"/>
      <c r="L56" s="202"/>
      <c r="M56" s="202"/>
      <c r="N56" s="202"/>
      <c r="O56" s="202"/>
      <c r="P56" s="202"/>
      <c r="Q56" s="2"/>
    </row>
    <row r="57" spans="2:5" ht="7.5" customHeight="1">
      <c r="B57" s="119"/>
      <c r="C57" s="119"/>
      <c r="D57" s="8"/>
      <c r="E57" s="8"/>
    </row>
    <row r="58" spans="2:16" ht="12.75" customHeight="1">
      <c r="B58" s="101" t="s">
        <v>20</v>
      </c>
      <c r="C58" s="102"/>
      <c r="D58" s="102"/>
      <c r="E58" s="102"/>
      <c r="F58" s="102"/>
      <c r="G58" s="102"/>
      <c r="H58" s="102"/>
      <c r="I58" s="102"/>
      <c r="J58" s="102"/>
      <c r="K58" s="102"/>
      <c r="L58" s="102"/>
      <c r="M58" s="102"/>
      <c r="N58" s="102"/>
      <c r="O58" s="102"/>
      <c r="P58" s="103"/>
    </row>
    <row r="59" spans="2:16" ht="25.5" customHeight="1">
      <c r="B59" s="199" t="s">
        <v>148</v>
      </c>
      <c r="C59" s="200"/>
      <c r="D59" s="200"/>
      <c r="E59" s="200"/>
      <c r="F59" s="200"/>
      <c r="G59" s="200"/>
      <c r="H59" s="200"/>
      <c r="I59" s="200"/>
      <c r="J59" s="200"/>
      <c r="K59" s="200"/>
      <c r="L59" s="200"/>
      <c r="M59" s="200"/>
      <c r="N59" s="200"/>
      <c r="O59" s="200"/>
      <c r="P59" s="201"/>
    </row>
    <row r="61" spans="3:13" ht="12.75">
      <c r="C61" s="16"/>
      <c r="D61" s="16"/>
      <c r="E61" s="16"/>
      <c r="F61" s="16"/>
      <c r="G61" s="16"/>
      <c r="H61" s="16"/>
      <c r="I61" s="16"/>
      <c r="J61" s="16"/>
      <c r="K61" s="16"/>
      <c r="L61" s="16"/>
      <c r="M61" s="16"/>
    </row>
    <row r="62" spans="3:9" ht="12.75">
      <c r="C62" s="16"/>
      <c r="D62" s="16"/>
      <c r="E62" s="16"/>
      <c r="F62" s="16"/>
      <c r="G62" s="16"/>
      <c r="H62" s="16"/>
      <c r="I62" s="16"/>
    </row>
    <row r="64" spans="3:9" ht="12.75">
      <c r="C64" s="16"/>
      <c r="D64" s="16"/>
      <c r="E64" s="16"/>
      <c r="F64" s="16"/>
      <c r="G64" s="16"/>
      <c r="H64" s="16"/>
      <c r="I64" s="16"/>
    </row>
    <row r="67" spans="3:13" ht="12.75">
      <c r="C67" s="142"/>
      <c r="D67" s="142"/>
      <c r="E67" s="142"/>
      <c r="F67" s="142"/>
      <c r="G67" s="142"/>
      <c r="H67" s="142"/>
      <c r="I67" s="142"/>
      <c r="J67" s="142"/>
      <c r="K67" s="142"/>
      <c r="L67" s="142"/>
      <c r="M67" s="142"/>
    </row>
    <row r="68" spans="3:13" ht="12.75">
      <c r="C68" s="142"/>
      <c r="D68" s="142"/>
      <c r="E68" s="142"/>
      <c r="F68" s="142"/>
      <c r="G68" s="142"/>
      <c r="H68" s="142"/>
      <c r="I68" s="142"/>
      <c r="J68" s="142"/>
      <c r="K68" s="142"/>
      <c r="L68" s="142"/>
      <c r="M68" s="142"/>
    </row>
    <row r="69" spans="3:13" ht="12.75">
      <c r="C69" s="142"/>
      <c r="D69" s="142"/>
      <c r="E69" s="142"/>
      <c r="F69" s="142"/>
      <c r="G69" s="142"/>
      <c r="H69" s="142"/>
      <c r="I69" s="142"/>
      <c r="J69" s="142"/>
      <c r="K69" s="142"/>
      <c r="L69" s="142"/>
      <c r="M69" s="142"/>
    </row>
    <row r="70" spans="3:13" ht="12.75">
      <c r="C70" s="142"/>
      <c r="D70" s="142"/>
      <c r="E70" s="142"/>
      <c r="F70" s="142"/>
      <c r="G70" s="142"/>
      <c r="H70" s="142"/>
      <c r="I70" s="142"/>
      <c r="J70" s="142"/>
      <c r="K70" s="142"/>
      <c r="L70" s="142"/>
      <c r="M70" s="142"/>
    </row>
    <row r="72" spans="3:13" ht="12.75">
      <c r="C72" s="142"/>
      <c r="D72" s="142"/>
      <c r="E72" s="142"/>
      <c r="F72" s="142"/>
      <c r="G72" s="142"/>
      <c r="H72" s="142"/>
      <c r="I72" s="142"/>
      <c r="J72" s="142"/>
      <c r="K72" s="142"/>
      <c r="L72" s="142"/>
      <c r="M72" s="142"/>
    </row>
    <row r="73" spans="3:13" ht="12.75">
      <c r="C73" s="142"/>
      <c r="D73" s="142"/>
      <c r="E73" s="142"/>
      <c r="F73" s="142"/>
      <c r="G73" s="142"/>
      <c r="H73" s="142"/>
      <c r="I73" s="142"/>
      <c r="J73" s="142"/>
      <c r="K73" s="142"/>
      <c r="L73" s="142"/>
      <c r="M73" s="142"/>
    </row>
    <row r="74" spans="3:13" ht="12.75">
      <c r="C74" s="142"/>
      <c r="D74" s="142"/>
      <c r="E74" s="142"/>
      <c r="F74" s="142"/>
      <c r="G74" s="142"/>
      <c r="H74" s="142"/>
      <c r="I74" s="142"/>
      <c r="J74" s="142"/>
      <c r="K74" s="142"/>
      <c r="L74" s="142"/>
      <c r="M74" s="142"/>
    </row>
    <row r="75" spans="3:13" ht="12.75">
      <c r="C75" s="142"/>
      <c r="D75" s="142"/>
      <c r="E75" s="142"/>
      <c r="F75" s="142"/>
      <c r="G75" s="142"/>
      <c r="H75" s="142"/>
      <c r="I75" s="142"/>
      <c r="J75" s="142"/>
      <c r="K75" s="142"/>
      <c r="L75" s="142"/>
      <c r="M75" s="142"/>
    </row>
  </sheetData>
  <mergeCells count="26">
    <mergeCell ref="B54:O54"/>
    <mergeCell ref="B55:O55"/>
    <mergeCell ref="B56:P56"/>
    <mergeCell ref="B59:P59"/>
    <mergeCell ref="F21:I21"/>
    <mergeCell ref="B31:B33"/>
    <mergeCell ref="F31:I31"/>
    <mergeCell ref="F43:I43"/>
    <mergeCell ref="O7:O8"/>
    <mergeCell ref="P7:P8"/>
    <mergeCell ref="B9:B11"/>
    <mergeCell ref="F9:I9"/>
    <mergeCell ref="J7:J8"/>
    <mergeCell ref="K7:K8"/>
    <mergeCell ref="L7:L8"/>
    <mergeCell ref="M7:M8"/>
    <mergeCell ref="B3:P4"/>
    <mergeCell ref="G6:P6"/>
    <mergeCell ref="B7:B8"/>
    <mergeCell ref="C7:C8"/>
    <mergeCell ref="D7:D8"/>
    <mergeCell ref="E7:E8"/>
    <mergeCell ref="F7:F8"/>
    <mergeCell ref="G7:G8"/>
    <mergeCell ref="H7:H8"/>
    <mergeCell ref="I7:I8"/>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indexed="42"/>
    <pageSetUpPr fitToPage="1"/>
  </sheetPr>
  <dimension ref="B1:N61"/>
  <sheetViews>
    <sheetView workbookViewId="0" topLeftCell="A1">
      <selection activeCell="A1" sqref="A1"/>
    </sheetView>
  </sheetViews>
  <sheetFormatPr defaultColWidth="9.140625" defaultRowHeight="12.75"/>
  <cols>
    <col min="1" max="1" width="9.140625" style="41" customWidth="1"/>
    <col min="2" max="2" width="26.8515625" style="28" customWidth="1"/>
    <col min="3" max="8" width="10.28125" style="28" customWidth="1"/>
    <col min="9" max="9" width="11.00390625" style="28" customWidth="1"/>
    <col min="10" max="10" width="2.00390625" style="28" customWidth="1"/>
    <col min="11" max="11" width="18.00390625" style="28" customWidth="1"/>
    <col min="12" max="12" width="1.57421875" style="28" customWidth="1"/>
    <col min="13" max="16384" width="9.140625" style="41" customWidth="1"/>
  </cols>
  <sheetData>
    <row r="1" spans="2:12" ht="12.75">
      <c r="B1" s="116"/>
      <c r="C1" s="116"/>
      <c r="D1" s="116"/>
      <c r="E1" s="116"/>
      <c r="F1" s="116"/>
      <c r="G1" s="116"/>
      <c r="H1" s="116"/>
      <c r="I1" s="116"/>
      <c r="J1" s="116"/>
      <c r="K1" s="116"/>
      <c r="L1" s="116"/>
    </row>
    <row r="2" ht="12.75">
      <c r="B2" s="88"/>
    </row>
    <row r="3" spans="2:14" ht="30.75" customHeight="1">
      <c r="B3" s="197" t="s">
        <v>91</v>
      </c>
      <c r="C3" s="197"/>
      <c r="D3" s="197"/>
      <c r="E3" s="197"/>
      <c r="F3" s="197"/>
      <c r="G3" s="197"/>
      <c r="H3" s="197"/>
      <c r="I3" s="197"/>
      <c r="J3" s="197"/>
      <c r="K3" s="197"/>
      <c r="L3" s="197"/>
      <c r="M3" s="5"/>
      <c r="N3" s="5"/>
    </row>
    <row r="4" spans="2:14" ht="19.5" customHeight="1">
      <c r="B4" s="5"/>
      <c r="C4" s="5"/>
      <c r="D4" s="5"/>
      <c r="E4" s="5"/>
      <c r="F4" s="5"/>
      <c r="G4" s="5"/>
      <c r="H4" s="5"/>
      <c r="I4" s="5"/>
      <c r="J4" s="5"/>
      <c r="K4" s="5"/>
      <c r="L4" s="5"/>
      <c r="M4" s="5"/>
      <c r="N4" s="5"/>
    </row>
    <row r="5" spans="2:14" ht="14.25" customHeight="1" thickBot="1">
      <c r="B5" s="90"/>
      <c r="C5" s="90"/>
      <c r="D5" s="90"/>
      <c r="E5" s="90"/>
      <c r="F5" s="196" t="s">
        <v>92</v>
      </c>
      <c r="G5" s="196"/>
      <c r="H5" s="196"/>
      <c r="I5" s="196"/>
      <c r="J5" s="196"/>
      <c r="K5" s="196"/>
      <c r="L5" s="196"/>
      <c r="M5" s="20"/>
      <c r="N5" s="20"/>
    </row>
    <row r="6" spans="2:12" ht="12.75" customHeight="1">
      <c r="B6" s="203" t="s">
        <v>85</v>
      </c>
      <c r="C6" s="151" t="s">
        <v>93</v>
      </c>
      <c r="D6" s="151" t="s">
        <v>94</v>
      </c>
      <c r="E6" s="207" t="s">
        <v>29</v>
      </c>
      <c r="F6" s="193" t="s">
        <v>98</v>
      </c>
      <c r="G6" s="193" t="s">
        <v>99</v>
      </c>
      <c r="H6" s="193" t="s">
        <v>100</v>
      </c>
      <c r="I6" s="193" t="s">
        <v>101</v>
      </c>
      <c r="J6" s="93"/>
      <c r="K6" s="205" t="s">
        <v>95</v>
      </c>
      <c r="L6" s="93"/>
    </row>
    <row r="7" spans="2:12" ht="41.25" customHeight="1" thickBot="1">
      <c r="B7" s="204"/>
      <c r="C7" s="208"/>
      <c r="D7" s="208"/>
      <c r="E7" s="192"/>
      <c r="F7" s="194"/>
      <c r="G7" s="194"/>
      <c r="H7" s="194"/>
      <c r="I7" s="194"/>
      <c r="J7" s="94"/>
      <c r="K7" s="206"/>
      <c r="L7" s="94"/>
    </row>
    <row r="8" spans="2:12" ht="14.25" customHeight="1">
      <c r="B8" s="21"/>
      <c r="C8" s="124"/>
      <c r="D8" s="124"/>
      <c r="E8" s="124"/>
      <c r="F8" s="195"/>
      <c r="G8" s="195"/>
      <c r="H8" s="195"/>
      <c r="I8" s="195"/>
      <c r="J8" s="17"/>
      <c r="K8" s="21"/>
      <c r="L8" s="17"/>
    </row>
    <row r="9" spans="2:12" ht="14.25" customHeight="1">
      <c r="B9" s="21"/>
      <c r="C9" s="125"/>
      <c r="D9" s="126"/>
      <c r="E9" s="127"/>
      <c r="F9" s="17"/>
      <c r="G9" s="17"/>
      <c r="H9" s="17"/>
      <c r="I9" s="17"/>
      <c r="J9" s="17"/>
      <c r="K9" s="21"/>
      <c r="L9" s="17"/>
    </row>
    <row r="10" spans="2:14" ht="14.25" customHeight="1">
      <c r="B10" s="23" t="s">
        <v>17</v>
      </c>
      <c r="C10" s="128">
        <f aca="true" t="shared" si="0" ref="C10:I10">SUM(C12:C18)</f>
        <v>5688</v>
      </c>
      <c r="D10" s="129">
        <f t="shared" si="0"/>
        <v>5156</v>
      </c>
      <c r="E10" s="47">
        <f t="shared" si="0"/>
        <v>4811</v>
      </c>
      <c r="F10" s="47">
        <f t="shared" si="0"/>
        <v>4875</v>
      </c>
      <c r="G10" s="47">
        <f t="shared" si="0"/>
        <v>4322</v>
      </c>
      <c r="H10" s="47">
        <f t="shared" si="0"/>
        <v>4487</v>
      </c>
      <c r="I10" s="47">
        <f t="shared" si="0"/>
        <v>3982</v>
      </c>
      <c r="J10" s="47"/>
      <c r="K10" s="43">
        <f>I10/E10-1</f>
        <v>-0.17231344834753692</v>
      </c>
      <c r="L10" s="43"/>
      <c r="M10" s="118"/>
      <c r="N10" s="130"/>
    </row>
    <row r="11" spans="2:14" ht="14.25" customHeight="1">
      <c r="B11" s="23"/>
      <c r="C11" s="128"/>
      <c r="D11" s="129"/>
      <c r="E11" s="47"/>
      <c r="F11" s="1"/>
      <c r="G11" s="1"/>
      <c r="H11" s="1"/>
      <c r="I11" s="131"/>
      <c r="J11" s="1"/>
      <c r="K11" s="43"/>
      <c r="L11" s="47"/>
      <c r="M11" s="118"/>
      <c r="N11" s="130"/>
    </row>
    <row r="12" spans="2:14" ht="14.25" customHeight="1">
      <c r="B12" s="28" t="s">
        <v>18</v>
      </c>
      <c r="C12" s="132">
        <v>1217</v>
      </c>
      <c r="D12" s="133">
        <v>1083</v>
      </c>
      <c r="E12" s="52">
        <v>914</v>
      </c>
      <c r="F12" s="52">
        <v>976</v>
      </c>
      <c r="G12" s="52">
        <v>949</v>
      </c>
      <c r="H12" s="52">
        <v>887</v>
      </c>
      <c r="I12" s="134">
        <v>778</v>
      </c>
      <c r="J12" s="16"/>
      <c r="K12" s="43">
        <f aca="true" t="shared" si="1" ref="K12:K18">I12/E12-1</f>
        <v>-0.14879649890590807</v>
      </c>
      <c r="L12" s="16"/>
      <c r="M12" s="118"/>
      <c r="N12" s="130"/>
    </row>
    <row r="13" spans="2:14" ht="14.25" customHeight="1">
      <c r="B13" s="28" t="s">
        <v>11</v>
      </c>
      <c r="C13" s="132">
        <v>207</v>
      </c>
      <c r="D13" s="133">
        <v>203</v>
      </c>
      <c r="E13" s="52">
        <v>152</v>
      </c>
      <c r="F13" s="52">
        <v>175</v>
      </c>
      <c r="G13" s="52">
        <v>139</v>
      </c>
      <c r="H13" s="52">
        <v>168</v>
      </c>
      <c r="I13" s="134">
        <v>112</v>
      </c>
      <c r="J13" s="16"/>
      <c r="K13" s="43">
        <f t="shared" si="1"/>
        <v>-0.26315789473684215</v>
      </c>
      <c r="L13" s="16"/>
      <c r="M13" s="118"/>
      <c r="N13" s="130"/>
    </row>
    <row r="14" spans="2:14" ht="14.25" customHeight="1">
      <c r="B14" s="28" t="s">
        <v>1</v>
      </c>
      <c r="C14" s="132">
        <v>222</v>
      </c>
      <c r="D14" s="133">
        <v>240</v>
      </c>
      <c r="E14" s="52">
        <v>194</v>
      </c>
      <c r="F14" s="52">
        <v>201</v>
      </c>
      <c r="G14" s="52">
        <v>186</v>
      </c>
      <c r="H14" s="52">
        <v>188</v>
      </c>
      <c r="I14" s="134">
        <v>153</v>
      </c>
      <c r="J14" s="16"/>
      <c r="K14" s="43">
        <f t="shared" si="1"/>
        <v>-0.21134020618556704</v>
      </c>
      <c r="L14" s="16"/>
      <c r="M14" s="118"/>
      <c r="N14" s="130"/>
    </row>
    <row r="15" spans="2:14" ht="14.25" customHeight="1">
      <c r="B15" s="28" t="s">
        <v>10</v>
      </c>
      <c r="C15" s="132">
        <v>1616</v>
      </c>
      <c r="D15" s="133">
        <v>1579</v>
      </c>
      <c r="E15" s="52">
        <v>1397</v>
      </c>
      <c r="F15" s="52">
        <v>1414</v>
      </c>
      <c r="G15" s="52">
        <v>1171</v>
      </c>
      <c r="H15" s="52">
        <v>1250</v>
      </c>
      <c r="I15" s="134">
        <v>1144</v>
      </c>
      <c r="J15" s="16"/>
      <c r="K15" s="43">
        <f t="shared" si="1"/>
        <v>-0.18110236220472442</v>
      </c>
      <c r="L15" s="16"/>
      <c r="M15" s="118"/>
      <c r="N15" s="130"/>
    </row>
    <row r="16" spans="2:14" ht="14.25" customHeight="1">
      <c r="B16" s="28" t="s">
        <v>12</v>
      </c>
      <c r="C16" s="132">
        <v>797</v>
      </c>
      <c r="D16" s="133">
        <v>630</v>
      </c>
      <c r="E16" s="52">
        <v>586</v>
      </c>
      <c r="F16" s="52">
        <v>611</v>
      </c>
      <c r="G16" s="52">
        <v>524</v>
      </c>
      <c r="H16" s="52">
        <v>574</v>
      </c>
      <c r="I16" s="134">
        <v>536</v>
      </c>
      <c r="J16" s="16"/>
      <c r="K16" s="43">
        <f t="shared" si="1"/>
        <v>-0.08532423208191131</v>
      </c>
      <c r="L16" s="16"/>
      <c r="M16" s="118"/>
      <c r="N16" s="130"/>
    </row>
    <row r="17" spans="2:14" ht="14.25" customHeight="1">
      <c r="B17" s="28" t="s">
        <v>13</v>
      </c>
      <c r="C17" s="132">
        <v>1391</v>
      </c>
      <c r="D17" s="133">
        <v>1194</v>
      </c>
      <c r="E17" s="52">
        <v>1363</v>
      </c>
      <c r="F17" s="52">
        <v>1288</v>
      </c>
      <c r="G17" s="52">
        <v>1169</v>
      </c>
      <c r="H17" s="52">
        <v>1210</v>
      </c>
      <c r="I17" s="134">
        <v>1092</v>
      </c>
      <c r="J17" s="16"/>
      <c r="K17" s="43">
        <f t="shared" si="1"/>
        <v>-0.19882611885546586</v>
      </c>
      <c r="L17" s="16"/>
      <c r="M17" s="118"/>
      <c r="N17" s="130"/>
    </row>
    <row r="18" spans="2:14" ht="14.25" customHeight="1">
      <c r="B18" s="28" t="s">
        <v>96</v>
      </c>
      <c r="C18" s="132">
        <v>238</v>
      </c>
      <c r="D18" s="133">
        <v>227</v>
      </c>
      <c r="E18" s="52">
        <v>205</v>
      </c>
      <c r="F18" s="52">
        <v>210</v>
      </c>
      <c r="G18" s="52">
        <v>184</v>
      </c>
      <c r="H18" s="52">
        <v>210</v>
      </c>
      <c r="I18" s="134">
        <v>167</v>
      </c>
      <c r="J18" s="16"/>
      <c r="K18" s="43">
        <f t="shared" si="1"/>
        <v>-0.18536585365853664</v>
      </c>
      <c r="L18" s="16"/>
      <c r="M18" s="118"/>
      <c r="N18" s="130"/>
    </row>
    <row r="19" spans="6:12" ht="14.25" customHeight="1">
      <c r="F19" s="97"/>
      <c r="G19" s="97"/>
      <c r="H19" s="97"/>
      <c r="I19" s="97"/>
      <c r="J19" s="97"/>
      <c r="K19" s="97"/>
      <c r="L19" s="97"/>
    </row>
    <row r="20" spans="2:12" ht="14.25" customHeight="1">
      <c r="B20" s="23"/>
      <c r="C20" s="135"/>
      <c r="D20" s="135"/>
      <c r="E20" s="198" t="s">
        <v>26</v>
      </c>
      <c r="F20" s="198"/>
      <c r="G20" s="198"/>
      <c r="H20" s="198"/>
      <c r="I20" s="198"/>
      <c r="J20" s="17"/>
      <c r="K20" s="17"/>
      <c r="L20" s="17"/>
    </row>
    <row r="21" spans="2:12" ht="14.25" customHeight="1">
      <c r="B21" s="23"/>
      <c r="C21" s="136"/>
      <c r="D21" s="137"/>
      <c r="E21" s="52"/>
      <c r="F21" s="17"/>
      <c r="G21" s="17"/>
      <c r="H21" s="17"/>
      <c r="I21" s="17"/>
      <c r="J21" s="17"/>
      <c r="K21" s="17"/>
      <c r="L21" s="17"/>
    </row>
    <row r="22" spans="2:12" ht="14.25" customHeight="1">
      <c r="B22" s="28" t="s">
        <v>18</v>
      </c>
      <c r="C22" s="138">
        <f aca="true" t="shared" si="2" ref="C22:I28">(C12/C$10)</f>
        <v>0.21395921237693388</v>
      </c>
      <c r="D22" s="139">
        <f t="shared" si="2"/>
        <v>0.21004654771140419</v>
      </c>
      <c r="E22" s="14">
        <f t="shared" si="2"/>
        <v>0.18998129287050508</v>
      </c>
      <c r="F22" s="14">
        <f t="shared" si="2"/>
        <v>0.2002051282051282</v>
      </c>
      <c r="G22" s="14">
        <f t="shared" si="2"/>
        <v>0.2195742711707543</v>
      </c>
      <c r="H22" s="14">
        <f t="shared" si="2"/>
        <v>0.1976821930020058</v>
      </c>
      <c r="I22" s="14">
        <f t="shared" si="2"/>
        <v>0.1953792064289302</v>
      </c>
      <c r="J22" s="33"/>
      <c r="K22" s="33"/>
      <c r="L22" s="33"/>
    </row>
    <row r="23" spans="2:12" ht="14.25" customHeight="1">
      <c r="B23" s="28" t="str">
        <f aca="true" t="shared" si="3" ref="B23:B28">B13</f>
        <v>Absolute/Conditional discharge</v>
      </c>
      <c r="C23" s="138">
        <f t="shared" si="2"/>
        <v>0.03639240506329114</v>
      </c>
      <c r="D23" s="139">
        <f t="shared" si="2"/>
        <v>0.039371605896043445</v>
      </c>
      <c r="E23" s="14">
        <f t="shared" si="2"/>
        <v>0.0315942631469549</v>
      </c>
      <c r="F23" s="14">
        <f t="shared" si="2"/>
        <v>0.035897435897435895</v>
      </c>
      <c r="G23" s="14">
        <f t="shared" si="2"/>
        <v>0.03216103655714947</v>
      </c>
      <c r="H23" s="14">
        <f t="shared" si="2"/>
        <v>0.0374414976599064</v>
      </c>
      <c r="I23" s="14">
        <f t="shared" si="2"/>
        <v>0.02812656956303365</v>
      </c>
      <c r="J23" s="33"/>
      <c r="K23" s="33"/>
      <c r="L23" s="33"/>
    </row>
    <row r="24" spans="2:12" ht="14.25" customHeight="1">
      <c r="B24" s="28" t="str">
        <f t="shared" si="3"/>
        <v>Fine</v>
      </c>
      <c r="C24" s="138">
        <f t="shared" si="2"/>
        <v>0.039029535864978905</v>
      </c>
      <c r="D24" s="139">
        <f t="shared" si="2"/>
        <v>0.04654771140418929</v>
      </c>
      <c r="E24" s="14">
        <f t="shared" si="2"/>
        <v>0.04032425691124506</v>
      </c>
      <c r="F24" s="14">
        <f t="shared" si="2"/>
        <v>0.04123076923076923</v>
      </c>
      <c r="G24" s="14">
        <f t="shared" si="2"/>
        <v>0.043035631652012955</v>
      </c>
      <c r="H24" s="14">
        <f t="shared" si="2"/>
        <v>0.04189881880989525</v>
      </c>
      <c r="I24" s="14">
        <f t="shared" si="2"/>
        <v>0.03842290306378704</v>
      </c>
      <c r="J24" s="33"/>
      <c r="K24" s="33"/>
      <c r="L24" s="33"/>
    </row>
    <row r="25" spans="2:12" ht="14.25" customHeight="1">
      <c r="B25" s="28" t="str">
        <f t="shared" si="3"/>
        <v>Community sentence</v>
      </c>
      <c r="C25" s="138">
        <f t="shared" si="2"/>
        <v>0.2841068917018284</v>
      </c>
      <c r="D25" s="139">
        <f t="shared" si="2"/>
        <v>0.3062451512800621</v>
      </c>
      <c r="E25" s="14">
        <f t="shared" si="2"/>
        <v>0.290376221159842</v>
      </c>
      <c r="F25" s="14">
        <f t="shared" si="2"/>
        <v>0.29005128205128206</v>
      </c>
      <c r="G25" s="14">
        <f t="shared" si="2"/>
        <v>0.27093937991670525</v>
      </c>
      <c r="H25" s="14">
        <f t="shared" si="2"/>
        <v>0.2785825718743035</v>
      </c>
      <c r="I25" s="14">
        <f t="shared" si="2"/>
        <v>0.287292817679558</v>
      </c>
      <c r="J25" s="33"/>
      <c r="K25" s="33"/>
      <c r="L25" s="33"/>
    </row>
    <row r="26" spans="2:12" ht="14.25" customHeight="1">
      <c r="B26" s="28" t="str">
        <f t="shared" si="3"/>
        <v>Suspended sentence</v>
      </c>
      <c r="C26" s="138">
        <f t="shared" si="2"/>
        <v>0.1401195499296765</v>
      </c>
      <c r="D26" s="139">
        <f t="shared" si="2"/>
        <v>0.1221877424359969</v>
      </c>
      <c r="E26" s="14">
        <f t="shared" si="2"/>
        <v>0.12180419871128663</v>
      </c>
      <c r="F26" s="14">
        <f t="shared" si="2"/>
        <v>0.12533333333333332</v>
      </c>
      <c r="G26" s="14">
        <f t="shared" si="2"/>
        <v>0.12124016658954188</v>
      </c>
      <c r="H26" s="14">
        <f t="shared" si="2"/>
        <v>0.12792511700468018</v>
      </c>
      <c r="I26" s="14">
        <f t="shared" si="2"/>
        <v>0.13460572576594676</v>
      </c>
      <c r="J26" s="33"/>
      <c r="K26" s="33"/>
      <c r="L26" s="33"/>
    </row>
    <row r="27" spans="2:12" ht="14.25" customHeight="1">
      <c r="B27" s="28" t="str">
        <f t="shared" si="3"/>
        <v>Immediate custody</v>
      </c>
      <c r="C27" s="138">
        <f t="shared" si="2"/>
        <v>0.24454992967651196</v>
      </c>
      <c r="D27" s="139">
        <f t="shared" si="2"/>
        <v>0.23157486423584173</v>
      </c>
      <c r="E27" s="14">
        <f t="shared" si="2"/>
        <v>0.28330908335065474</v>
      </c>
      <c r="F27" s="14">
        <f t="shared" si="2"/>
        <v>0.2642051282051282</v>
      </c>
      <c r="G27" s="14">
        <f t="shared" si="2"/>
        <v>0.27047663118926424</v>
      </c>
      <c r="H27" s="14">
        <f t="shared" si="2"/>
        <v>0.26966792957432584</v>
      </c>
      <c r="I27" s="14">
        <f t="shared" si="2"/>
        <v>0.2742340532395781</v>
      </c>
      <c r="J27" s="33"/>
      <c r="K27" s="33"/>
      <c r="L27" s="33"/>
    </row>
    <row r="28" spans="2:12" ht="14.25" customHeight="1">
      <c r="B28" s="28" t="str">
        <f t="shared" si="3"/>
        <v>Other disposal</v>
      </c>
      <c r="C28" s="138">
        <f t="shared" si="2"/>
        <v>0.04184247538677918</v>
      </c>
      <c r="D28" s="139">
        <f t="shared" si="2"/>
        <v>0.04402637703646237</v>
      </c>
      <c r="E28" s="14">
        <f t="shared" si="2"/>
        <v>0.042610683849511534</v>
      </c>
      <c r="F28" s="14">
        <f t="shared" si="2"/>
        <v>0.043076923076923075</v>
      </c>
      <c r="G28" s="14">
        <f t="shared" si="2"/>
        <v>0.04257288292457196</v>
      </c>
      <c r="H28" s="14">
        <f t="shared" si="2"/>
        <v>0.046801872074883</v>
      </c>
      <c r="I28" s="14">
        <f t="shared" si="2"/>
        <v>0.04193872425916625</v>
      </c>
      <c r="J28" s="33"/>
      <c r="K28" s="33"/>
      <c r="L28" s="33"/>
    </row>
    <row r="29" spans="2:12" ht="14.25" customHeight="1">
      <c r="B29" s="34"/>
      <c r="C29" s="34"/>
      <c r="D29" s="34"/>
      <c r="E29" s="34"/>
      <c r="F29" s="99"/>
      <c r="G29" s="99"/>
      <c r="H29" s="99"/>
      <c r="I29" s="99"/>
      <c r="J29" s="99"/>
      <c r="K29" s="99"/>
      <c r="L29" s="99"/>
    </row>
    <row r="30" ht="7.5" customHeight="1"/>
    <row r="31" spans="2:12" ht="12.75" customHeight="1">
      <c r="B31" s="202" t="s">
        <v>21</v>
      </c>
      <c r="C31" s="202"/>
      <c r="D31" s="202"/>
      <c r="E31" s="202"/>
      <c r="F31" s="202"/>
      <c r="G31" s="202"/>
      <c r="H31" s="202"/>
      <c r="I31" s="202"/>
      <c r="J31" s="202"/>
      <c r="K31" s="202"/>
      <c r="L31" s="8"/>
    </row>
    <row r="32" spans="2:12" ht="12.75" customHeight="1">
      <c r="B32" s="202" t="s">
        <v>24</v>
      </c>
      <c r="C32" s="202"/>
      <c r="D32" s="202"/>
      <c r="E32" s="202"/>
      <c r="F32" s="202"/>
      <c r="G32" s="202"/>
      <c r="H32" s="202"/>
      <c r="I32" s="202"/>
      <c r="J32" s="202"/>
      <c r="K32" s="202"/>
      <c r="L32" s="8"/>
    </row>
    <row r="33" spans="2:12" ht="13.5" customHeight="1">
      <c r="B33" s="202" t="s">
        <v>97</v>
      </c>
      <c r="C33" s="202"/>
      <c r="D33" s="202"/>
      <c r="E33" s="202"/>
      <c r="F33" s="202"/>
      <c r="G33" s="202"/>
      <c r="H33" s="202"/>
      <c r="I33" s="202"/>
      <c r="J33" s="202"/>
      <c r="K33" s="202"/>
      <c r="L33" s="202"/>
    </row>
    <row r="34" spans="2:12" s="140" customFormat="1" ht="7.5" customHeight="1">
      <c r="B34" s="100"/>
      <c r="C34" s="100"/>
      <c r="D34" s="100"/>
      <c r="E34" s="100"/>
      <c r="F34" s="100"/>
      <c r="G34" s="100"/>
      <c r="H34" s="100"/>
      <c r="I34" s="100"/>
      <c r="J34" s="100"/>
      <c r="K34" s="100"/>
      <c r="L34" s="100"/>
    </row>
    <row r="35" spans="2:12" s="140" customFormat="1" ht="11.25">
      <c r="B35" s="101" t="s">
        <v>20</v>
      </c>
      <c r="C35" s="141"/>
      <c r="D35" s="141"/>
      <c r="E35" s="102"/>
      <c r="F35" s="102"/>
      <c r="G35" s="102"/>
      <c r="H35" s="102"/>
      <c r="I35" s="102"/>
      <c r="J35" s="102"/>
      <c r="K35" s="102"/>
      <c r="L35" s="103"/>
    </row>
    <row r="36" spans="2:12" s="140" customFormat="1" ht="24" customHeight="1">
      <c r="B36" s="199" t="s">
        <v>102</v>
      </c>
      <c r="C36" s="200"/>
      <c r="D36" s="200"/>
      <c r="E36" s="200"/>
      <c r="F36" s="200"/>
      <c r="G36" s="200"/>
      <c r="H36" s="200"/>
      <c r="I36" s="200"/>
      <c r="J36" s="200"/>
      <c r="K36" s="200"/>
      <c r="L36" s="201"/>
    </row>
    <row r="37" spans="2:12" s="140" customFormat="1" ht="12.75" customHeight="1">
      <c r="B37" s="100"/>
      <c r="C37" s="100"/>
      <c r="D37" s="100"/>
      <c r="E37" s="100"/>
      <c r="F37" s="100"/>
      <c r="G37" s="100"/>
      <c r="H37" s="100"/>
      <c r="I37" s="100"/>
      <c r="J37" s="100"/>
      <c r="K37" s="100"/>
      <c r="L37" s="100"/>
    </row>
    <row r="38" spans="5:11" ht="12.75">
      <c r="E38" s="142"/>
      <c r="F38" s="142"/>
      <c r="G38" s="142"/>
      <c r="H38" s="142"/>
      <c r="I38" s="142"/>
      <c r="J38" s="142"/>
      <c r="K38" s="16"/>
    </row>
    <row r="39" spans="5:10" ht="12.75">
      <c r="E39" s="142"/>
      <c r="F39" s="142"/>
      <c r="G39" s="142"/>
      <c r="H39" s="142"/>
      <c r="I39" s="142"/>
      <c r="J39" s="142"/>
    </row>
    <row r="40" spans="5:10" ht="12.75">
      <c r="E40" s="142"/>
      <c r="F40" s="142"/>
      <c r="G40" s="142"/>
      <c r="H40" s="142"/>
      <c r="I40" s="142"/>
      <c r="J40" s="142"/>
    </row>
    <row r="41" spans="5:10" ht="12.75">
      <c r="E41" s="142"/>
      <c r="F41" s="142"/>
      <c r="G41" s="142"/>
      <c r="H41" s="142"/>
      <c r="I41" s="142"/>
      <c r="J41" s="142"/>
    </row>
    <row r="43" spans="5:9" ht="12.75">
      <c r="E43" s="142"/>
      <c r="F43" s="142"/>
      <c r="G43" s="142"/>
      <c r="H43" s="142"/>
      <c r="I43" s="142"/>
    </row>
    <row r="44" spans="5:9" ht="12.75">
      <c r="E44" s="142"/>
      <c r="F44" s="142"/>
      <c r="G44" s="142"/>
      <c r="H44" s="142"/>
      <c r="I44" s="142"/>
    </row>
    <row r="45" spans="5:9" ht="12.75">
      <c r="E45" s="142"/>
      <c r="F45" s="142"/>
      <c r="G45" s="142"/>
      <c r="H45" s="142"/>
      <c r="I45" s="142"/>
    </row>
    <row r="46" spans="5:12" ht="12.75">
      <c r="E46" s="142"/>
      <c r="F46" s="142"/>
      <c r="G46" s="142"/>
      <c r="H46" s="142"/>
      <c r="I46" s="142"/>
      <c r="K46" s="143"/>
      <c r="L46" s="143"/>
    </row>
    <row r="47" spans="11:12" ht="12.75">
      <c r="K47" s="143"/>
      <c r="L47" s="143"/>
    </row>
    <row r="48" spans="11:12" ht="12.75">
      <c r="K48" s="143"/>
      <c r="L48" s="143"/>
    </row>
    <row r="49" spans="11:12" ht="12.75">
      <c r="K49" s="143"/>
      <c r="L49" s="143"/>
    </row>
    <row r="50" spans="11:12" ht="12.75">
      <c r="K50" s="143"/>
      <c r="L50" s="143"/>
    </row>
    <row r="51" spans="11:12" ht="12.75">
      <c r="K51" s="143"/>
      <c r="L51" s="143"/>
    </row>
    <row r="52" spans="11:12" ht="12.75">
      <c r="K52" s="143"/>
      <c r="L52" s="143"/>
    </row>
    <row r="53" spans="11:12" ht="12.75">
      <c r="K53" s="143"/>
      <c r="L53" s="143"/>
    </row>
    <row r="54" spans="11:12" ht="12.75">
      <c r="K54" s="143"/>
      <c r="L54" s="143"/>
    </row>
    <row r="55" spans="11:12" ht="12.75">
      <c r="K55" s="143"/>
      <c r="L55" s="143"/>
    </row>
    <row r="58" spans="5:9" ht="12.75">
      <c r="E58" s="143"/>
      <c r="F58" s="143"/>
      <c r="G58" s="143"/>
      <c r="H58" s="143"/>
      <c r="I58" s="143"/>
    </row>
    <row r="59" spans="5:9" ht="12.75">
      <c r="E59" s="143"/>
      <c r="F59" s="143"/>
      <c r="G59" s="143"/>
      <c r="H59" s="143"/>
      <c r="I59" s="143"/>
    </row>
    <row r="60" spans="5:9" ht="12.75">
      <c r="E60" s="143"/>
      <c r="F60" s="143"/>
      <c r="G60" s="143"/>
      <c r="H60" s="143"/>
      <c r="I60" s="143"/>
    </row>
    <row r="61" spans="5:9" ht="12.75">
      <c r="E61" s="143"/>
      <c r="F61" s="143"/>
      <c r="G61" s="143"/>
      <c r="H61" s="143"/>
      <c r="I61" s="143"/>
    </row>
  </sheetData>
  <sheetProtection/>
  <mergeCells count="17">
    <mergeCell ref="F5:L5"/>
    <mergeCell ref="B3:L3"/>
    <mergeCell ref="B31:K31"/>
    <mergeCell ref="E20:I20"/>
    <mergeCell ref="C6:C7"/>
    <mergeCell ref="D6:D7"/>
    <mergeCell ref="G6:G7"/>
    <mergeCell ref="H6:H7"/>
    <mergeCell ref="B36:L36"/>
    <mergeCell ref="B33:L33"/>
    <mergeCell ref="B32:K32"/>
    <mergeCell ref="B6:B7"/>
    <mergeCell ref="K6:K7"/>
    <mergeCell ref="E6:E7"/>
    <mergeCell ref="I6:I7"/>
    <mergeCell ref="F8:I8"/>
    <mergeCell ref="F6:F7"/>
  </mergeCells>
  <printOptions/>
  <pageMargins left="0.7480314960629921" right="0.7480314960629921" top="0.984251968503937" bottom="0.984251968503937" header="0.5118110236220472" footer="0.5118110236220472"/>
  <pageSetup fitToHeight="1" fitToWidth="1" horizontalDpi="600" verticalDpi="600" orientation="portrait" paperSize="9" scale="37" r:id="rId1"/>
</worksheet>
</file>

<file path=xl/worksheets/sheet3.xml><?xml version="1.0" encoding="utf-8"?>
<worksheet xmlns="http://schemas.openxmlformats.org/spreadsheetml/2006/main" xmlns:r="http://schemas.openxmlformats.org/officeDocument/2006/relationships">
  <sheetPr>
    <tabColor indexed="42"/>
    <pageSetUpPr fitToPage="1"/>
  </sheetPr>
  <dimension ref="B1:T76"/>
  <sheetViews>
    <sheetView zoomScale="85" zoomScaleNormal="85" workbookViewId="0" topLeftCell="A16">
      <selection activeCell="G41" sqref="G41"/>
    </sheetView>
  </sheetViews>
  <sheetFormatPr defaultColWidth="9.140625" defaultRowHeight="12.75"/>
  <cols>
    <col min="1" max="1" width="9.140625" style="87" customWidth="1"/>
    <col min="2" max="2" width="28.00390625" style="88" customWidth="1"/>
    <col min="3" max="9" width="10.28125" style="88" customWidth="1"/>
    <col min="10" max="10" width="4.00390625" style="88" customWidth="1"/>
    <col min="11" max="11" width="0.85546875" style="88" customWidth="1"/>
    <col min="12" max="12" width="12.140625" style="88" customWidth="1"/>
    <col min="13" max="16384" width="9.140625" style="87" customWidth="1"/>
  </cols>
  <sheetData>
    <row r="1" spans="2:12" ht="12.75">
      <c r="B1" s="211"/>
      <c r="C1" s="211"/>
      <c r="D1" s="211"/>
      <c r="E1" s="211"/>
      <c r="F1" s="211"/>
      <c r="G1" s="211"/>
      <c r="H1" s="211"/>
      <c r="I1" s="211"/>
      <c r="J1" s="211"/>
      <c r="K1" s="211"/>
      <c r="L1" s="211"/>
    </row>
    <row r="2" spans="3:5" ht="12.75">
      <c r="C2" s="28"/>
      <c r="D2" s="28"/>
      <c r="E2" s="28"/>
    </row>
    <row r="3" spans="2:14" ht="12.75" customHeight="1">
      <c r="B3" s="197" t="s">
        <v>103</v>
      </c>
      <c r="C3" s="197"/>
      <c r="D3" s="197"/>
      <c r="E3" s="197"/>
      <c r="F3" s="197"/>
      <c r="G3" s="197"/>
      <c r="H3" s="197"/>
      <c r="I3" s="197"/>
      <c r="J3" s="197"/>
      <c r="K3" s="197"/>
      <c r="L3" s="197"/>
      <c r="M3" s="89"/>
      <c r="N3" s="89"/>
    </row>
    <row r="4" spans="2:14" ht="18" customHeight="1">
      <c r="B4" s="197"/>
      <c r="C4" s="197"/>
      <c r="D4" s="197"/>
      <c r="E4" s="197"/>
      <c r="F4" s="197"/>
      <c r="G4" s="197"/>
      <c r="H4" s="197"/>
      <c r="I4" s="197"/>
      <c r="J4" s="197"/>
      <c r="K4" s="197"/>
      <c r="L4" s="197"/>
      <c r="M4" s="89"/>
      <c r="N4" s="89"/>
    </row>
    <row r="5" spans="2:14" ht="14.25" customHeight="1">
      <c r="B5" s="4"/>
      <c r="C5" s="4"/>
      <c r="D5" s="4"/>
      <c r="E5" s="4"/>
      <c r="F5" s="4"/>
      <c r="G5" s="4"/>
      <c r="H5" s="4"/>
      <c r="I5" s="4"/>
      <c r="J5" s="4"/>
      <c r="K5" s="4"/>
      <c r="L5" s="4"/>
      <c r="M5" s="89"/>
      <c r="N5" s="89"/>
    </row>
    <row r="6" spans="2:14" ht="14.25" customHeight="1" thickBot="1">
      <c r="B6" s="107"/>
      <c r="C6" s="107"/>
      <c r="D6" s="107"/>
      <c r="E6" s="107"/>
      <c r="F6" s="196" t="s">
        <v>28</v>
      </c>
      <c r="G6" s="196"/>
      <c r="H6" s="196"/>
      <c r="I6" s="196"/>
      <c r="J6" s="196"/>
      <c r="K6" s="196"/>
      <c r="L6" s="196"/>
      <c r="M6" s="92"/>
      <c r="N6" s="92"/>
    </row>
    <row r="7" spans="2:12" ht="15.75" customHeight="1">
      <c r="B7" s="203" t="s">
        <v>85</v>
      </c>
      <c r="C7" s="151" t="s">
        <v>93</v>
      </c>
      <c r="D7" s="151" t="s">
        <v>94</v>
      </c>
      <c r="E7" s="212" t="s">
        <v>29</v>
      </c>
      <c r="F7" s="193" t="s">
        <v>98</v>
      </c>
      <c r="G7" s="193" t="s">
        <v>99</v>
      </c>
      <c r="H7" s="193" t="s">
        <v>100</v>
      </c>
      <c r="I7" s="193" t="s">
        <v>101</v>
      </c>
      <c r="J7" s="93"/>
      <c r="K7" s="214"/>
      <c r="L7" s="205" t="s">
        <v>95</v>
      </c>
    </row>
    <row r="8" spans="2:12" ht="45" customHeight="1" thickBot="1">
      <c r="B8" s="204"/>
      <c r="C8" s="208"/>
      <c r="D8" s="208"/>
      <c r="E8" s="213"/>
      <c r="F8" s="194"/>
      <c r="G8" s="194"/>
      <c r="H8" s="194"/>
      <c r="I8" s="194"/>
      <c r="J8" s="94"/>
      <c r="K8" s="206"/>
      <c r="L8" s="206"/>
    </row>
    <row r="9" spans="2:14" ht="14.25" customHeight="1">
      <c r="B9" s="21"/>
      <c r="C9" s="95"/>
      <c r="D9" s="95"/>
      <c r="E9" s="124"/>
      <c r="F9" s="105"/>
      <c r="G9" s="105"/>
      <c r="H9" s="105"/>
      <c r="I9" s="105"/>
      <c r="J9" s="17"/>
      <c r="K9" s="17"/>
      <c r="L9" s="21"/>
      <c r="N9" s="88"/>
    </row>
    <row r="10" spans="2:12" ht="14.25" customHeight="1">
      <c r="B10" s="21"/>
      <c r="C10" s="125"/>
      <c r="D10" s="126"/>
      <c r="E10" s="21"/>
      <c r="F10" s="17"/>
      <c r="G10" s="17"/>
      <c r="H10" s="17"/>
      <c r="I10" s="17"/>
      <c r="J10" s="17"/>
      <c r="K10" s="17"/>
      <c r="L10" s="21"/>
    </row>
    <row r="11" spans="2:16" ht="14.25" customHeight="1">
      <c r="B11" s="23" t="s">
        <v>2</v>
      </c>
      <c r="C11" s="128">
        <f aca="true" t="shared" si="0" ref="C11:I11">SUM(C13:C18)</f>
        <v>1023</v>
      </c>
      <c r="D11" s="129">
        <f t="shared" si="0"/>
        <v>912</v>
      </c>
      <c r="E11" s="47">
        <f t="shared" si="0"/>
        <v>842</v>
      </c>
      <c r="F11" s="47">
        <f t="shared" si="0"/>
        <v>831</v>
      </c>
      <c r="G11" s="47">
        <f t="shared" si="0"/>
        <v>747</v>
      </c>
      <c r="H11" s="47">
        <f t="shared" si="0"/>
        <v>705</v>
      </c>
      <c r="I11" s="47">
        <f t="shared" si="0"/>
        <v>660</v>
      </c>
      <c r="J11" s="47"/>
      <c r="K11" s="40"/>
      <c r="L11" s="26">
        <f>IF(E11&lt;=50,"*",IF(I11&lt;=50,"*",(I11-E11)/E11))</f>
        <v>-0.2161520190023753</v>
      </c>
      <c r="M11" s="96"/>
      <c r="N11" s="96"/>
      <c r="O11" s="96"/>
      <c r="P11" s="96"/>
    </row>
    <row r="12" spans="2:14" ht="14.25" customHeight="1">
      <c r="B12" s="23"/>
      <c r="C12" s="128"/>
      <c r="D12" s="129"/>
      <c r="E12" s="47"/>
      <c r="F12" s="47"/>
      <c r="G12" s="47"/>
      <c r="H12" s="47"/>
      <c r="I12" s="47"/>
      <c r="J12" s="47"/>
      <c r="K12" s="1"/>
      <c r="L12" s="40"/>
      <c r="M12" s="96"/>
      <c r="N12" s="96"/>
    </row>
    <row r="13" spans="2:16" ht="14.25" customHeight="1">
      <c r="B13" s="28" t="s">
        <v>23</v>
      </c>
      <c r="C13" s="132">
        <v>316</v>
      </c>
      <c r="D13" s="133">
        <v>271</v>
      </c>
      <c r="E13" s="145">
        <v>204</v>
      </c>
      <c r="F13" s="52">
        <v>209</v>
      </c>
      <c r="G13" s="52">
        <v>238</v>
      </c>
      <c r="H13" s="52">
        <v>196</v>
      </c>
      <c r="I13" s="52">
        <v>170</v>
      </c>
      <c r="J13" s="16"/>
      <c r="K13" s="1"/>
      <c r="L13" s="26">
        <f aca="true" t="shared" si="1" ref="L13:L18">IF(E13&lt;=50,"*",IF(I13&lt;=50,"*",(I13-E13)/E13))</f>
        <v>-0.16666666666666666</v>
      </c>
      <c r="M13" s="96"/>
      <c r="N13" s="96"/>
      <c r="O13" s="96"/>
      <c r="P13" s="96"/>
    </row>
    <row r="14" spans="2:16" ht="14.25" customHeight="1">
      <c r="B14" s="28" t="s">
        <v>14</v>
      </c>
      <c r="C14" s="132">
        <v>27</v>
      </c>
      <c r="D14" s="133">
        <v>13</v>
      </c>
      <c r="E14" s="145">
        <v>14</v>
      </c>
      <c r="F14" s="52">
        <v>19</v>
      </c>
      <c r="G14" s="52">
        <v>9</v>
      </c>
      <c r="H14" s="52">
        <v>10</v>
      </c>
      <c r="I14" s="52">
        <v>15</v>
      </c>
      <c r="J14" s="16"/>
      <c r="K14" s="1"/>
      <c r="L14" s="26" t="str">
        <f t="shared" si="1"/>
        <v>*</v>
      </c>
      <c r="M14" s="96"/>
      <c r="N14" s="96"/>
      <c r="O14" s="96"/>
      <c r="P14" s="96"/>
    </row>
    <row r="15" spans="2:16" ht="14.25" customHeight="1">
      <c r="B15" s="28" t="s">
        <v>1</v>
      </c>
      <c r="C15" s="132">
        <v>5</v>
      </c>
      <c r="D15" s="133">
        <v>3</v>
      </c>
      <c r="E15" s="145">
        <v>2</v>
      </c>
      <c r="F15" s="52">
        <v>2</v>
      </c>
      <c r="G15" s="52">
        <v>2</v>
      </c>
      <c r="H15" s="52">
        <v>1</v>
      </c>
      <c r="I15" s="52">
        <v>2</v>
      </c>
      <c r="J15" s="16"/>
      <c r="K15" s="1"/>
      <c r="L15" s="26" t="str">
        <f t="shared" si="1"/>
        <v>*</v>
      </c>
      <c r="M15" s="96"/>
      <c r="N15" s="96"/>
      <c r="O15" s="96"/>
      <c r="P15" s="96"/>
    </row>
    <row r="16" spans="2:16" ht="14.25" customHeight="1">
      <c r="B16" s="28" t="s">
        <v>10</v>
      </c>
      <c r="C16" s="132">
        <v>535</v>
      </c>
      <c r="D16" s="133">
        <v>493</v>
      </c>
      <c r="E16" s="145">
        <v>490</v>
      </c>
      <c r="F16" s="52">
        <v>472</v>
      </c>
      <c r="G16" s="52">
        <v>393</v>
      </c>
      <c r="H16" s="52">
        <v>392</v>
      </c>
      <c r="I16" s="52">
        <v>362</v>
      </c>
      <c r="J16" s="16"/>
      <c r="K16" s="1"/>
      <c r="L16" s="26">
        <f t="shared" si="1"/>
        <v>-0.2612244897959184</v>
      </c>
      <c r="M16" s="96"/>
      <c r="N16" s="96"/>
      <c r="O16" s="96"/>
      <c r="P16" s="96"/>
    </row>
    <row r="17" spans="2:16" ht="14.25" customHeight="1">
      <c r="B17" s="28" t="s">
        <v>13</v>
      </c>
      <c r="C17" s="132">
        <v>89</v>
      </c>
      <c r="D17" s="133">
        <v>81</v>
      </c>
      <c r="E17" s="145">
        <v>97</v>
      </c>
      <c r="F17" s="52">
        <v>95</v>
      </c>
      <c r="G17" s="52">
        <v>69</v>
      </c>
      <c r="H17" s="52">
        <v>75</v>
      </c>
      <c r="I17" s="52">
        <v>80</v>
      </c>
      <c r="J17" s="16"/>
      <c r="K17" s="1"/>
      <c r="L17" s="26">
        <f t="shared" si="1"/>
        <v>-0.17525773195876287</v>
      </c>
      <c r="M17" s="96"/>
      <c r="N17" s="96"/>
      <c r="O17" s="96"/>
      <c r="P17" s="96"/>
    </row>
    <row r="18" spans="2:16" ht="14.25" customHeight="1">
      <c r="B18" s="28" t="s">
        <v>89</v>
      </c>
      <c r="C18" s="132">
        <v>51</v>
      </c>
      <c r="D18" s="133">
        <v>51</v>
      </c>
      <c r="E18" s="145">
        <v>35</v>
      </c>
      <c r="F18" s="52">
        <v>34</v>
      </c>
      <c r="G18" s="52">
        <v>36</v>
      </c>
      <c r="H18" s="52">
        <v>31</v>
      </c>
      <c r="I18" s="52">
        <v>31</v>
      </c>
      <c r="J18" s="16"/>
      <c r="K18" s="1"/>
      <c r="L18" s="26" t="str">
        <f t="shared" si="1"/>
        <v>*</v>
      </c>
      <c r="M18" s="96"/>
      <c r="N18" s="96"/>
      <c r="O18" s="96"/>
      <c r="P18" s="96"/>
    </row>
    <row r="19" spans="2:12" ht="14.25" customHeight="1">
      <c r="B19" s="28"/>
      <c r="C19" s="28"/>
      <c r="D19" s="28"/>
      <c r="E19" s="97"/>
      <c r="F19" s="97"/>
      <c r="G19" s="97"/>
      <c r="H19" s="97"/>
      <c r="I19" s="146"/>
      <c r="J19" s="97"/>
      <c r="K19" s="16"/>
      <c r="L19" s="40"/>
    </row>
    <row r="20" spans="2:14" ht="14.25" customHeight="1">
      <c r="B20" s="23"/>
      <c r="C20" s="95"/>
      <c r="D20" s="95"/>
      <c r="E20" s="95"/>
      <c r="F20" s="86"/>
      <c r="G20" s="86"/>
      <c r="H20" s="86"/>
      <c r="I20" s="86"/>
      <c r="J20" s="17"/>
      <c r="K20" s="10"/>
      <c r="L20" s="40"/>
      <c r="N20" s="147"/>
    </row>
    <row r="21" spans="2:14" ht="14.25" customHeight="1">
      <c r="B21" s="23"/>
      <c r="C21" s="136"/>
      <c r="D21" s="137"/>
      <c r="E21" s="23"/>
      <c r="F21" s="17"/>
      <c r="G21" s="17"/>
      <c r="H21" s="17"/>
      <c r="I21" s="148"/>
      <c r="J21" s="17"/>
      <c r="K21" s="17"/>
      <c r="L21" s="40"/>
      <c r="N21" s="147"/>
    </row>
    <row r="22" spans="2:20" ht="14.25" customHeight="1">
      <c r="B22" s="28" t="str">
        <f>B13</f>
        <v>Reprimands &amp; warnings</v>
      </c>
      <c r="C22" s="138">
        <f aca="true" t="shared" si="2" ref="C22:I27">(C13/C$11)</f>
        <v>0.3088954056695992</v>
      </c>
      <c r="D22" s="139">
        <f t="shared" si="2"/>
        <v>0.29714912280701755</v>
      </c>
      <c r="E22" s="14">
        <f t="shared" si="2"/>
        <v>0.24228028503562946</v>
      </c>
      <c r="F22" s="14">
        <f t="shared" si="2"/>
        <v>0.25150421179302046</v>
      </c>
      <c r="G22" s="14">
        <f t="shared" si="2"/>
        <v>0.31860776439089694</v>
      </c>
      <c r="H22" s="14">
        <f t="shared" si="2"/>
        <v>0.27801418439716313</v>
      </c>
      <c r="I22" s="14">
        <f t="shared" si="2"/>
        <v>0.25757575757575757</v>
      </c>
      <c r="J22" s="14"/>
      <c r="K22" s="48"/>
      <c r="L22" s="40"/>
      <c r="M22" s="48"/>
      <c r="N22" s="48"/>
      <c r="O22" s="33"/>
      <c r="P22" s="33"/>
      <c r="Q22" s="33"/>
      <c r="R22" s="33"/>
      <c r="S22" s="33"/>
      <c r="T22" s="33"/>
    </row>
    <row r="23" spans="2:20" ht="14.25" customHeight="1">
      <c r="B23" s="28" t="str">
        <f>B14</f>
        <v>Absolute/conditional discharge</v>
      </c>
      <c r="C23" s="138">
        <f t="shared" si="2"/>
        <v>0.026392961876832845</v>
      </c>
      <c r="D23" s="139">
        <f t="shared" si="2"/>
        <v>0.01425438596491228</v>
      </c>
      <c r="E23" s="14">
        <f t="shared" si="2"/>
        <v>0.0166270783847981</v>
      </c>
      <c r="F23" s="14">
        <f t="shared" si="2"/>
        <v>0.02286401925391095</v>
      </c>
      <c r="G23" s="14">
        <f t="shared" si="2"/>
        <v>0.012048192771084338</v>
      </c>
      <c r="H23" s="14">
        <f t="shared" si="2"/>
        <v>0.014184397163120567</v>
      </c>
      <c r="I23" s="14">
        <f t="shared" si="2"/>
        <v>0.022727272727272728</v>
      </c>
      <c r="J23" s="14"/>
      <c r="K23" s="48"/>
      <c r="L23" s="40"/>
      <c r="M23" s="48"/>
      <c r="N23" s="48"/>
      <c r="O23" s="33"/>
      <c r="P23" s="33"/>
      <c r="Q23" s="33"/>
      <c r="R23" s="33"/>
      <c r="S23" s="33"/>
      <c r="T23" s="33"/>
    </row>
    <row r="24" spans="2:20" ht="14.25" customHeight="1">
      <c r="B24" s="28" t="str">
        <f>B15</f>
        <v>Fine</v>
      </c>
      <c r="C24" s="138">
        <f t="shared" si="2"/>
        <v>0.004887585532746823</v>
      </c>
      <c r="D24" s="139">
        <f t="shared" si="2"/>
        <v>0.003289473684210526</v>
      </c>
      <c r="E24" s="14">
        <f t="shared" si="2"/>
        <v>0.0023752969121140144</v>
      </c>
      <c r="F24" s="14">
        <f t="shared" si="2"/>
        <v>0.0024067388688327317</v>
      </c>
      <c r="G24" s="14">
        <f t="shared" si="2"/>
        <v>0.002677376171352075</v>
      </c>
      <c r="H24" s="14">
        <f t="shared" si="2"/>
        <v>0.0014184397163120568</v>
      </c>
      <c r="I24" s="14">
        <f t="shared" si="2"/>
        <v>0.0030303030303030303</v>
      </c>
      <c r="J24" s="14"/>
      <c r="K24" s="48"/>
      <c r="L24" s="40"/>
      <c r="M24" s="48"/>
      <c r="N24" s="48"/>
      <c r="O24" s="33"/>
      <c r="P24" s="33"/>
      <c r="Q24" s="33"/>
      <c r="R24" s="33"/>
      <c r="S24" s="33"/>
      <c r="T24" s="33"/>
    </row>
    <row r="25" spans="2:20" ht="14.25" customHeight="1">
      <c r="B25" s="28" t="str">
        <f>B16</f>
        <v>Community sentence</v>
      </c>
      <c r="C25" s="138">
        <f t="shared" si="2"/>
        <v>0.52297165200391</v>
      </c>
      <c r="D25" s="139">
        <f t="shared" si="2"/>
        <v>0.5405701754385965</v>
      </c>
      <c r="E25" s="14">
        <f t="shared" si="2"/>
        <v>0.5819477434679335</v>
      </c>
      <c r="F25" s="14">
        <f t="shared" si="2"/>
        <v>0.5679903730445247</v>
      </c>
      <c r="G25" s="14">
        <f t="shared" si="2"/>
        <v>0.5261044176706827</v>
      </c>
      <c r="H25" s="14">
        <f t="shared" si="2"/>
        <v>0.5560283687943263</v>
      </c>
      <c r="I25" s="14">
        <f t="shared" si="2"/>
        <v>0.5484848484848485</v>
      </c>
      <c r="J25" s="14"/>
      <c r="K25" s="48"/>
      <c r="L25" s="40"/>
      <c r="M25" s="48"/>
      <c r="N25" s="48"/>
      <c r="O25" s="33"/>
      <c r="P25" s="33"/>
      <c r="Q25" s="33"/>
      <c r="R25" s="33"/>
      <c r="S25" s="33"/>
      <c r="T25" s="33"/>
    </row>
    <row r="26" spans="2:20" ht="14.25" customHeight="1">
      <c r="B26" s="28" t="str">
        <f>B17</f>
        <v>Immediate custody</v>
      </c>
      <c r="C26" s="138">
        <f t="shared" si="2"/>
        <v>0.08699902248289346</v>
      </c>
      <c r="D26" s="139">
        <f t="shared" si="2"/>
        <v>0.08881578947368421</v>
      </c>
      <c r="E26" s="14">
        <f t="shared" si="2"/>
        <v>0.11520190023752969</v>
      </c>
      <c r="F26" s="14">
        <f t="shared" si="2"/>
        <v>0.11432009626955475</v>
      </c>
      <c r="G26" s="14">
        <f t="shared" si="2"/>
        <v>0.09236947791164658</v>
      </c>
      <c r="H26" s="14">
        <f t="shared" si="2"/>
        <v>0.10638297872340426</v>
      </c>
      <c r="I26" s="14">
        <f t="shared" si="2"/>
        <v>0.12121212121212122</v>
      </c>
      <c r="J26" s="14"/>
      <c r="K26" s="48"/>
      <c r="L26" s="40"/>
      <c r="M26" s="48"/>
      <c r="N26" s="48"/>
      <c r="O26" s="33"/>
      <c r="P26" s="33"/>
      <c r="Q26" s="33"/>
      <c r="R26" s="33"/>
      <c r="S26" s="33"/>
      <c r="T26" s="33"/>
    </row>
    <row r="27" spans="2:20" ht="14.25" customHeight="1">
      <c r="B27" s="28" t="s">
        <v>89</v>
      </c>
      <c r="C27" s="138">
        <f t="shared" si="2"/>
        <v>0.04985337243401759</v>
      </c>
      <c r="D27" s="139">
        <f t="shared" si="2"/>
        <v>0.05592105263157895</v>
      </c>
      <c r="E27" s="14">
        <f t="shared" si="2"/>
        <v>0.04156769596199525</v>
      </c>
      <c r="F27" s="14">
        <f t="shared" si="2"/>
        <v>0.04091456077015644</v>
      </c>
      <c r="G27" s="14">
        <f t="shared" si="2"/>
        <v>0.04819277108433735</v>
      </c>
      <c r="H27" s="14">
        <f t="shared" si="2"/>
        <v>0.04397163120567376</v>
      </c>
      <c r="I27" s="14">
        <f t="shared" si="2"/>
        <v>0.04696969696969697</v>
      </c>
      <c r="J27" s="14"/>
      <c r="K27" s="48"/>
      <c r="L27" s="40"/>
      <c r="M27" s="48"/>
      <c r="N27" s="48"/>
      <c r="O27" s="33"/>
      <c r="P27" s="33"/>
      <c r="Q27" s="33"/>
      <c r="R27" s="33"/>
      <c r="S27" s="33"/>
      <c r="T27" s="33"/>
    </row>
    <row r="28" spans="2:12" ht="14.25" customHeight="1">
      <c r="B28" s="34"/>
      <c r="C28" s="34"/>
      <c r="D28" s="34"/>
      <c r="E28" s="108"/>
      <c r="F28" s="108"/>
      <c r="G28" s="108"/>
      <c r="H28" s="108"/>
      <c r="I28" s="149"/>
      <c r="J28" s="108"/>
      <c r="K28" s="108"/>
      <c r="L28" s="35"/>
    </row>
    <row r="29" spans="2:12" ht="14.25" customHeight="1">
      <c r="B29" s="109"/>
      <c r="C29" s="110"/>
      <c r="D29" s="110"/>
      <c r="E29" s="110"/>
      <c r="F29" s="85"/>
      <c r="G29" s="85"/>
      <c r="H29" s="85"/>
      <c r="I29" s="85"/>
      <c r="J29" s="17"/>
      <c r="K29" s="17"/>
      <c r="L29" s="37"/>
    </row>
    <row r="30" spans="2:12" ht="14.25" customHeight="1">
      <c r="B30" s="109"/>
      <c r="C30" s="125"/>
      <c r="D30" s="126"/>
      <c r="E30" s="109"/>
      <c r="F30" s="17"/>
      <c r="G30" s="17"/>
      <c r="H30" s="17"/>
      <c r="I30" s="148"/>
      <c r="J30" s="17"/>
      <c r="K30" s="17"/>
      <c r="L30" s="37"/>
    </row>
    <row r="31" spans="2:14" ht="14.25" customHeight="1">
      <c r="B31" s="109" t="s">
        <v>7</v>
      </c>
      <c r="C31" s="128">
        <f aca="true" t="shared" si="3" ref="C31:I31">SUM(C33:C39)</f>
        <v>4665</v>
      </c>
      <c r="D31" s="129">
        <f t="shared" si="3"/>
        <v>4243</v>
      </c>
      <c r="E31" s="49">
        <f t="shared" si="3"/>
        <v>3967</v>
      </c>
      <c r="F31" s="49">
        <f t="shared" si="3"/>
        <v>4044</v>
      </c>
      <c r="G31" s="49">
        <f t="shared" si="3"/>
        <v>3575</v>
      </c>
      <c r="H31" s="49">
        <f t="shared" si="3"/>
        <v>3782</v>
      </c>
      <c r="I31" s="49">
        <f t="shared" si="3"/>
        <v>3322</v>
      </c>
      <c r="J31" s="49"/>
      <c r="K31" s="40"/>
      <c r="L31" s="26">
        <f>IF(E31&lt;=50,"*",IF(I31&lt;=50,"*",(I31-E31)/E31))</f>
        <v>-0.16259137887572472</v>
      </c>
      <c r="M31" s="96"/>
      <c r="N31" s="96"/>
    </row>
    <row r="32" spans="2:14" ht="14.25" customHeight="1">
      <c r="B32" s="109"/>
      <c r="C32" s="128"/>
      <c r="D32" s="129"/>
      <c r="E32" s="109"/>
      <c r="F32" s="109"/>
      <c r="G32" s="109"/>
      <c r="H32" s="109"/>
      <c r="I32" s="109"/>
      <c r="J32" s="109"/>
      <c r="K32" s="1"/>
      <c r="L32" s="40"/>
      <c r="M32" s="96"/>
      <c r="N32" s="96"/>
    </row>
    <row r="33" spans="2:14" ht="14.25" customHeight="1">
      <c r="B33" s="28" t="s">
        <v>15</v>
      </c>
      <c r="C33" s="132">
        <v>901</v>
      </c>
      <c r="D33" s="133">
        <v>812</v>
      </c>
      <c r="E33" s="52">
        <v>709</v>
      </c>
      <c r="F33" s="52">
        <v>767</v>
      </c>
      <c r="G33" s="52">
        <v>711</v>
      </c>
      <c r="H33" s="52">
        <v>691</v>
      </c>
      <c r="I33" s="52">
        <v>608</v>
      </c>
      <c r="J33" s="16"/>
      <c r="K33" s="1"/>
      <c r="L33" s="26">
        <f aca="true" t="shared" si="4" ref="L33:L39">IF(E33&lt;=50,"*",IF(I33&lt;=50,"*",(I33-E33)/E33))</f>
        <v>-0.14245416078984485</v>
      </c>
      <c r="M33" s="96"/>
      <c r="N33" s="96"/>
    </row>
    <row r="34" spans="2:14" ht="14.25" customHeight="1">
      <c r="B34" s="28" t="s">
        <v>11</v>
      </c>
      <c r="C34" s="132">
        <v>180</v>
      </c>
      <c r="D34" s="133">
        <v>190</v>
      </c>
      <c r="E34" s="52">
        <v>138</v>
      </c>
      <c r="F34" s="52">
        <v>156</v>
      </c>
      <c r="G34" s="52">
        <v>130</v>
      </c>
      <c r="H34" s="52">
        <v>158</v>
      </c>
      <c r="I34" s="52">
        <v>97</v>
      </c>
      <c r="J34" s="16"/>
      <c r="K34" s="1"/>
      <c r="L34" s="26">
        <f t="shared" si="4"/>
        <v>-0.2971014492753623</v>
      </c>
      <c r="M34" s="96"/>
      <c r="N34" s="96"/>
    </row>
    <row r="35" spans="2:14" ht="14.25" customHeight="1">
      <c r="B35" s="28" t="s">
        <v>1</v>
      </c>
      <c r="C35" s="132">
        <v>217</v>
      </c>
      <c r="D35" s="133">
        <v>237</v>
      </c>
      <c r="E35" s="52">
        <v>192</v>
      </c>
      <c r="F35" s="52">
        <v>199</v>
      </c>
      <c r="G35" s="52">
        <v>184</v>
      </c>
      <c r="H35" s="52">
        <v>187</v>
      </c>
      <c r="I35" s="52">
        <v>151</v>
      </c>
      <c r="J35" s="16"/>
      <c r="K35" s="1"/>
      <c r="L35" s="26">
        <f t="shared" si="4"/>
        <v>-0.21354166666666666</v>
      </c>
      <c r="M35" s="96"/>
      <c r="N35" s="96"/>
    </row>
    <row r="36" spans="2:14" ht="14.25" customHeight="1">
      <c r="B36" s="28" t="s">
        <v>10</v>
      </c>
      <c r="C36" s="132">
        <v>1081</v>
      </c>
      <c r="D36" s="133">
        <v>1086</v>
      </c>
      <c r="E36" s="52">
        <v>907</v>
      </c>
      <c r="F36" s="52">
        <v>942</v>
      </c>
      <c r="G36" s="52">
        <v>778</v>
      </c>
      <c r="H36" s="52">
        <v>858</v>
      </c>
      <c r="I36" s="52">
        <v>782</v>
      </c>
      <c r="J36" s="16"/>
      <c r="K36" s="1"/>
      <c r="L36" s="26">
        <f t="shared" si="4"/>
        <v>-0.1378169790518192</v>
      </c>
      <c r="M36" s="96"/>
      <c r="N36" s="96"/>
    </row>
    <row r="37" spans="2:14" ht="14.25" customHeight="1">
      <c r="B37" s="28" t="s">
        <v>12</v>
      </c>
      <c r="C37" s="132">
        <v>797</v>
      </c>
      <c r="D37" s="133">
        <v>630</v>
      </c>
      <c r="E37" s="52">
        <v>586</v>
      </c>
      <c r="F37" s="52">
        <v>611</v>
      </c>
      <c r="G37" s="52">
        <v>524</v>
      </c>
      <c r="H37" s="52">
        <v>574</v>
      </c>
      <c r="I37" s="52">
        <v>536</v>
      </c>
      <c r="J37" s="16"/>
      <c r="K37" s="1"/>
      <c r="L37" s="26">
        <f t="shared" si="4"/>
        <v>-0.08532423208191127</v>
      </c>
      <c r="M37" s="96"/>
      <c r="N37" s="96"/>
    </row>
    <row r="38" spans="2:14" ht="14.25" customHeight="1">
      <c r="B38" s="28" t="s">
        <v>13</v>
      </c>
      <c r="C38" s="132">
        <v>1302</v>
      </c>
      <c r="D38" s="133">
        <v>1112</v>
      </c>
      <c r="E38" s="52">
        <v>1266</v>
      </c>
      <c r="F38" s="52">
        <v>1193</v>
      </c>
      <c r="G38" s="52">
        <v>1100</v>
      </c>
      <c r="H38" s="52">
        <v>1135</v>
      </c>
      <c r="I38" s="52">
        <v>1012</v>
      </c>
      <c r="J38" s="16"/>
      <c r="K38" s="1"/>
      <c r="L38" s="26">
        <f t="shared" si="4"/>
        <v>-0.20063191153238547</v>
      </c>
      <c r="M38" s="96"/>
      <c r="N38" s="96"/>
    </row>
    <row r="39" spans="2:14" ht="14.25" customHeight="1">
      <c r="B39" s="28" t="s">
        <v>96</v>
      </c>
      <c r="C39" s="132">
        <v>187</v>
      </c>
      <c r="D39" s="133">
        <v>176</v>
      </c>
      <c r="E39" s="52">
        <v>169</v>
      </c>
      <c r="F39" s="52">
        <v>176</v>
      </c>
      <c r="G39" s="52">
        <v>148</v>
      </c>
      <c r="H39" s="52">
        <v>179</v>
      </c>
      <c r="I39" s="52">
        <v>136</v>
      </c>
      <c r="J39" s="16"/>
      <c r="K39" s="1"/>
      <c r="L39" s="26">
        <f t="shared" si="4"/>
        <v>-0.1952662721893491</v>
      </c>
      <c r="M39" s="96"/>
      <c r="N39" s="96"/>
    </row>
    <row r="40" spans="2:12" ht="14.25" customHeight="1">
      <c r="B40" s="28"/>
      <c r="C40" s="28"/>
      <c r="D40" s="28"/>
      <c r="E40" s="28"/>
      <c r="F40" s="1"/>
      <c r="G40" s="1"/>
      <c r="H40" s="1"/>
      <c r="I40" s="150"/>
      <c r="J40" s="1"/>
      <c r="K40" s="1"/>
      <c r="L40" s="1"/>
    </row>
    <row r="41" spans="2:12" ht="14.25" customHeight="1">
      <c r="B41" s="23"/>
      <c r="C41" s="95"/>
      <c r="D41" s="95"/>
      <c r="E41" s="95"/>
      <c r="F41" s="86"/>
      <c r="G41" s="86"/>
      <c r="H41" s="86"/>
      <c r="I41" s="86"/>
      <c r="J41" s="17"/>
      <c r="K41" s="17"/>
      <c r="L41" s="9"/>
    </row>
    <row r="42" spans="2:12" ht="14.25" customHeight="1">
      <c r="B42" s="23"/>
      <c r="C42" s="136"/>
      <c r="D42" s="137"/>
      <c r="E42" s="23"/>
      <c r="F42" s="28"/>
      <c r="G42" s="28"/>
      <c r="H42" s="28"/>
      <c r="I42" s="152"/>
      <c r="J42" s="28"/>
      <c r="K42" s="28"/>
      <c r="L42" s="10"/>
    </row>
    <row r="43" spans="2:12" ht="14.25" customHeight="1">
      <c r="B43" s="28" t="str">
        <f aca="true" t="shared" si="5" ref="B43:B48">B33</f>
        <v>Caution</v>
      </c>
      <c r="C43" s="138">
        <f aca="true" t="shared" si="6" ref="C43:I49">(C33/C$31)</f>
        <v>0.19314040728831725</v>
      </c>
      <c r="D43" s="139">
        <f t="shared" si="6"/>
        <v>0.19137402781051144</v>
      </c>
      <c r="E43" s="14">
        <f t="shared" si="6"/>
        <v>0.17872447693471136</v>
      </c>
      <c r="F43" s="14">
        <f t="shared" si="6"/>
        <v>0.18966369930761623</v>
      </c>
      <c r="G43" s="14">
        <f t="shared" si="6"/>
        <v>0.19888111888111887</v>
      </c>
      <c r="H43" s="14">
        <f t="shared" si="6"/>
        <v>0.18270756213643574</v>
      </c>
      <c r="I43" s="14">
        <f t="shared" si="6"/>
        <v>0.18302227573750754</v>
      </c>
      <c r="J43" s="33"/>
      <c r="K43" s="33"/>
      <c r="L43" s="37"/>
    </row>
    <row r="44" spans="2:12" ht="14.25" customHeight="1">
      <c r="B44" s="28" t="str">
        <f t="shared" si="5"/>
        <v>Absolute/Conditional discharge</v>
      </c>
      <c r="C44" s="138">
        <f t="shared" si="6"/>
        <v>0.03858520900321544</v>
      </c>
      <c r="D44" s="139">
        <f t="shared" si="6"/>
        <v>0.0447796370492576</v>
      </c>
      <c r="E44" s="14">
        <f t="shared" si="6"/>
        <v>0.03478699268968994</v>
      </c>
      <c r="F44" s="14">
        <f t="shared" si="6"/>
        <v>0.03857566765578635</v>
      </c>
      <c r="G44" s="14">
        <f t="shared" si="6"/>
        <v>0.03636363636363636</v>
      </c>
      <c r="H44" s="14">
        <f t="shared" si="6"/>
        <v>0.04177683765203596</v>
      </c>
      <c r="I44" s="14">
        <f t="shared" si="6"/>
        <v>0.029199277543648403</v>
      </c>
      <c r="J44" s="33"/>
      <c r="K44" s="33"/>
      <c r="L44" s="37"/>
    </row>
    <row r="45" spans="2:12" ht="14.25" customHeight="1">
      <c r="B45" s="28" t="str">
        <f t="shared" si="5"/>
        <v>Fine</v>
      </c>
      <c r="C45" s="138">
        <f t="shared" si="6"/>
        <v>0.046516613076098605</v>
      </c>
      <c r="D45" s="139">
        <f t="shared" si="6"/>
        <v>0.05585670516144237</v>
      </c>
      <c r="E45" s="14">
        <f t="shared" si="6"/>
        <v>0.04839929417695992</v>
      </c>
      <c r="F45" s="14">
        <f t="shared" si="6"/>
        <v>0.049208704253214636</v>
      </c>
      <c r="G45" s="14">
        <f t="shared" si="6"/>
        <v>0.05146853146853147</v>
      </c>
      <c r="H45" s="14">
        <f t="shared" si="6"/>
        <v>0.04944473823373876</v>
      </c>
      <c r="I45" s="14">
        <f t="shared" si="6"/>
        <v>0.045454545454545456</v>
      </c>
      <c r="J45" s="33"/>
      <c r="K45" s="33"/>
      <c r="L45" s="37"/>
    </row>
    <row r="46" spans="2:12" ht="14.25" customHeight="1">
      <c r="B46" s="28" t="str">
        <f t="shared" si="5"/>
        <v>Community sentence</v>
      </c>
      <c r="C46" s="138">
        <f t="shared" si="6"/>
        <v>0.23172561629153268</v>
      </c>
      <c r="D46" s="139">
        <f t="shared" si="6"/>
        <v>0.2559509780815461</v>
      </c>
      <c r="E46" s="14">
        <f t="shared" si="6"/>
        <v>0.22863624905470128</v>
      </c>
      <c r="F46" s="14">
        <f t="shared" si="6"/>
        <v>0.23293768545994065</v>
      </c>
      <c r="G46" s="14">
        <f t="shared" si="6"/>
        <v>0.21762237762237763</v>
      </c>
      <c r="H46" s="14">
        <f t="shared" si="6"/>
        <v>0.22686409307244845</v>
      </c>
      <c r="I46" s="14">
        <f t="shared" si="6"/>
        <v>0.2354003612281758</v>
      </c>
      <c r="J46" s="33"/>
      <c r="K46" s="33"/>
      <c r="L46" s="37"/>
    </row>
    <row r="47" spans="2:12" ht="14.25" customHeight="1">
      <c r="B47" s="28" t="str">
        <f t="shared" si="5"/>
        <v>Suspended sentence</v>
      </c>
      <c r="C47" s="138">
        <f t="shared" si="6"/>
        <v>0.17084673097534833</v>
      </c>
      <c r="D47" s="139">
        <f t="shared" si="6"/>
        <v>0.14847984916332782</v>
      </c>
      <c r="E47" s="14">
        <f t="shared" si="6"/>
        <v>0.14771867910259642</v>
      </c>
      <c r="F47" s="14">
        <f t="shared" si="6"/>
        <v>0.15108803165182988</v>
      </c>
      <c r="G47" s="14">
        <f t="shared" si="6"/>
        <v>0.14657342657342656</v>
      </c>
      <c r="H47" s="14">
        <f t="shared" si="6"/>
        <v>0.15177154944473822</v>
      </c>
      <c r="I47" s="14">
        <f t="shared" si="6"/>
        <v>0.1613485851896448</v>
      </c>
      <c r="J47" s="33"/>
      <c r="K47" s="33"/>
      <c r="L47" s="37"/>
    </row>
    <row r="48" spans="2:12" ht="14.25" customHeight="1">
      <c r="B48" s="28" t="str">
        <f t="shared" si="5"/>
        <v>Immediate custody</v>
      </c>
      <c r="C48" s="138">
        <f t="shared" si="6"/>
        <v>0.2790996784565916</v>
      </c>
      <c r="D48" s="139">
        <f t="shared" si="6"/>
        <v>0.26207871788828657</v>
      </c>
      <c r="E48" s="14">
        <f t="shared" si="6"/>
        <v>0.31913284597932945</v>
      </c>
      <c r="F48" s="14">
        <f t="shared" si="6"/>
        <v>0.2950049455984174</v>
      </c>
      <c r="G48" s="14">
        <f t="shared" si="6"/>
        <v>0.3076923076923077</v>
      </c>
      <c r="H48" s="14">
        <f t="shared" si="6"/>
        <v>0.3001057641459545</v>
      </c>
      <c r="I48" s="14">
        <f t="shared" si="6"/>
        <v>0.304635761589404</v>
      </c>
      <c r="J48" s="33"/>
      <c r="K48" s="33"/>
      <c r="L48" s="37"/>
    </row>
    <row r="49" spans="2:12" ht="14.25" customHeight="1">
      <c r="B49" s="28" t="s">
        <v>96</v>
      </c>
      <c r="C49" s="138">
        <f t="shared" si="6"/>
        <v>0.040085744908896034</v>
      </c>
      <c r="D49" s="139">
        <f t="shared" si="6"/>
        <v>0.041480084845628096</v>
      </c>
      <c r="E49" s="14">
        <f t="shared" si="6"/>
        <v>0.0426014620620116</v>
      </c>
      <c r="F49" s="14">
        <f t="shared" si="6"/>
        <v>0.043521266073194856</v>
      </c>
      <c r="G49" s="14">
        <f t="shared" si="6"/>
        <v>0.0413986013986014</v>
      </c>
      <c r="H49" s="14">
        <f t="shared" si="6"/>
        <v>0.047329455314648335</v>
      </c>
      <c r="I49" s="14">
        <f t="shared" si="6"/>
        <v>0.040939193257074055</v>
      </c>
      <c r="J49" s="33"/>
      <c r="K49" s="33"/>
      <c r="L49" s="37"/>
    </row>
    <row r="50" spans="2:12" ht="14.25" customHeight="1">
      <c r="B50" s="34"/>
      <c r="C50" s="34"/>
      <c r="D50" s="34"/>
      <c r="E50" s="34"/>
      <c r="F50" s="99"/>
      <c r="G50" s="99"/>
      <c r="H50" s="99"/>
      <c r="I50" s="99"/>
      <c r="J50" s="99"/>
      <c r="K50" s="99"/>
      <c r="L50" s="35"/>
    </row>
    <row r="51" spans="2:12" ht="7.5" customHeight="1">
      <c r="B51" s="8"/>
      <c r="C51" s="8"/>
      <c r="D51" s="8"/>
      <c r="E51" s="8"/>
      <c r="F51" s="8"/>
      <c r="G51" s="8"/>
      <c r="H51" s="8"/>
      <c r="I51" s="8"/>
      <c r="J51" s="8"/>
      <c r="K51" s="8"/>
      <c r="L51" s="8"/>
    </row>
    <row r="52" spans="2:14" ht="33" customHeight="1">
      <c r="B52" s="216" t="s">
        <v>104</v>
      </c>
      <c r="C52" s="216"/>
      <c r="D52" s="216"/>
      <c r="E52" s="216"/>
      <c r="F52" s="216"/>
      <c r="G52" s="216"/>
      <c r="H52" s="216"/>
      <c r="I52" s="216"/>
      <c r="J52" s="216"/>
      <c r="K52" s="216"/>
      <c r="L52" s="216"/>
      <c r="M52" s="209"/>
      <c r="N52" s="210"/>
    </row>
    <row r="53" spans="2:12" ht="15.75" customHeight="1">
      <c r="B53" s="202" t="s">
        <v>97</v>
      </c>
      <c r="C53" s="202"/>
      <c r="D53" s="202"/>
      <c r="E53" s="202"/>
      <c r="F53" s="202"/>
      <c r="G53" s="202"/>
      <c r="H53" s="202"/>
      <c r="I53" s="202"/>
      <c r="J53" s="202"/>
      <c r="K53" s="202"/>
      <c r="L53" s="202"/>
    </row>
    <row r="54" spans="2:12" ht="14.25" customHeight="1">
      <c r="B54" s="215" t="s">
        <v>16</v>
      </c>
      <c r="C54" s="215"/>
      <c r="D54" s="215"/>
      <c r="E54" s="215"/>
      <c r="F54" s="215"/>
      <c r="G54" s="215"/>
      <c r="H54" s="215"/>
      <c r="I54" s="215"/>
      <c r="J54" s="215"/>
      <c r="K54" s="215"/>
      <c r="L54" s="215"/>
    </row>
    <row r="55" spans="2:12" ht="7.5" customHeight="1">
      <c r="B55" s="28"/>
      <c r="C55" s="28"/>
      <c r="D55" s="28"/>
      <c r="E55" s="28"/>
      <c r="F55" s="28"/>
      <c r="G55" s="28"/>
      <c r="H55" s="28"/>
      <c r="I55" s="28"/>
      <c r="J55" s="28"/>
      <c r="K55" s="28"/>
      <c r="L55" s="28"/>
    </row>
    <row r="56" spans="2:12" ht="12.75" customHeight="1">
      <c r="B56" s="112" t="s">
        <v>20</v>
      </c>
      <c r="C56" s="113"/>
      <c r="D56" s="113"/>
      <c r="E56" s="113"/>
      <c r="F56" s="113"/>
      <c r="G56" s="113"/>
      <c r="H56" s="113"/>
      <c r="I56" s="113"/>
      <c r="J56" s="113"/>
      <c r="K56" s="113"/>
      <c r="L56" s="114"/>
    </row>
    <row r="57" spans="2:12" ht="26.25" customHeight="1">
      <c r="B57" s="199" t="s">
        <v>102</v>
      </c>
      <c r="C57" s="200"/>
      <c r="D57" s="200"/>
      <c r="E57" s="200"/>
      <c r="F57" s="200"/>
      <c r="G57" s="200"/>
      <c r="H57" s="200"/>
      <c r="I57" s="200"/>
      <c r="J57" s="200"/>
      <c r="K57" s="200"/>
      <c r="L57" s="201"/>
    </row>
    <row r="59" spans="3:10" ht="12.75">
      <c r="C59" s="104"/>
      <c r="D59" s="104"/>
      <c r="E59" s="104"/>
      <c r="F59" s="104"/>
      <c r="G59" s="104"/>
      <c r="H59" s="104"/>
      <c r="I59" s="115"/>
      <c r="J59" s="104"/>
    </row>
    <row r="60" spans="3:10" ht="12.75">
      <c r="C60" s="115"/>
      <c r="D60" s="115"/>
      <c r="E60" s="115"/>
      <c r="F60" s="115"/>
      <c r="G60" s="115"/>
      <c r="H60" s="115"/>
      <c r="I60" s="115"/>
      <c r="J60" s="104"/>
    </row>
    <row r="61" spans="3:8" ht="12.75">
      <c r="C61" s="104"/>
      <c r="D61" s="104"/>
      <c r="E61" s="104"/>
      <c r="F61" s="104"/>
      <c r="G61" s="104"/>
      <c r="H61" s="104"/>
    </row>
    <row r="62" spans="3:5" ht="12.75">
      <c r="C62" s="104"/>
      <c r="D62" s="104"/>
      <c r="E62" s="104"/>
    </row>
    <row r="63" spans="3:8" ht="12.75">
      <c r="C63" s="104"/>
      <c r="D63" s="104"/>
      <c r="E63" s="104"/>
      <c r="F63" s="104"/>
      <c r="G63" s="104"/>
      <c r="H63" s="104"/>
    </row>
    <row r="64" spans="3:8" ht="12.75">
      <c r="C64" s="104"/>
      <c r="D64" s="104"/>
      <c r="E64" s="104"/>
      <c r="F64" s="104"/>
      <c r="G64" s="104"/>
      <c r="H64" s="104"/>
    </row>
    <row r="65" spans="3:8" ht="12.75">
      <c r="C65" s="104"/>
      <c r="D65" s="104"/>
      <c r="E65" s="104"/>
      <c r="F65" s="104"/>
      <c r="G65" s="104"/>
      <c r="H65" s="104"/>
    </row>
    <row r="66" spans="3:8" ht="12.75">
      <c r="C66" s="115"/>
      <c r="D66" s="115"/>
      <c r="E66" s="115"/>
      <c r="F66" s="104"/>
      <c r="G66" s="104"/>
      <c r="H66" s="104"/>
    </row>
    <row r="67" spans="3:5" ht="12.75">
      <c r="C67" s="115"/>
      <c r="D67" s="115"/>
      <c r="E67" s="115"/>
    </row>
    <row r="68" spans="3:9" ht="12.75">
      <c r="C68" s="115"/>
      <c r="D68" s="115"/>
      <c r="E68" s="115"/>
      <c r="F68" s="153"/>
      <c r="G68" s="153"/>
      <c r="H68" s="153"/>
      <c r="I68" s="153"/>
    </row>
    <row r="69" spans="3:9" ht="12.75">
      <c r="C69" s="115"/>
      <c r="D69" s="115"/>
      <c r="E69" s="115"/>
      <c r="F69" s="153"/>
      <c r="G69" s="153"/>
      <c r="H69" s="153"/>
      <c r="I69" s="153"/>
    </row>
    <row r="70" spans="3:9" ht="12.75">
      <c r="C70" s="115"/>
      <c r="D70" s="115"/>
      <c r="E70" s="115"/>
      <c r="F70" s="153"/>
      <c r="G70" s="153"/>
      <c r="H70" s="153"/>
      <c r="I70" s="153"/>
    </row>
    <row r="71" spans="3:9" ht="12.75">
      <c r="C71" s="115"/>
      <c r="D71" s="115"/>
      <c r="E71" s="115"/>
      <c r="F71" s="153"/>
      <c r="G71" s="153"/>
      <c r="H71" s="153"/>
      <c r="I71" s="153"/>
    </row>
    <row r="72" spans="3:9" ht="12.75">
      <c r="C72" s="115"/>
      <c r="D72" s="115"/>
      <c r="E72" s="115"/>
      <c r="F72" s="153"/>
      <c r="G72" s="153"/>
      <c r="H72" s="153"/>
      <c r="I72" s="153"/>
    </row>
    <row r="73" spans="3:9" ht="12.75">
      <c r="C73" s="104"/>
      <c r="E73" s="115"/>
      <c r="F73" s="153"/>
      <c r="G73" s="153"/>
      <c r="H73" s="153"/>
      <c r="I73" s="153"/>
    </row>
    <row r="74" spans="3:9" ht="12.75">
      <c r="C74" s="104"/>
      <c r="F74" s="153"/>
      <c r="G74" s="153"/>
      <c r="H74" s="153"/>
      <c r="I74" s="153"/>
    </row>
    <row r="75" ht="12.75">
      <c r="C75" s="104"/>
    </row>
    <row r="76" ht="12.75">
      <c r="C76" s="104"/>
    </row>
  </sheetData>
  <sheetProtection/>
  <mergeCells count="18">
    <mergeCell ref="B54:L54"/>
    <mergeCell ref="B57:L57"/>
    <mergeCell ref="B52:L52"/>
    <mergeCell ref="B53:L53"/>
    <mergeCell ref="K7:K8"/>
    <mergeCell ref="F7:F8"/>
    <mergeCell ref="G7:G8"/>
    <mergeCell ref="H7:H8"/>
    <mergeCell ref="M52:N52"/>
    <mergeCell ref="B1:L1"/>
    <mergeCell ref="B7:B8"/>
    <mergeCell ref="C7:C8"/>
    <mergeCell ref="I7:I8"/>
    <mergeCell ref="F6:L6"/>
    <mergeCell ref="B3:L4"/>
    <mergeCell ref="L7:L8"/>
    <mergeCell ref="D7:D8"/>
    <mergeCell ref="E7:E8"/>
  </mergeCells>
  <printOptions/>
  <pageMargins left="0.75" right="0.75" top="1" bottom="1" header="0.5" footer="0.5"/>
  <pageSetup fitToHeight="1" fitToWidth="1" horizontalDpi="600" verticalDpi="600" orientation="portrait" paperSize="9" scale="37" r:id="rId1"/>
</worksheet>
</file>

<file path=xl/worksheets/sheet4.xml><?xml version="1.0" encoding="utf-8"?>
<worksheet xmlns="http://schemas.openxmlformats.org/spreadsheetml/2006/main" xmlns:r="http://schemas.openxmlformats.org/officeDocument/2006/relationships">
  <sheetPr>
    <tabColor indexed="42"/>
    <pageSetUpPr fitToPage="1"/>
  </sheetPr>
  <dimension ref="A1:O76"/>
  <sheetViews>
    <sheetView workbookViewId="0" topLeftCell="A16">
      <selection activeCell="G41" sqref="G41"/>
    </sheetView>
  </sheetViews>
  <sheetFormatPr defaultColWidth="9.140625" defaultRowHeight="12.75"/>
  <cols>
    <col min="1" max="1" width="9.140625" style="41" customWidth="1"/>
    <col min="2" max="2" width="28.00390625" style="28" customWidth="1"/>
    <col min="3" max="9" width="10.28125" style="28" customWidth="1"/>
    <col min="10" max="10" width="1.7109375" style="28" customWidth="1"/>
    <col min="11" max="11" width="1.8515625" style="28" customWidth="1"/>
    <col min="12" max="12" width="14.00390625" style="28" customWidth="1"/>
    <col min="13" max="16384" width="9.140625" style="41" customWidth="1"/>
  </cols>
  <sheetData>
    <row r="1" spans="2:12" ht="12.75">
      <c r="B1" s="116"/>
      <c r="C1" s="116"/>
      <c r="D1" s="116"/>
      <c r="E1" s="116"/>
      <c r="F1" s="116"/>
      <c r="G1" s="116"/>
      <c r="H1" s="116"/>
      <c r="I1" s="116"/>
      <c r="J1" s="116"/>
      <c r="K1" s="116"/>
      <c r="L1" s="116"/>
    </row>
    <row r="3" spans="2:15" ht="12.75" customHeight="1">
      <c r="B3" s="197" t="s">
        <v>105</v>
      </c>
      <c r="C3" s="197"/>
      <c r="D3" s="197"/>
      <c r="E3" s="197"/>
      <c r="F3" s="197"/>
      <c r="G3" s="197"/>
      <c r="H3" s="197"/>
      <c r="I3" s="197"/>
      <c r="J3" s="197"/>
      <c r="K3" s="197"/>
      <c r="L3" s="197"/>
      <c r="M3" s="5"/>
      <c r="N3" s="5"/>
      <c r="O3" s="5"/>
    </row>
    <row r="4" spans="2:15" ht="18" customHeight="1">
      <c r="B4" s="197"/>
      <c r="C4" s="197"/>
      <c r="D4" s="197"/>
      <c r="E4" s="197"/>
      <c r="F4" s="197"/>
      <c r="G4" s="197"/>
      <c r="H4" s="197"/>
      <c r="I4" s="197"/>
      <c r="J4" s="197"/>
      <c r="K4" s="197"/>
      <c r="L4" s="197"/>
      <c r="M4" s="5"/>
      <c r="N4" s="5"/>
      <c r="O4" s="5"/>
    </row>
    <row r="5" spans="2:15" ht="14.25" customHeight="1">
      <c r="B5" s="6"/>
      <c r="C5" s="6"/>
      <c r="D5" s="6"/>
      <c r="E5" s="6"/>
      <c r="F5" s="117"/>
      <c r="G5" s="117"/>
      <c r="H5" s="117"/>
      <c r="I5" s="117"/>
      <c r="J5" s="117"/>
      <c r="K5" s="117"/>
      <c r="L5" s="20"/>
      <c r="M5" s="20"/>
      <c r="N5" s="20"/>
      <c r="O5" s="20"/>
    </row>
    <row r="6" spans="2:15" ht="14.25" customHeight="1" thickBot="1">
      <c r="B6" s="107"/>
      <c r="C6" s="107"/>
      <c r="D6" s="107"/>
      <c r="E6" s="107"/>
      <c r="F6" s="196" t="s">
        <v>28</v>
      </c>
      <c r="G6" s="196"/>
      <c r="H6" s="196"/>
      <c r="I6" s="196"/>
      <c r="J6" s="196"/>
      <c r="K6" s="196"/>
      <c r="L6" s="196"/>
      <c r="M6" s="20"/>
      <c r="N6" s="20"/>
      <c r="O6" s="20"/>
    </row>
    <row r="7" spans="2:12" ht="14.25" customHeight="1">
      <c r="B7" s="218" t="s">
        <v>85</v>
      </c>
      <c r="C7" s="151" t="s">
        <v>93</v>
      </c>
      <c r="D7" s="151" t="s">
        <v>94</v>
      </c>
      <c r="E7" s="212" t="s">
        <v>29</v>
      </c>
      <c r="F7" s="193" t="s">
        <v>98</v>
      </c>
      <c r="G7" s="193" t="s">
        <v>99</v>
      </c>
      <c r="H7" s="193" t="s">
        <v>100</v>
      </c>
      <c r="I7" s="193" t="s">
        <v>101</v>
      </c>
      <c r="J7" s="93"/>
      <c r="K7" s="214"/>
      <c r="L7" s="205" t="s">
        <v>95</v>
      </c>
    </row>
    <row r="8" spans="2:12" ht="45" customHeight="1" thickBot="1">
      <c r="B8" s="204"/>
      <c r="C8" s="208"/>
      <c r="D8" s="208"/>
      <c r="E8" s="213"/>
      <c r="F8" s="194"/>
      <c r="G8" s="194"/>
      <c r="H8" s="194"/>
      <c r="I8" s="194"/>
      <c r="J8" s="94"/>
      <c r="K8" s="206"/>
      <c r="L8" s="206"/>
    </row>
    <row r="9" spans="2:12" ht="14.25" customHeight="1">
      <c r="B9" s="203" t="s">
        <v>9</v>
      </c>
      <c r="C9" s="95"/>
      <c r="D9" s="95"/>
      <c r="E9" s="95"/>
      <c r="F9" s="86"/>
      <c r="G9" s="86"/>
      <c r="H9" s="86"/>
      <c r="I9" s="105"/>
      <c r="J9" s="17"/>
      <c r="K9" s="17"/>
      <c r="L9" s="21"/>
    </row>
    <row r="10" spans="2:12" ht="14.25" customHeight="1">
      <c r="B10" s="203"/>
      <c r="C10" s="125"/>
      <c r="D10" s="126"/>
      <c r="E10" s="109"/>
      <c r="F10" s="17"/>
      <c r="G10" s="17"/>
      <c r="H10" s="17"/>
      <c r="I10" s="148"/>
      <c r="J10" s="17"/>
      <c r="K10" s="17"/>
      <c r="L10" s="21"/>
    </row>
    <row r="11" spans="2:15" ht="14.25" customHeight="1">
      <c r="B11" s="203"/>
      <c r="C11" s="128">
        <f aca="true" t="shared" si="0" ref="C11:I11">SUM(C13:C19)</f>
        <v>2897</v>
      </c>
      <c r="D11" s="129">
        <f t="shared" si="0"/>
        <v>2757</v>
      </c>
      <c r="E11" s="49">
        <f t="shared" si="0"/>
        <v>2613</v>
      </c>
      <c r="F11" s="49">
        <f t="shared" si="0"/>
        <v>2726</v>
      </c>
      <c r="G11" s="49">
        <f t="shared" si="0"/>
        <v>2424</v>
      </c>
      <c r="H11" s="49">
        <f t="shared" si="0"/>
        <v>2525</v>
      </c>
      <c r="I11" s="49">
        <f t="shared" si="0"/>
        <v>2294</v>
      </c>
      <c r="J11" s="51"/>
      <c r="K11" s="47"/>
      <c r="L11" s="26">
        <f>IF(E11&lt;=50,"*",IF(I11&lt;=50,"*",(I11-E11)/E11))</f>
        <v>-0.12208189820130119</v>
      </c>
      <c r="N11" s="118"/>
      <c r="O11" s="118"/>
    </row>
    <row r="12" spans="2:15" ht="14.25" customHeight="1">
      <c r="B12" s="23"/>
      <c r="C12" s="128"/>
      <c r="D12" s="129"/>
      <c r="E12" s="109"/>
      <c r="F12" s="109"/>
      <c r="G12" s="109"/>
      <c r="H12" s="109"/>
      <c r="I12" s="109"/>
      <c r="J12" s="23"/>
      <c r="K12" s="47"/>
      <c r="L12" s="43"/>
      <c r="N12" s="118"/>
      <c r="O12" s="118"/>
    </row>
    <row r="13" spans="2:15" ht="14.25" customHeight="1">
      <c r="B13" s="28" t="s">
        <v>19</v>
      </c>
      <c r="C13" s="132">
        <v>405</v>
      </c>
      <c r="D13" s="133">
        <v>398</v>
      </c>
      <c r="E13" s="52">
        <v>334</v>
      </c>
      <c r="F13" s="52">
        <v>405</v>
      </c>
      <c r="G13" s="52">
        <v>406</v>
      </c>
      <c r="H13" s="52">
        <v>377</v>
      </c>
      <c r="I13" s="52">
        <v>346</v>
      </c>
      <c r="J13" s="16"/>
      <c r="K13" s="16"/>
      <c r="L13" s="26">
        <f aca="true" t="shared" si="1" ref="L13:L19">IF(E13&lt;=50,"*",IF(I13&lt;=50,"*",(I13-E13)/E13))</f>
        <v>0.03592814371257485</v>
      </c>
      <c r="N13" s="118"/>
      <c r="O13" s="118"/>
    </row>
    <row r="14" spans="2:15" ht="14.25" customHeight="1">
      <c r="B14" s="28" t="s">
        <v>11</v>
      </c>
      <c r="C14" s="132">
        <v>130</v>
      </c>
      <c r="D14" s="133">
        <v>129</v>
      </c>
      <c r="E14" s="52">
        <v>102</v>
      </c>
      <c r="F14" s="52">
        <v>114</v>
      </c>
      <c r="G14" s="52">
        <v>88</v>
      </c>
      <c r="H14" s="52">
        <v>94</v>
      </c>
      <c r="I14" s="52">
        <v>73</v>
      </c>
      <c r="J14" s="16"/>
      <c r="K14" s="16"/>
      <c r="L14" s="26">
        <f t="shared" si="1"/>
        <v>-0.28431372549019607</v>
      </c>
      <c r="N14" s="118"/>
      <c r="O14" s="118"/>
    </row>
    <row r="15" spans="2:15" ht="14.25" customHeight="1">
      <c r="B15" s="28" t="s">
        <v>1</v>
      </c>
      <c r="C15" s="132">
        <v>105</v>
      </c>
      <c r="D15" s="133">
        <v>131</v>
      </c>
      <c r="E15" s="52">
        <v>115</v>
      </c>
      <c r="F15" s="52">
        <v>123</v>
      </c>
      <c r="G15" s="52">
        <v>109</v>
      </c>
      <c r="H15" s="52">
        <v>121</v>
      </c>
      <c r="I15" s="52">
        <v>93</v>
      </c>
      <c r="J15" s="16"/>
      <c r="K15" s="16"/>
      <c r="L15" s="26">
        <f t="shared" si="1"/>
        <v>-0.19130434782608696</v>
      </c>
      <c r="N15" s="118"/>
      <c r="O15" s="118"/>
    </row>
    <row r="16" spans="2:15" ht="14.25" customHeight="1">
      <c r="B16" s="28" t="s">
        <v>10</v>
      </c>
      <c r="C16" s="132">
        <v>896</v>
      </c>
      <c r="D16" s="133">
        <v>893</v>
      </c>
      <c r="E16" s="52">
        <v>842</v>
      </c>
      <c r="F16" s="52">
        <v>831</v>
      </c>
      <c r="G16" s="52">
        <v>708</v>
      </c>
      <c r="H16" s="52">
        <v>756</v>
      </c>
      <c r="I16" s="52">
        <v>693</v>
      </c>
      <c r="J16" s="16"/>
      <c r="K16" s="16"/>
      <c r="L16" s="26">
        <f t="shared" si="1"/>
        <v>-0.17695961995249407</v>
      </c>
      <c r="N16" s="118"/>
      <c r="O16" s="118"/>
    </row>
    <row r="17" spans="2:15" ht="14.25" customHeight="1">
      <c r="B17" s="28" t="s">
        <v>12</v>
      </c>
      <c r="C17" s="132">
        <v>449</v>
      </c>
      <c r="D17" s="133">
        <v>378</v>
      </c>
      <c r="E17" s="52">
        <v>333</v>
      </c>
      <c r="F17" s="52">
        <v>369</v>
      </c>
      <c r="G17" s="52">
        <v>322</v>
      </c>
      <c r="H17" s="52">
        <v>344</v>
      </c>
      <c r="I17" s="52">
        <v>323</v>
      </c>
      <c r="J17" s="16"/>
      <c r="K17" s="16"/>
      <c r="L17" s="26">
        <f t="shared" si="1"/>
        <v>-0.03003003003003003</v>
      </c>
      <c r="N17" s="118"/>
      <c r="O17" s="118"/>
    </row>
    <row r="18" spans="2:15" ht="14.25" customHeight="1">
      <c r="B18" s="28" t="s">
        <v>13</v>
      </c>
      <c r="C18" s="132">
        <v>795</v>
      </c>
      <c r="D18" s="133">
        <v>696</v>
      </c>
      <c r="E18" s="52">
        <v>766</v>
      </c>
      <c r="F18" s="52">
        <v>763</v>
      </c>
      <c r="G18" s="52">
        <v>702</v>
      </c>
      <c r="H18" s="52">
        <v>715</v>
      </c>
      <c r="I18" s="52">
        <v>667</v>
      </c>
      <c r="J18" s="16"/>
      <c r="K18" s="16"/>
      <c r="L18" s="26">
        <f t="shared" si="1"/>
        <v>-0.12924281984334204</v>
      </c>
      <c r="N18" s="118"/>
      <c r="O18" s="118"/>
    </row>
    <row r="19" spans="2:15" ht="14.25" customHeight="1">
      <c r="B19" s="28" t="s">
        <v>89</v>
      </c>
      <c r="C19" s="132">
        <v>117</v>
      </c>
      <c r="D19" s="133">
        <v>132</v>
      </c>
      <c r="E19" s="52">
        <v>121</v>
      </c>
      <c r="F19" s="52">
        <v>121</v>
      </c>
      <c r="G19" s="52">
        <v>89</v>
      </c>
      <c r="H19" s="52">
        <v>118</v>
      </c>
      <c r="I19" s="52">
        <v>99</v>
      </c>
      <c r="J19" s="16"/>
      <c r="K19" s="16"/>
      <c r="L19" s="26">
        <f t="shared" si="1"/>
        <v>-0.18181818181818182</v>
      </c>
      <c r="N19" s="118"/>
      <c r="O19" s="118"/>
    </row>
    <row r="20" spans="6:12" ht="14.25" customHeight="1">
      <c r="F20" s="97"/>
      <c r="G20" s="97"/>
      <c r="H20" s="97"/>
      <c r="I20" s="97"/>
      <c r="J20" s="97"/>
      <c r="K20" s="97"/>
      <c r="L20" s="97"/>
    </row>
    <row r="21" spans="2:12" ht="14.25" customHeight="1">
      <c r="B21" s="23"/>
      <c r="C21" s="95"/>
      <c r="D21" s="95"/>
      <c r="E21" s="95"/>
      <c r="F21" s="86"/>
      <c r="G21" s="86"/>
      <c r="H21" s="86"/>
      <c r="I21" s="86"/>
      <c r="J21" s="17"/>
      <c r="K21" s="17"/>
      <c r="L21" s="17"/>
    </row>
    <row r="22" spans="2:12" ht="14.25" customHeight="1">
      <c r="B22" s="23"/>
      <c r="C22" s="136"/>
      <c r="D22" s="137"/>
      <c r="E22" s="23"/>
      <c r="F22" s="17"/>
      <c r="G22" s="17"/>
      <c r="H22" s="17"/>
      <c r="I22" s="148"/>
      <c r="J22" s="17"/>
      <c r="K22" s="17"/>
      <c r="L22" s="17"/>
    </row>
    <row r="23" spans="2:13" ht="14.25" customHeight="1">
      <c r="B23" s="28" t="s">
        <v>19</v>
      </c>
      <c r="C23" s="138">
        <f aca="true" t="shared" si="2" ref="C23:I29">(C13/C$11)</f>
        <v>0.13979979288919572</v>
      </c>
      <c r="D23" s="139">
        <f t="shared" si="2"/>
        <v>0.14435981138919116</v>
      </c>
      <c r="E23" s="14">
        <f t="shared" si="2"/>
        <v>0.12782242632988902</v>
      </c>
      <c r="F23" s="14">
        <f t="shared" si="2"/>
        <v>0.14856933235509906</v>
      </c>
      <c r="G23" s="14">
        <f t="shared" si="2"/>
        <v>0.1674917491749175</v>
      </c>
      <c r="H23" s="14">
        <f t="shared" si="2"/>
        <v>0.1493069306930693</v>
      </c>
      <c r="I23" s="14">
        <f t="shared" si="2"/>
        <v>0.15082824760244115</v>
      </c>
      <c r="J23" s="33"/>
      <c r="K23" s="33"/>
      <c r="L23" s="37"/>
      <c r="M23" s="28"/>
    </row>
    <row r="24" spans="2:13" ht="14.25" customHeight="1">
      <c r="B24" s="28" t="s">
        <v>11</v>
      </c>
      <c r="C24" s="138">
        <f t="shared" si="2"/>
        <v>0.04487400759406282</v>
      </c>
      <c r="D24" s="139">
        <f t="shared" si="2"/>
        <v>0.046789989118607184</v>
      </c>
      <c r="E24" s="14">
        <f t="shared" si="2"/>
        <v>0.03903559127439724</v>
      </c>
      <c r="F24" s="14">
        <f t="shared" si="2"/>
        <v>0.04181951577402788</v>
      </c>
      <c r="G24" s="14">
        <f t="shared" si="2"/>
        <v>0.036303630363036306</v>
      </c>
      <c r="H24" s="14">
        <f t="shared" si="2"/>
        <v>0.037227722772277226</v>
      </c>
      <c r="I24" s="14">
        <f t="shared" si="2"/>
        <v>0.03182214472537053</v>
      </c>
      <c r="J24" s="33"/>
      <c r="K24" s="33"/>
      <c r="L24" s="37"/>
      <c r="M24" s="28"/>
    </row>
    <row r="25" spans="2:13" ht="14.25" customHeight="1">
      <c r="B25" s="28" t="s">
        <v>1</v>
      </c>
      <c r="C25" s="138">
        <f t="shared" si="2"/>
        <v>0.03624439074905074</v>
      </c>
      <c r="D25" s="139">
        <f t="shared" si="2"/>
        <v>0.047515415306492566</v>
      </c>
      <c r="E25" s="14">
        <f t="shared" si="2"/>
        <v>0.0440107156525067</v>
      </c>
      <c r="F25" s="14">
        <f t="shared" si="2"/>
        <v>0.04512105649303008</v>
      </c>
      <c r="G25" s="14">
        <f t="shared" si="2"/>
        <v>0.04496699669966997</v>
      </c>
      <c r="H25" s="14">
        <f t="shared" si="2"/>
        <v>0.04792079207920792</v>
      </c>
      <c r="I25" s="14">
        <f t="shared" si="2"/>
        <v>0.04054054054054054</v>
      </c>
      <c r="J25" s="33"/>
      <c r="K25" s="33"/>
      <c r="L25" s="37"/>
      <c r="M25" s="28"/>
    </row>
    <row r="26" spans="2:13" ht="14.25" customHeight="1">
      <c r="B26" s="28" t="s">
        <v>10</v>
      </c>
      <c r="C26" s="138">
        <f t="shared" si="2"/>
        <v>0.309285467725233</v>
      </c>
      <c r="D26" s="139">
        <f t="shared" si="2"/>
        <v>0.32390279289082335</v>
      </c>
      <c r="E26" s="14">
        <f t="shared" si="2"/>
        <v>0.32223497895139686</v>
      </c>
      <c r="F26" s="14">
        <f t="shared" si="2"/>
        <v>0.3048422597212032</v>
      </c>
      <c r="G26" s="14">
        <f t="shared" si="2"/>
        <v>0.29207920792079206</v>
      </c>
      <c r="H26" s="14">
        <f t="shared" si="2"/>
        <v>0.2994059405940594</v>
      </c>
      <c r="I26" s="14">
        <f t="shared" si="2"/>
        <v>0.3020924149956408</v>
      </c>
      <c r="J26" s="33"/>
      <c r="K26" s="33"/>
      <c r="L26" s="37"/>
      <c r="M26" s="28"/>
    </row>
    <row r="27" spans="2:13" ht="14.25" customHeight="1">
      <c r="B27" s="28" t="s">
        <v>12</v>
      </c>
      <c r="C27" s="138">
        <f t="shared" si="2"/>
        <v>0.154987918536417</v>
      </c>
      <c r="D27" s="139">
        <f t="shared" si="2"/>
        <v>0.13710554951033732</v>
      </c>
      <c r="E27" s="14">
        <f t="shared" si="2"/>
        <v>0.12743972445464982</v>
      </c>
      <c r="F27" s="14">
        <f t="shared" si="2"/>
        <v>0.13536316947909025</v>
      </c>
      <c r="G27" s="14">
        <f t="shared" si="2"/>
        <v>0.13283828382838284</v>
      </c>
      <c r="H27" s="14">
        <f t="shared" si="2"/>
        <v>0.13623762376237625</v>
      </c>
      <c r="I27" s="14">
        <f t="shared" si="2"/>
        <v>0.14080209241499564</v>
      </c>
      <c r="J27" s="33"/>
      <c r="K27" s="33"/>
      <c r="L27" s="37"/>
      <c r="M27" s="28"/>
    </row>
    <row r="28" spans="2:13" ht="14.25" customHeight="1">
      <c r="B28" s="28" t="s">
        <v>13</v>
      </c>
      <c r="C28" s="138">
        <f t="shared" si="2"/>
        <v>0.2744218156713842</v>
      </c>
      <c r="D28" s="139">
        <f t="shared" si="2"/>
        <v>0.25244831338411317</v>
      </c>
      <c r="E28" s="14">
        <f t="shared" si="2"/>
        <v>0.2931496364332185</v>
      </c>
      <c r="F28" s="14">
        <f t="shared" si="2"/>
        <v>0.27989728539985326</v>
      </c>
      <c r="G28" s="14">
        <f t="shared" si="2"/>
        <v>0.2896039603960396</v>
      </c>
      <c r="H28" s="14">
        <f t="shared" si="2"/>
        <v>0.28316831683168314</v>
      </c>
      <c r="I28" s="14">
        <f t="shared" si="2"/>
        <v>0.2907585004359198</v>
      </c>
      <c r="J28" s="33"/>
      <c r="K28" s="33"/>
      <c r="L28" s="37"/>
      <c r="M28" s="28"/>
    </row>
    <row r="29" spans="2:13" ht="14.25" customHeight="1">
      <c r="B29" s="28" t="s">
        <v>89</v>
      </c>
      <c r="C29" s="138">
        <f t="shared" si="2"/>
        <v>0.040386606834656544</v>
      </c>
      <c r="D29" s="139">
        <f t="shared" si="2"/>
        <v>0.04787812840043525</v>
      </c>
      <c r="E29" s="14">
        <f t="shared" si="2"/>
        <v>0.04630692690394183</v>
      </c>
      <c r="F29" s="14">
        <f t="shared" si="2"/>
        <v>0.04438738077769626</v>
      </c>
      <c r="G29" s="14">
        <f t="shared" si="2"/>
        <v>0.036716171617161716</v>
      </c>
      <c r="H29" s="14">
        <f t="shared" si="2"/>
        <v>0.04673267326732673</v>
      </c>
      <c r="I29" s="14">
        <f t="shared" si="2"/>
        <v>0.043156059285091544</v>
      </c>
      <c r="J29" s="33"/>
      <c r="K29" s="33"/>
      <c r="L29" s="37"/>
      <c r="M29" s="28"/>
    </row>
    <row r="30" spans="2:13" ht="14.25" customHeight="1">
      <c r="B30" s="34"/>
      <c r="C30" s="36"/>
      <c r="D30" s="36"/>
      <c r="E30" s="36"/>
      <c r="F30" s="99"/>
      <c r="G30" s="99"/>
      <c r="H30" s="99"/>
      <c r="I30" s="99"/>
      <c r="J30" s="99"/>
      <c r="K30" s="99"/>
      <c r="L30" s="35"/>
      <c r="M30" s="28"/>
    </row>
    <row r="31" spans="2:12" ht="14.25" customHeight="1">
      <c r="B31" s="217" t="s">
        <v>8</v>
      </c>
      <c r="C31" s="110"/>
      <c r="D31" s="110"/>
      <c r="E31" s="110"/>
      <c r="F31" s="85"/>
      <c r="G31" s="85"/>
      <c r="H31" s="85"/>
      <c r="I31" s="85"/>
      <c r="J31" s="17"/>
      <c r="K31" s="17"/>
      <c r="L31" s="37"/>
    </row>
    <row r="32" spans="2:13" ht="14.25" customHeight="1">
      <c r="B32" s="203"/>
      <c r="C32" s="125"/>
      <c r="D32" s="126"/>
      <c r="E32" s="109"/>
      <c r="F32" s="17"/>
      <c r="G32" s="17"/>
      <c r="H32" s="17"/>
      <c r="I32" s="148"/>
      <c r="J32" s="17"/>
      <c r="K32" s="17"/>
      <c r="L32" s="37"/>
      <c r="M32" s="28"/>
    </row>
    <row r="33" spans="2:15" ht="14.25" customHeight="1">
      <c r="B33" s="203"/>
      <c r="C33" s="128">
        <f aca="true" t="shared" si="3" ref="C33:I33">SUM(C35:C41)</f>
        <v>2791</v>
      </c>
      <c r="D33" s="129">
        <f t="shared" si="3"/>
        <v>2399</v>
      </c>
      <c r="E33" s="49">
        <f t="shared" si="3"/>
        <v>2198</v>
      </c>
      <c r="F33" s="49">
        <f t="shared" si="3"/>
        <v>2149</v>
      </c>
      <c r="G33" s="49">
        <f t="shared" si="3"/>
        <v>1898</v>
      </c>
      <c r="H33" s="49">
        <f t="shared" si="3"/>
        <v>1962</v>
      </c>
      <c r="I33" s="49">
        <f t="shared" si="3"/>
        <v>1688</v>
      </c>
      <c r="J33" s="51"/>
      <c r="K33" s="16"/>
      <c r="L33" s="26">
        <f>IF(E33&lt;=50,"*",IF(I33&lt;=50,"*",(I33-E33)/E33))</f>
        <v>-0.23202911737943585</v>
      </c>
      <c r="N33" s="118"/>
      <c r="O33" s="118"/>
    </row>
    <row r="34" spans="2:15" ht="14.25" customHeight="1">
      <c r="B34" s="109"/>
      <c r="C34" s="128"/>
      <c r="D34" s="129"/>
      <c r="E34" s="109"/>
      <c r="F34" s="109"/>
      <c r="G34" s="109"/>
      <c r="H34" s="109"/>
      <c r="I34" s="109"/>
      <c r="J34" s="109"/>
      <c r="K34" s="16"/>
      <c r="L34" s="13"/>
      <c r="N34" s="118"/>
      <c r="O34" s="118"/>
    </row>
    <row r="35" spans="2:15" ht="14.25" customHeight="1">
      <c r="B35" s="28" t="s">
        <v>19</v>
      </c>
      <c r="C35" s="132">
        <v>812</v>
      </c>
      <c r="D35" s="133">
        <v>685</v>
      </c>
      <c r="E35" s="52">
        <v>580</v>
      </c>
      <c r="F35" s="52">
        <v>571</v>
      </c>
      <c r="G35" s="52">
        <v>543</v>
      </c>
      <c r="H35" s="52">
        <v>510</v>
      </c>
      <c r="I35" s="52">
        <v>432</v>
      </c>
      <c r="J35" s="52"/>
      <c r="K35" s="16"/>
      <c r="L35" s="26">
        <f aca="true" t="shared" si="4" ref="L35:L41">IF(E35&lt;=50,"*",IF(I35&lt;=50,"*",(I35-E35)/E35))</f>
        <v>-0.25517241379310346</v>
      </c>
      <c r="N35" s="118"/>
      <c r="O35" s="118"/>
    </row>
    <row r="36" spans="2:15" ht="14.25" customHeight="1">
      <c r="B36" s="28" t="s">
        <v>11</v>
      </c>
      <c r="C36" s="132">
        <v>77</v>
      </c>
      <c r="D36" s="133">
        <v>74</v>
      </c>
      <c r="E36" s="52">
        <v>50</v>
      </c>
      <c r="F36" s="52">
        <v>61</v>
      </c>
      <c r="G36" s="52">
        <v>51</v>
      </c>
      <c r="H36" s="52">
        <v>74</v>
      </c>
      <c r="I36" s="52">
        <v>39</v>
      </c>
      <c r="J36" s="52"/>
      <c r="K36" s="16"/>
      <c r="L36" s="26" t="str">
        <f t="shared" si="4"/>
        <v>*</v>
      </c>
      <c r="N36" s="118"/>
      <c r="O36" s="118"/>
    </row>
    <row r="37" spans="2:15" ht="14.25" customHeight="1">
      <c r="B37" s="28" t="s">
        <v>1</v>
      </c>
      <c r="C37" s="132">
        <v>117</v>
      </c>
      <c r="D37" s="133">
        <v>109</v>
      </c>
      <c r="E37" s="52">
        <v>79</v>
      </c>
      <c r="F37" s="52">
        <v>78</v>
      </c>
      <c r="G37" s="52">
        <v>77</v>
      </c>
      <c r="H37" s="52">
        <v>67</v>
      </c>
      <c r="I37" s="52">
        <v>60</v>
      </c>
      <c r="J37" s="52"/>
      <c r="K37" s="16"/>
      <c r="L37" s="26">
        <f t="shared" si="4"/>
        <v>-0.24050632911392406</v>
      </c>
      <c r="N37" s="118"/>
      <c r="O37" s="118"/>
    </row>
    <row r="38" spans="2:15" ht="14.25" customHeight="1">
      <c r="B38" s="28" t="s">
        <v>10</v>
      </c>
      <c r="C38" s="132">
        <v>720</v>
      </c>
      <c r="D38" s="133">
        <v>686</v>
      </c>
      <c r="E38" s="52">
        <v>555</v>
      </c>
      <c r="F38" s="52">
        <v>583</v>
      </c>
      <c r="G38" s="52">
        <v>463</v>
      </c>
      <c r="H38" s="52">
        <v>494</v>
      </c>
      <c r="I38" s="52">
        <v>451</v>
      </c>
      <c r="J38" s="52"/>
      <c r="K38" s="16"/>
      <c r="L38" s="26">
        <f t="shared" si="4"/>
        <v>-0.1873873873873874</v>
      </c>
      <c r="N38" s="118"/>
      <c r="O38" s="118"/>
    </row>
    <row r="39" spans="2:15" ht="14.25" customHeight="1">
      <c r="B39" s="28" t="s">
        <v>12</v>
      </c>
      <c r="C39" s="132">
        <v>348</v>
      </c>
      <c r="D39" s="133">
        <v>252</v>
      </c>
      <c r="E39" s="52">
        <v>253</v>
      </c>
      <c r="F39" s="52">
        <v>242</v>
      </c>
      <c r="G39" s="52">
        <v>202</v>
      </c>
      <c r="H39" s="52">
        <v>230</v>
      </c>
      <c r="I39" s="52">
        <v>213</v>
      </c>
      <c r="J39" s="52"/>
      <c r="K39" s="16"/>
      <c r="L39" s="26">
        <f t="shared" si="4"/>
        <v>-0.15810276679841898</v>
      </c>
      <c r="N39" s="118"/>
      <c r="O39" s="118"/>
    </row>
    <row r="40" spans="2:15" ht="14.25" customHeight="1">
      <c r="B40" s="28" t="s">
        <v>13</v>
      </c>
      <c r="C40" s="132">
        <v>596</v>
      </c>
      <c r="D40" s="133">
        <v>498</v>
      </c>
      <c r="E40" s="52">
        <v>597</v>
      </c>
      <c r="F40" s="52">
        <v>525</v>
      </c>
      <c r="G40" s="52">
        <v>467</v>
      </c>
      <c r="H40" s="52">
        <v>495</v>
      </c>
      <c r="I40" s="52">
        <v>425</v>
      </c>
      <c r="J40" s="52"/>
      <c r="K40" s="16"/>
      <c r="L40" s="26">
        <f t="shared" si="4"/>
        <v>-0.288107202680067</v>
      </c>
      <c r="N40" s="118"/>
      <c r="O40" s="118"/>
    </row>
    <row r="41" spans="2:15" ht="14.25" customHeight="1">
      <c r="B41" s="28" t="s">
        <v>96</v>
      </c>
      <c r="C41" s="132">
        <v>121</v>
      </c>
      <c r="D41" s="133">
        <v>95</v>
      </c>
      <c r="E41" s="52">
        <v>84</v>
      </c>
      <c r="F41" s="52">
        <v>89</v>
      </c>
      <c r="G41" s="52">
        <v>95</v>
      </c>
      <c r="H41" s="52">
        <v>92</v>
      </c>
      <c r="I41" s="52">
        <v>68</v>
      </c>
      <c r="J41" s="52"/>
      <c r="K41" s="16"/>
      <c r="L41" s="26">
        <f t="shared" si="4"/>
        <v>-0.19047619047619047</v>
      </c>
      <c r="N41" s="118"/>
      <c r="O41" s="118"/>
    </row>
    <row r="42" spans="6:13" ht="14.25" customHeight="1">
      <c r="F42" s="1"/>
      <c r="G42" s="1"/>
      <c r="H42" s="1"/>
      <c r="I42" s="1"/>
      <c r="J42" s="1"/>
      <c r="K42" s="1"/>
      <c r="L42" s="1"/>
      <c r="M42" s="28"/>
    </row>
    <row r="43" spans="2:13" ht="14.25" customHeight="1">
      <c r="B43" s="23"/>
      <c r="C43" s="95"/>
      <c r="D43" s="95"/>
      <c r="E43" s="95"/>
      <c r="F43" s="86"/>
      <c r="G43" s="86"/>
      <c r="H43" s="86"/>
      <c r="I43" s="86"/>
      <c r="J43" s="116"/>
      <c r="K43" s="17"/>
      <c r="L43" s="9"/>
      <c r="M43" s="28"/>
    </row>
    <row r="44" spans="2:13" ht="14.25" customHeight="1">
      <c r="B44" s="23"/>
      <c r="C44" s="136"/>
      <c r="D44" s="137"/>
      <c r="E44" s="23"/>
      <c r="I44" s="152"/>
      <c r="L44" s="10"/>
      <c r="M44" s="28"/>
    </row>
    <row r="45" spans="2:13" ht="14.25" customHeight="1">
      <c r="B45" s="28" t="s">
        <v>19</v>
      </c>
      <c r="C45" s="138">
        <f aca="true" t="shared" si="5" ref="C45:I51">(C35/C$33)</f>
        <v>0.29093514869222503</v>
      </c>
      <c r="D45" s="139">
        <f t="shared" si="5"/>
        <v>0.28553563984993746</v>
      </c>
      <c r="E45" s="14">
        <f t="shared" si="5"/>
        <v>0.26387625113739765</v>
      </c>
      <c r="F45" s="14">
        <f t="shared" si="5"/>
        <v>0.26570497906002793</v>
      </c>
      <c r="G45" s="14">
        <f t="shared" si="5"/>
        <v>0.28609062170706007</v>
      </c>
      <c r="H45" s="14">
        <f t="shared" si="5"/>
        <v>0.2599388379204893</v>
      </c>
      <c r="I45" s="14">
        <f t="shared" si="5"/>
        <v>0.2559241706161137</v>
      </c>
      <c r="J45" s="33"/>
      <c r="K45" s="33"/>
      <c r="L45" s="37"/>
      <c r="M45" s="28"/>
    </row>
    <row r="46" spans="2:13" ht="14.25" customHeight="1">
      <c r="B46" s="28" t="s">
        <v>11</v>
      </c>
      <c r="C46" s="138">
        <f t="shared" si="5"/>
        <v>0.027588677893228233</v>
      </c>
      <c r="D46" s="139">
        <f t="shared" si="5"/>
        <v>0.030846185910796166</v>
      </c>
      <c r="E46" s="14">
        <f t="shared" si="5"/>
        <v>0.022747952684258416</v>
      </c>
      <c r="F46" s="14">
        <f t="shared" si="5"/>
        <v>0.028385295486272687</v>
      </c>
      <c r="G46" s="14">
        <f t="shared" si="5"/>
        <v>0.026870389884088516</v>
      </c>
      <c r="H46" s="14">
        <f t="shared" si="5"/>
        <v>0.03771661569826707</v>
      </c>
      <c r="I46" s="14">
        <f t="shared" si="5"/>
        <v>0.0231042654028436</v>
      </c>
      <c r="J46" s="33"/>
      <c r="K46" s="33"/>
      <c r="L46" s="37"/>
      <c r="M46" s="28"/>
    </row>
    <row r="47" spans="2:13" ht="14.25" customHeight="1">
      <c r="B47" s="28" t="s">
        <v>1</v>
      </c>
      <c r="C47" s="138">
        <f t="shared" si="5"/>
        <v>0.04192045861698316</v>
      </c>
      <c r="D47" s="139">
        <f t="shared" si="5"/>
        <v>0.04543559816590246</v>
      </c>
      <c r="E47" s="14">
        <f t="shared" si="5"/>
        <v>0.0359417652411283</v>
      </c>
      <c r="F47" s="14">
        <f t="shared" si="5"/>
        <v>0.03629595160539786</v>
      </c>
      <c r="G47" s="14">
        <f t="shared" si="5"/>
        <v>0.04056902002107481</v>
      </c>
      <c r="H47" s="14">
        <f t="shared" si="5"/>
        <v>0.034148827726809376</v>
      </c>
      <c r="I47" s="14">
        <f t="shared" si="5"/>
        <v>0.035545023696682464</v>
      </c>
      <c r="J47" s="33"/>
      <c r="K47" s="33"/>
      <c r="L47" s="37"/>
      <c r="M47" s="28"/>
    </row>
    <row r="48" spans="2:13" ht="14.25" customHeight="1">
      <c r="B48" s="28" t="s">
        <v>10</v>
      </c>
      <c r="C48" s="138">
        <f t="shared" si="5"/>
        <v>0.2579720530275887</v>
      </c>
      <c r="D48" s="139">
        <f t="shared" si="5"/>
        <v>0.28595248020008335</v>
      </c>
      <c r="E48" s="14">
        <f t="shared" si="5"/>
        <v>0.25250227479526843</v>
      </c>
      <c r="F48" s="14">
        <f t="shared" si="5"/>
        <v>0.2712889716147045</v>
      </c>
      <c r="G48" s="14">
        <f t="shared" si="5"/>
        <v>0.24394099051633297</v>
      </c>
      <c r="H48" s="14">
        <f t="shared" si="5"/>
        <v>0.25178389398572887</v>
      </c>
      <c r="I48" s="14">
        <f t="shared" si="5"/>
        <v>0.2671800947867299</v>
      </c>
      <c r="J48" s="33"/>
      <c r="K48" s="33"/>
      <c r="L48" s="37"/>
      <c r="M48" s="28"/>
    </row>
    <row r="49" spans="2:13" ht="14.25" customHeight="1">
      <c r="B49" s="28" t="s">
        <v>12</v>
      </c>
      <c r="C49" s="138">
        <f t="shared" si="5"/>
        <v>0.12468649229666787</v>
      </c>
      <c r="D49" s="139">
        <f t="shared" si="5"/>
        <v>0.10504376823676533</v>
      </c>
      <c r="E49" s="14">
        <f t="shared" si="5"/>
        <v>0.1151046405823476</v>
      </c>
      <c r="F49" s="14">
        <f t="shared" si="5"/>
        <v>0.11261051651931131</v>
      </c>
      <c r="G49" s="14">
        <f t="shared" si="5"/>
        <v>0.10642781875658588</v>
      </c>
      <c r="H49" s="14">
        <f t="shared" si="5"/>
        <v>0.11722731906218145</v>
      </c>
      <c r="I49" s="14">
        <f t="shared" si="5"/>
        <v>0.12618483412322276</v>
      </c>
      <c r="J49" s="33"/>
      <c r="K49" s="33"/>
      <c r="L49" s="37"/>
      <c r="M49" s="28"/>
    </row>
    <row r="50" spans="2:13" ht="14.25" customHeight="1">
      <c r="B50" s="28" t="s">
        <v>13</v>
      </c>
      <c r="C50" s="138">
        <f t="shared" si="5"/>
        <v>0.21354353278394841</v>
      </c>
      <c r="D50" s="139">
        <f t="shared" si="5"/>
        <v>0.20758649437265528</v>
      </c>
      <c r="E50" s="14">
        <f t="shared" si="5"/>
        <v>0.2716105550500455</v>
      </c>
      <c r="F50" s="14">
        <f t="shared" si="5"/>
        <v>0.24429967426710097</v>
      </c>
      <c r="G50" s="14">
        <f t="shared" si="5"/>
        <v>0.24604847207586933</v>
      </c>
      <c r="H50" s="14">
        <f t="shared" si="5"/>
        <v>0.25229357798165136</v>
      </c>
      <c r="I50" s="14">
        <f t="shared" si="5"/>
        <v>0.2517772511848341</v>
      </c>
      <c r="J50" s="33"/>
      <c r="K50" s="33"/>
      <c r="L50" s="37"/>
      <c r="M50" s="16"/>
    </row>
    <row r="51" spans="2:12" ht="14.25" customHeight="1">
      <c r="B51" s="28" t="s">
        <v>96</v>
      </c>
      <c r="C51" s="138">
        <f t="shared" si="5"/>
        <v>0.043353636689358654</v>
      </c>
      <c r="D51" s="139">
        <f t="shared" si="5"/>
        <v>0.03959983326385994</v>
      </c>
      <c r="E51" s="14">
        <f t="shared" si="5"/>
        <v>0.03821656050955414</v>
      </c>
      <c r="F51" s="14">
        <f t="shared" si="5"/>
        <v>0.04141461144718474</v>
      </c>
      <c r="G51" s="14">
        <f t="shared" si="5"/>
        <v>0.05005268703898841</v>
      </c>
      <c r="H51" s="14">
        <f t="shared" si="5"/>
        <v>0.046890927624872576</v>
      </c>
      <c r="I51" s="14">
        <f t="shared" si="5"/>
        <v>0.04028436018957346</v>
      </c>
      <c r="J51" s="33"/>
      <c r="K51" s="33"/>
      <c r="L51" s="37"/>
    </row>
    <row r="52" spans="2:12" ht="14.25" customHeight="1">
      <c r="B52" s="34"/>
      <c r="C52" s="34"/>
      <c r="D52" s="34"/>
      <c r="E52" s="34"/>
      <c r="F52" s="99"/>
      <c r="G52" s="99"/>
      <c r="H52" s="99"/>
      <c r="I52" s="99"/>
      <c r="J52" s="99"/>
      <c r="K52" s="99"/>
      <c r="L52" s="35"/>
    </row>
    <row r="53" spans="1:12" ht="7.5" customHeight="1">
      <c r="A53" s="8"/>
      <c r="B53" s="8"/>
      <c r="C53" s="8"/>
      <c r="D53" s="8"/>
      <c r="E53" s="8"/>
      <c r="K53" s="41"/>
      <c r="L53" s="41"/>
    </row>
    <row r="54" spans="1:12" ht="12.75" customHeight="1">
      <c r="A54" s="8"/>
      <c r="B54" s="202" t="s">
        <v>90</v>
      </c>
      <c r="C54" s="202"/>
      <c r="D54" s="202"/>
      <c r="E54" s="202"/>
      <c r="F54" s="202"/>
      <c r="G54" s="202"/>
      <c r="H54" s="202"/>
      <c r="I54" s="202"/>
      <c r="J54" s="202"/>
      <c r="K54" s="202"/>
      <c r="L54" s="202"/>
    </row>
    <row r="55" spans="2:13" ht="12.75" customHeight="1">
      <c r="B55" s="202" t="s">
        <v>97</v>
      </c>
      <c r="C55" s="202"/>
      <c r="D55" s="202"/>
      <c r="E55" s="202"/>
      <c r="F55" s="202"/>
      <c r="G55" s="202"/>
      <c r="H55" s="202"/>
      <c r="I55" s="202"/>
      <c r="J55" s="202"/>
      <c r="K55" s="202"/>
      <c r="L55" s="202"/>
      <c r="M55" s="2"/>
    </row>
    <row r="56" spans="2:13" ht="12" customHeight="1">
      <c r="B56" s="215" t="s">
        <v>106</v>
      </c>
      <c r="C56" s="215"/>
      <c r="D56" s="215"/>
      <c r="E56" s="215"/>
      <c r="F56" s="215"/>
      <c r="G56" s="215"/>
      <c r="H56" s="215"/>
      <c r="I56" s="215"/>
      <c r="J56" s="215"/>
      <c r="K56" s="215"/>
      <c r="L56" s="215"/>
      <c r="M56" s="2"/>
    </row>
    <row r="57" spans="2:5" ht="7.5" customHeight="1">
      <c r="B57" s="119"/>
      <c r="C57" s="119"/>
      <c r="D57" s="8"/>
      <c r="E57" s="8"/>
    </row>
    <row r="58" spans="2:12" ht="12.75" customHeight="1">
      <c r="B58" s="101" t="s">
        <v>20</v>
      </c>
      <c r="C58" s="102"/>
      <c r="D58" s="102"/>
      <c r="E58" s="102"/>
      <c r="F58" s="102"/>
      <c r="G58" s="102"/>
      <c r="H58" s="102"/>
      <c r="I58" s="102"/>
      <c r="J58" s="102"/>
      <c r="K58" s="102"/>
      <c r="L58" s="103"/>
    </row>
    <row r="59" spans="2:12" ht="25.5" customHeight="1">
      <c r="B59" s="199" t="s">
        <v>102</v>
      </c>
      <c r="C59" s="200"/>
      <c r="D59" s="200"/>
      <c r="E59" s="200"/>
      <c r="F59" s="200"/>
      <c r="G59" s="200"/>
      <c r="H59" s="200"/>
      <c r="I59" s="200"/>
      <c r="J59" s="200"/>
      <c r="K59" s="200"/>
      <c r="L59" s="201"/>
    </row>
    <row r="61" spans="3:9" ht="12.75">
      <c r="C61" s="16"/>
      <c r="D61" s="16"/>
      <c r="E61" s="16"/>
      <c r="F61" s="16"/>
      <c r="G61" s="16"/>
      <c r="H61" s="16"/>
      <c r="I61" s="16"/>
    </row>
    <row r="62" spans="3:8" ht="12.75">
      <c r="C62" s="16"/>
      <c r="D62" s="16"/>
      <c r="E62" s="16"/>
      <c r="F62" s="16"/>
      <c r="G62" s="16"/>
      <c r="H62" s="16"/>
    </row>
    <row r="64" spans="3:8" ht="12.75">
      <c r="C64" s="16"/>
      <c r="D64" s="16"/>
      <c r="E64" s="16"/>
      <c r="F64" s="16"/>
      <c r="G64" s="16"/>
      <c r="H64" s="16"/>
    </row>
    <row r="67" spans="3:9" ht="12.75">
      <c r="C67" s="142"/>
      <c r="D67" s="142"/>
      <c r="E67" s="142"/>
      <c r="F67" s="142"/>
      <c r="G67" s="142"/>
      <c r="H67" s="142"/>
      <c r="I67" s="142"/>
    </row>
    <row r="68" spans="3:9" ht="12.75">
      <c r="C68" s="142"/>
      <c r="D68" s="142"/>
      <c r="E68" s="142"/>
      <c r="F68" s="142"/>
      <c r="G68" s="142"/>
      <c r="H68" s="142"/>
      <c r="I68" s="142"/>
    </row>
    <row r="69" spans="3:9" ht="12.75">
      <c r="C69" s="142"/>
      <c r="D69" s="142"/>
      <c r="E69" s="142"/>
      <c r="F69" s="88"/>
      <c r="G69" s="88"/>
      <c r="H69" s="88"/>
      <c r="I69" s="88"/>
    </row>
    <row r="70" spans="3:9" ht="12.75">
      <c r="C70" s="142"/>
      <c r="D70" s="142"/>
      <c r="E70" s="142"/>
      <c r="F70" s="153"/>
      <c r="G70" s="153"/>
      <c r="H70" s="153"/>
      <c r="I70" s="153"/>
    </row>
    <row r="71" spans="6:9" ht="12.75">
      <c r="F71" s="153"/>
      <c r="G71" s="153"/>
      <c r="H71" s="153"/>
      <c r="I71" s="153"/>
    </row>
    <row r="72" spans="3:9" ht="12.75">
      <c r="C72" s="142"/>
      <c r="D72" s="142"/>
      <c r="E72" s="142"/>
      <c r="F72" s="153"/>
      <c r="G72" s="153"/>
      <c r="H72" s="153"/>
      <c r="I72" s="153"/>
    </row>
    <row r="73" spans="3:9" ht="12.75">
      <c r="C73" s="142"/>
      <c r="D73" s="142"/>
      <c r="E73" s="142"/>
      <c r="F73" s="153"/>
      <c r="G73" s="153"/>
      <c r="H73" s="153"/>
      <c r="I73" s="153"/>
    </row>
    <row r="74" spans="3:9" ht="12.75">
      <c r="C74" s="142"/>
      <c r="D74" s="142"/>
      <c r="E74" s="142"/>
      <c r="F74" s="153"/>
      <c r="G74" s="153"/>
      <c r="H74" s="153"/>
      <c r="I74" s="153"/>
    </row>
    <row r="75" spans="3:9" ht="12.75">
      <c r="C75" s="142"/>
      <c r="D75" s="142"/>
      <c r="E75" s="142"/>
      <c r="F75" s="153"/>
      <c r="G75" s="153"/>
      <c r="H75" s="153"/>
      <c r="I75" s="153"/>
    </row>
    <row r="76" spans="6:9" ht="12.75">
      <c r="F76" s="153"/>
      <c r="G76" s="153"/>
      <c r="H76" s="153"/>
      <c r="I76" s="153"/>
    </row>
  </sheetData>
  <sheetProtection/>
  <mergeCells count="18">
    <mergeCell ref="B3:L4"/>
    <mergeCell ref="F6:L6"/>
    <mergeCell ref="C7:C8"/>
    <mergeCell ref="B9:B11"/>
    <mergeCell ref="D7:D8"/>
    <mergeCell ref="F7:F8"/>
    <mergeCell ref="G7:G8"/>
    <mergeCell ref="H7:H8"/>
    <mergeCell ref="B59:L59"/>
    <mergeCell ref="L7:L8"/>
    <mergeCell ref="B31:B33"/>
    <mergeCell ref="B7:B8"/>
    <mergeCell ref="B55:L55"/>
    <mergeCell ref="I7:I8"/>
    <mergeCell ref="B54:L54"/>
    <mergeCell ref="E7:E8"/>
    <mergeCell ref="K7:K8"/>
    <mergeCell ref="B56:L56"/>
  </mergeCells>
  <printOptions/>
  <pageMargins left="0.75" right="0.75" top="1" bottom="1" header="0.5" footer="0.5"/>
  <pageSetup fitToHeight="1" fitToWidth="1" horizontalDpi="600" verticalDpi="600" orientation="portrait" paperSize="9" scale="37" r:id="rId1"/>
</worksheet>
</file>

<file path=xl/worksheets/sheet5.xml><?xml version="1.0" encoding="utf-8"?>
<worksheet xmlns="http://schemas.openxmlformats.org/spreadsheetml/2006/main" xmlns:r="http://schemas.openxmlformats.org/officeDocument/2006/relationships">
  <sheetPr>
    <tabColor indexed="42"/>
    <pageSetUpPr fitToPage="1"/>
  </sheetPr>
  <dimension ref="A1:O48"/>
  <sheetViews>
    <sheetView workbookViewId="0" topLeftCell="A1">
      <selection activeCell="G41" sqref="G41"/>
    </sheetView>
  </sheetViews>
  <sheetFormatPr defaultColWidth="9.140625" defaultRowHeight="12.75"/>
  <cols>
    <col min="1" max="1" width="9.140625" style="87" customWidth="1"/>
    <col min="2" max="2" width="24.8515625" style="88" customWidth="1"/>
    <col min="3" max="9" width="10.28125" style="88" customWidth="1"/>
    <col min="10" max="11" width="1.421875" style="88" customWidth="1"/>
    <col min="12" max="12" width="12.7109375" style="88" customWidth="1"/>
    <col min="13" max="16384" width="9.140625" style="87" customWidth="1"/>
  </cols>
  <sheetData>
    <row r="1" spans="1:12" ht="12.75">
      <c r="A1" s="41"/>
      <c r="B1" s="223"/>
      <c r="C1" s="223"/>
      <c r="D1" s="223"/>
      <c r="E1" s="223"/>
      <c r="F1" s="223"/>
      <c r="G1" s="223"/>
      <c r="H1" s="223"/>
      <c r="I1" s="223"/>
      <c r="J1" s="223"/>
      <c r="K1" s="223"/>
      <c r="L1" s="223"/>
    </row>
    <row r="2" spans="1:12" ht="12.75">
      <c r="A2" s="41"/>
      <c r="B2" s="28"/>
      <c r="C2" s="28"/>
      <c r="D2" s="28"/>
      <c r="E2" s="28"/>
      <c r="F2" s="28"/>
      <c r="G2" s="28"/>
      <c r="H2" s="28"/>
      <c r="I2" s="28"/>
      <c r="J2" s="28"/>
      <c r="K2" s="28"/>
      <c r="L2" s="28"/>
    </row>
    <row r="3" spans="1:13" ht="28.5" customHeight="1">
      <c r="A3" s="41"/>
      <c r="B3" s="197" t="s">
        <v>111</v>
      </c>
      <c r="C3" s="197"/>
      <c r="D3" s="197"/>
      <c r="E3" s="197"/>
      <c r="F3" s="197"/>
      <c r="G3" s="197"/>
      <c r="H3" s="197"/>
      <c r="I3" s="197"/>
      <c r="J3" s="197"/>
      <c r="K3" s="197"/>
      <c r="L3" s="197"/>
      <c r="M3" s="89"/>
    </row>
    <row r="4" spans="1:13" ht="20.25" customHeight="1">
      <c r="A4" s="41"/>
      <c r="B4" s="5"/>
      <c r="C4" s="5"/>
      <c r="D4" s="5"/>
      <c r="E4" s="5"/>
      <c r="F4" s="5"/>
      <c r="G4" s="5"/>
      <c r="H4" s="5"/>
      <c r="I4" s="5"/>
      <c r="J4" s="5"/>
      <c r="K4" s="5"/>
      <c r="L4" s="5"/>
      <c r="M4" s="89"/>
    </row>
    <row r="5" spans="1:13" ht="15.75">
      <c r="A5" s="41"/>
      <c r="B5" s="6"/>
      <c r="C5" s="6"/>
      <c r="D5" s="6"/>
      <c r="E5" s="6"/>
      <c r="F5" s="117"/>
      <c r="G5" s="117"/>
      <c r="H5" s="117"/>
      <c r="I5" s="117"/>
      <c r="J5" s="117"/>
      <c r="K5" s="117"/>
      <c r="L5" s="20"/>
      <c r="M5" s="92"/>
    </row>
    <row r="6" spans="1:13" ht="16.5" customHeight="1" thickBot="1">
      <c r="A6" s="41"/>
      <c r="B6" s="107"/>
      <c r="C6" s="107"/>
      <c r="D6" s="107"/>
      <c r="E6" s="107"/>
      <c r="F6" s="224" t="s">
        <v>107</v>
      </c>
      <c r="G6" s="224"/>
      <c r="H6" s="224"/>
      <c r="I6" s="224"/>
      <c r="J6" s="91"/>
      <c r="K6" s="91"/>
      <c r="L6" s="91"/>
      <c r="M6" s="92"/>
    </row>
    <row r="7" spans="1:12" ht="12.75" customHeight="1">
      <c r="A7" s="41"/>
      <c r="B7" s="220" t="s">
        <v>6</v>
      </c>
      <c r="C7" s="151" t="s">
        <v>93</v>
      </c>
      <c r="D7" s="151" t="s">
        <v>94</v>
      </c>
      <c r="E7" s="212" t="s">
        <v>29</v>
      </c>
      <c r="F7" s="222" t="s">
        <v>56</v>
      </c>
      <c r="G7" s="222" t="s">
        <v>84</v>
      </c>
      <c r="H7" s="222" t="s">
        <v>86</v>
      </c>
      <c r="I7" s="222" t="s">
        <v>108</v>
      </c>
      <c r="J7" s="93"/>
      <c r="K7" s="93"/>
      <c r="L7" s="214" t="s">
        <v>109</v>
      </c>
    </row>
    <row r="8" spans="1:12" ht="45" customHeight="1" thickBot="1">
      <c r="A8" s="41"/>
      <c r="B8" s="221"/>
      <c r="C8" s="208"/>
      <c r="D8" s="208"/>
      <c r="E8" s="213"/>
      <c r="F8" s="221"/>
      <c r="G8" s="221" t="s">
        <v>0</v>
      </c>
      <c r="H8" s="221" t="s">
        <v>0</v>
      </c>
      <c r="I8" s="221" t="s">
        <v>0</v>
      </c>
      <c r="J8" s="94"/>
      <c r="K8" s="94"/>
      <c r="L8" s="206"/>
    </row>
    <row r="9" spans="1:12" ht="12.75" hidden="1">
      <c r="A9" s="41"/>
      <c r="B9" s="21"/>
      <c r="C9" s="95"/>
      <c r="D9" s="95"/>
      <c r="E9" s="95"/>
      <c r="F9" s="198" t="s">
        <v>25</v>
      </c>
      <c r="G9" s="198"/>
      <c r="H9" s="198"/>
      <c r="I9" s="198"/>
      <c r="J9" s="17"/>
      <c r="K9" s="17"/>
      <c r="L9" s="21"/>
    </row>
    <row r="10" spans="1:12" ht="12.75" hidden="1">
      <c r="A10" s="41"/>
      <c r="B10" s="21"/>
      <c r="C10" s="125"/>
      <c r="D10" s="126"/>
      <c r="E10" s="21"/>
      <c r="F10" s="17"/>
      <c r="G10" s="17"/>
      <c r="H10" s="17"/>
      <c r="I10" s="17"/>
      <c r="J10" s="17"/>
      <c r="K10" s="17"/>
      <c r="L10" s="21"/>
    </row>
    <row r="11" spans="1:15" ht="14.25" hidden="1">
      <c r="A11" s="41"/>
      <c r="B11" s="109" t="s">
        <v>22</v>
      </c>
      <c r="C11" s="128">
        <f aca="true" t="shared" si="0" ref="C11:I11">SUM(C13:C15)</f>
        <v>1386</v>
      </c>
      <c r="D11" s="129">
        <f t="shared" si="0"/>
        <v>1189</v>
      </c>
      <c r="E11" s="120">
        <f t="shared" si="0"/>
        <v>1363</v>
      </c>
      <c r="F11" s="120">
        <f t="shared" si="0"/>
        <v>1242</v>
      </c>
      <c r="G11" s="120">
        <f t="shared" si="0"/>
        <v>1101</v>
      </c>
      <c r="H11" s="120">
        <f t="shared" si="0"/>
        <v>1096</v>
      </c>
      <c r="I11" s="120">
        <f t="shared" si="0"/>
        <v>915</v>
      </c>
      <c r="J11" s="47"/>
      <c r="K11" s="43"/>
      <c r="L11" s="43">
        <f>I11/E11-1</f>
        <v>-0.3286867204695525</v>
      </c>
      <c r="N11" s="96"/>
      <c r="O11" s="96"/>
    </row>
    <row r="12" spans="1:15" ht="12.75" hidden="1">
      <c r="A12" s="41"/>
      <c r="B12" s="23"/>
      <c r="C12" s="128"/>
      <c r="D12" s="129"/>
      <c r="E12" s="23"/>
      <c r="F12" s="23"/>
      <c r="G12" s="23"/>
      <c r="H12" s="23"/>
      <c r="I12" s="23"/>
      <c r="J12" s="23"/>
      <c r="K12" s="23"/>
      <c r="L12" s="43"/>
      <c r="N12" s="96"/>
      <c r="O12" s="96"/>
    </row>
    <row r="13" spans="1:15" ht="24.75" customHeight="1" hidden="1">
      <c r="A13" s="41"/>
      <c r="B13" s="36" t="s">
        <v>3</v>
      </c>
      <c r="C13" s="132">
        <v>528</v>
      </c>
      <c r="D13" s="133">
        <v>495</v>
      </c>
      <c r="E13" s="52">
        <v>476</v>
      </c>
      <c r="F13" s="52">
        <v>459</v>
      </c>
      <c r="G13" s="52">
        <v>410</v>
      </c>
      <c r="H13" s="52">
        <v>406</v>
      </c>
      <c r="I13" s="52">
        <v>277</v>
      </c>
      <c r="J13" s="36"/>
      <c r="K13" s="36"/>
      <c r="L13" s="43">
        <f>I13/E13-1</f>
        <v>-0.41806722689075626</v>
      </c>
      <c r="N13" s="96"/>
      <c r="O13" s="96"/>
    </row>
    <row r="14" spans="1:15" ht="24.75" customHeight="1" hidden="1">
      <c r="A14" s="41"/>
      <c r="B14" s="36" t="s">
        <v>4</v>
      </c>
      <c r="C14" s="132">
        <v>426</v>
      </c>
      <c r="D14" s="133">
        <v>348</v>
      </c>
      <c r="E14" s="52">
        <v>395</v>
      </c>
      <c r="F14" s="52">
        <v>355</v>
      </c>
      <c r="G14" s="52">
        <v>290</v>
      </c>
      <c r="H14" s="52">
        <v>288</v>
      </c>
      <c r="I14" s="52">
        <v>290</v>
      </c>
      <c r="J14" s="36"/>
      <c r="K14" s="36"/>
      <c r="L14" s="43">
        <f>I14/E14-1</f>
        <v>-0.26582278481012656</v>
      </c>
      <c r="N14" s="96"/>
      <c r="O14" s="96"/>
    </row>
    <row r="15" spans="1:15" ht="24.75" customHeight="1" hidden="1">
      <c r="A15" s="41"/>
      <c r="B15" s="36" t="s">
        <v>5</v>
      </c>
      <c r="C15" s="132">
        <v>432</v>
      </c>
      <c r="D15" s="133">
        <v>346</v>
      </c>
      <c r="E15" s="52">
        <v>492</v>
      </c>
      <c r="F15" s="52">
        <v>428</v>
      </c>
      <c r="G15" s="52">
        <v>401</v>
      </c>
      <c r="H15" s="52">
        <v>402</v>
      </c>
      <c r="I15" s="52">
        <v>348</v>
      </c>
      <c r="J15" s="36"/>
      <c r="K15" s="36"/>
      <c r="L15" s="43">
        <f>I15/E15-1</f>
        <v>-0.29268292682926833</v>
      </c>
      <c r="N15" s="96"/>
      <c r="O15" s="96"/>
    </row>
    <row r="16" spans="1:12" ht="12.75" hidden="1">
      <c r="A16" s="41"/>
      <c r="B16" s="28"/>
      <c r="C16" s="28"/>
      <c r="D16" s="28"/>
      <c r="E16" s="28"/>
      <c r="F16" s="16"/>
      <c r="G16" s="16"/>
      <c r="H16" s="16"/>
      <c r="I16" s="16"/>
      <c r="J16" s="16"/>
      <c r="K16" s="16"/>
      <c r="L16" s="16"/>
    </row>
    <row r="17" spans="1:12" ht="12.75">
      <c r="A17" s="41"/>
      <c r="B17" s="23"/>
      <c r="C17" s="95"/>
      <c r="D17" s="95"/>
      <c r="E17" s="95"/>
      <c r="F17" s="198" t="s">
        <v>26</v>
      </c>
      <c r="G17" s="198"/>
      <c r="H17" s="198"/>
      <c r="I17" s="198"/>
      <c r="J17" s="116"/>
      <c r="K17" s="17"/>
      <c r="L17" s="28"/>
    </row>
    <row r="18" spans="1:13" ht="25.5" customHeight="1">
      <c r="A18" s="41"/>
      <c r="B18" s="36" t="s">
        <v>3</v>
      </c>
      <c r="C18" s="154">
        <v>0.38095238095238093</v>
      </c>
      <c r="D18" s="155">
        <v>0.4163162321278385</v>
      </c>
      <c r="E18" s="14">
        <v>0.3492296404988995</v>
      </c>
      <c r="F18" s="14">
        <v>0.3695652173913043</v>
      </c>
      <c r="G18" s="14">
        <v>0.3723887375113533</v>
      </c>
      <c r="H18" s="14">
        <v>0.3704379562043796</v>
      </c>
      <c r="I18" s="14">
        <v>0.30273224043715846</v>
      </c>
      <c r="J18" s="33"/>
      <c r="K18" s="33"/>
      <c r="L18" s="32"/>
      <c r="M18" s="88"/>
    </row>
    <row r="19" spans="1:13" ht="25.5" customHeight="1">
      <c r="A19" s="41"/>
      <c r="B19" s="36" t="s">
        <v>4</v>
      </c>
      <c r="C19" s="138">
        <v>0.30735930735930733</v>
      </c>
      <c r="D19" s="139">
        <v>0.2926829268292683</v>
      </c>
      <c r="E19" s="14">
        <v>0.28980190755685986</v>
      </c>
      <c r="F19" s="14">
        <v>0.285829307568438</v>
      </c>
      <c r="G19" s="14">
        <v>0.2633969118982743</v>
      </c>
      <c r="H19" s="14">
        <v>0.26277372262773724</v>
      </c>
      <c r="I19" s="14">
        <v>0.31693989071038253</v>
      </c>
      <c r="J19" s="33"/>
      <c r="K19" s="33"/>
      <c r="L19" s="32"/>
      <c r="M19" s="88"/>
    </row>
    <row r="20" spans="1:13" ht="25.5" customHeight="1">
      <c r="A20" s="41"/>
      <c r="B20" s="36" t="s">
        <v>5</v>
      </c>
      <c r="C20" s="138">
        <v>0.3116883116883117</v>
      </c>
      <c r="D20" s="139">
        <v>0.2910008410428932</v>
      </c>
      <c r="E20" s="14">
        <v>0.36096845194424065</v>
      </c>
      <c r="F20" s="14">
        <v>0.3446054750402576</v>
      </c>
      <c r="G20" s="14">
        <v>0.3642143505903724</v>
      </c>
      <c r="H20" s="14">
        <v>0.36678832116788324</v>
      </c>
      <c r="I20" s="14">
        <v>0.380327868852459</v>
      </c>
      <c r="J20" s="33"/>
      <c r="K20" s="33"/>
      <c r="L20" s="32"/>
      <c r="M20" s="88"/>
    </row>
    <row r="21" spans="1:13" ht="15.75" customHeight="1">
      <c r="A21" s="41"/>
      <c r="B21" s="121"/>
      <c r="C21" s="121"/>
      <c r="D21" s="121"/>
      <c r="E21" s="121"/>
      <c r="F21" s="99"/>
      <c r="G21" s="99"/>
      <c r="H21" s="99"/>
      <c r="I21" s="99"/>
      <c r="J21" s="99"/>
      <c r="K21" s="99"/>
      <c r="L21" s="121"/>
      <c r="M21" s="88"/>
    </row>
    <row r="22" spans="1:13" ht="7.5" customHeight="1">
      <c r="A22" s="41"/>
      <c r="B22" s="28"/>
      <c r="C22" s="28"/>
      <c r="D22" s="28"/>
      <c r="E22" s="28"/>
      <c r="F22" s="32"/>
      <c r="G22" s="32"/>
      <c r="H22" s="32"/>
      <c r="I22" s="32"/>
      <c r="J22" s="32"/>
      <c r="K22" s="32"/>
      <c r="L22" s="28"/>
      <c r="M22" s="88"/>
    </row>
    <row r="23" spans="1:13" ht="12.75" customHeight="1">
      <c r="A23" s="41"/>
      <c r="B23" s="202" t="s">
        <v>21</v>
      </c>
      <c r="C23" s="202"/>
      <c r="D23" s="202"/>
      <c r="E23" s="202"/>
      <c r="F23" s="202"/>
      <c r="G23" s="202"/>
      <c r="H23" s="202"/>
      <c r="I23" s="202"/>
      <c r="J23" s="156"/>
      <c r="K23" s="156"/>
      <c r="L23" s="156"/>
      <c r="M23" s="111"/>
    </row>
    <row r="24" spans="1:13" ht="25.5" customHeight="1">
      <c r="A24" s="41"/>
      <c r="B24" s="202" t="s">
        <v>110</v>
      </c>
      <c r="C24" s="202"/>
      <c r="D24" s="202"/>
      <c r="E24" s="202"/>
      <c r="F24" s="202"/>
      <c r="G24" s="202"/>
      <c r="H24" s="202"/>
      <c r="I24" s="202"/>
      <c r="J24" s="156"/>
      <c r="K24" s="156"/>
      <c r="L24" s="156"/>
      <c r="M24" s="111"/>
    </row>
    <row r="25" spans="1:12" ht="7.5" customHeight="1">
      <c r="A25" s="41"/>
      <c r="B25" s="219"/>
      <c r="C25" s="219"/>
      <c r="D25" s="219"/>
      <c r="E25" s="219"/>
      <c r="F25" s="219"/>
      <c r="G25" s="219"/>
      <c r="H25" s="219"/>
      <c r="I25" s="219"/>
      <c r="J25" s="119"/>
      <c r="K25" s="119"/>
      <c r="L25" s="119"/>
    </row>
    <row r="26" spans="1:12" ht="12.75" customHeight="1">
      <c r="A26" s="41"/>
      <c r="B26" s="101" t="s">
        <v>20</v>
      </c>
      <c r="C26" s="102"/>
      <c r="D26" s="102"/>
      <c r="E26" s="102"/>
      <c r="F26" s="102"/>
      <c r="G26" s="102"/>
      <c r="H26" s="102"/>
      <c r="I26" s="102"/>
      <c r="J26" s="102"/>
      <c r="K26" s="102"/>
      <c r="L26" s="103"/>
    </row>
    <row r="27" spans="1:12" ht="25.5" customHeight="1">
      <c r="A27" s="41"/>
      <c r="B27" s="199" t="s">
        <v>102</v>
      </c>
      <c r="C27" s="225"/>
      <c r="D27" s="225"/>
      <c r="E27" s="225"/>
      <c r="F27" s="225"/>
      <c r="G27" s="225"/>
      <c r="H27" s="225"/>
      <c r="I27" s="225"/>
      <c r="J27" s="225"/>
      <c r="K27" s="225"/>
      <c r="L27" s="226"/>
    </row>
    <row r="29" spans="3:10" ht="12.75">
      <c r="C29" s="104"/>
      <c r="D29" s="104"/>
      <c r="E29" s="104"/>
      <c r="F29" s="104"/>
      <c r="G29" s="104"/>
      <c r="H29" s="104"/>
      <c r="I29" s="104"/>
      <c r="J29" s="104"/>
    </row>
    <row r="30" spans="3:10" ht="12.75">
      <c r="C30" s="104"/>
      <c r="D30" s="104"/>
      <c r="E30" s="104"/>
      <c r="F30" s="104"/>
      <c r="G30" s="104"/>
      <c r="H30" s="104"/>
      <c r="I30" s="104"/>
      <c r="J30" s="104"/>
    </row>
    <row r="31" spans="3:10" ht="12.75">
      <c r="C31" s="104"/>
      <c r="D31" s="104"/>
      <c r="E31" s="104"/>
      <c r="F31" s="104"/>
      <c r="G31" s="104"/>
      <c r="H31" s="104"/>
      <c r="I31" s="104"/>
      <c r="J31" s="104"/>
    </row>
    <row r="33" spans="2:6" s="88" customFormat="1" ht="12.75">
      <c r="B33" s="157"/>
      <c r="C33" s="157"/>
      <c r="D33" s="157"/>
      <c r="E33" s="157"/>
      <c r="F33" s="157"/>
    </row>
    <row r="34" spans="2:14" s="88" customFormat="1" ht="30" customHeight="1">
      <c r="B34" s="197" t="s">
        <v>112</v>
      </c>
      <c r="C34" s="197"/>
      <c r="D34" s="197"/>
      <c r="E34" s="197"/>
      <c r="F34" s="197"/>
      <c r="G34" s="197"/>
      <c r="H34" s="197"/>
      <c r="I34" s="197"/>
      <c r="J34" s="197"/>
      <c r="K34" s="197"/>
      <c r="L34" s="197"/>
      <c r="M34" s="89"/>
      <c r="N34" s="89"/>
    </row>
    <row r="35" spans="2:14" s="88" customFormat="1" ht="22.5" customHeight="1">
      <c r="B35" s="5"/>
      <c r="C35" s="5"/>
      <c r="D35" s="5"/>
      <c r="E35" s="5"/>
      <c r="F35" s="5"/>
      <c r="G35" s="5"/>
      <c r="H35" s="5"/>
      <c r="I35" s="5"/>
      <c r="J35" s="5"/>
      <c r="K35" s="5"/>
      <c r="L35" s="5"/>
      <c r="M35" s="89"/>
      <c r="N35" s="89"/>
    </row>
    <row r="36" spans="2:14" ht="14.25" customHeight="1">
      <c r="B36" s="6"/>
      <c r="C36" s="6"/>
      <c r="D36" s="6"/>
      <c r="E36" s="6"/>
      <c r="F36" s="6"/>
      <c r="G36" s="117"/>
      <c r="H36" s="117"/>
      <c r="I36" s="117"/>
      <c r="J36" s="117"/>
      <c r="K36" s="20"/>
      <c r="L36" s="20"/>
      <c r="M36" s="92"/>
      <c r="N36" s="92"/>
    </row>
    <row r="37" spans="2:12" s="88" customFormat="1" ht="14.25" customHeight="1" thickBot="1">
      <c r="B37" s="90"/>
      <c r="C37" s="90"/>
      <c r="D37" s="90"/>
      <c r="E37" s="90"/>
      <c r="F37" s="224" t="s">
        <v>113</v>
      </c>
      <c r="G37" s="224"/>
      <c r="H37" s="224"/>
      <c r="I37" s="224"/>
      <c r="J37" s="224"/>
      <c r="K37" s="224"/>
      <c r="L37" s="224"/>
    </row>
    <row r="38" spans="2:12" s="88" customFormat="1" ht="12.75" customHeight="1">
      <c r="B38" s="222"/>
      <c r="C38" s="151" t="s">
        <v>93</v>
      </c>
      <c r="D38" s="227" t="s">
        <v>94</v>
      </c>
      <c r="E38" s="212" t="s">
        <v>29</v>
      </c>
      <c r="F38" s="222" t="s">
        <v>56</v>
      </c>
      <c r="G38" s="106" t="s">
        <v>84</v>
      </c>
      <c r="H38" s="106" t="s">
        <v>86</v>
      </c>
      <c r="I38" s="106" t="s">
        <v>108</v>
      </c>
      <c r="J38" s="93"/>
      <c r="K38" s="93"/>
      <c r="L38" s="214" t="s">
        <v>109</v>
      </c>
    </row>
    <row r="39" spans="2:15" s="88" customFormat="1" ht="45" customHeight="1" thickBot="1">
      <c r="B39" s="221"/>
      <c r="C39" s="208"/>
      <c r="D39" s="228"/>
      <c r="E39" s="213"/>
      <c r="F39" s="221"/>
      <c r="G39" s="94" t="s">
        <v>0</v>
      </c>
      <c r="H39" s="94" t="s">
        <v>0</v>
      </c>
      <c r="I39" s="94" t="s">
        <v>0</v>
      </c>
      <c r="J39" s="94"/>
      <c r="K39" s="94"/>
      <c r="L39" s="206"/>
      <c r="O39" s="158"/>
    </row>
    <row r="40" spans="2:12" s="88" customFormat="1" ht="14.25" customHeight="1">
      <c r="B40" s="21"/>
      <c r="C40" s="95"/>
      <c r="D40" s="95"/>
      <c r="E40" s="95"/>
      <c r="F40" s="195" t="s">
        <v>27</v>
      </c>
      <c r="G40" s="195"/>
      <c r="H40" s="195"/>
      <c r="I40" s="195"/>
      <c r="J40" s="10"/>
      <c r="K40" s="21"/>
      <c r="L40" s="23"/>
    </row>
    <row r="41" spans="2:12" s="88" customFormat="1" ht="14.25" customHeight="1">
      <c r="B41" s="21"/>
      <c r="C41" s="21"/>
      <c r="D41" s="126"/>
      <c r="E41" s="21"/>
      <c r="F41" s="21"/>
      <c r="G41" s="10"/>
      <c r="H41" s="10"/>
      <c r="I41" s="10"/>
      <c r="J41" s="10"/>
      <c r="K41" s="21"/>
      <c r="L41" s="23"/>
    </row>
    <row r="42" spans="2:12" s="88" customFormat="1" ht="14.25" customHeight="1">
      <c r="B42" s="109" t="s">
        <v>17</v>
      </c>
      <c r="C42" s="159">
        <v>201</v>
      </c>
      <c r="D42" s="160">
        <v>185</v>
      </c>
      <c r="E42" s="29">
        <v>218</v>
      </c>
      <c r="F42" s="29">
        <v>203</v>
      </c>
      <c r="G42" s="29">
        <v>232</v>
      </c>
      <c r="H42" s="29">
        <v>234</v>
      </c>
      <c r="I42" s="122">
        <v>226</v>
      </c>
      <c r="J42" s="49"/>
      <c r="K42" s="40"/>
      <c r="L42" s="40">
        <f>I42/E42-1</f>
        <v>0.03669724770642202</v>
      </c>
    </row>
    <row r="43" spans="2:12" s="88" customFormat="1" ht="7.5" customHeight="1">
      <c r="B43" s="36"/>
      <c r="C43" s="36"/>
      <c r="D43" s="36"/>
      <c r="E43" s="36"/>
      <c r="F43" s="36"/>
      <c r="G43" s="36"/>
      <c r="H43" s="36"/>
      <c r="I43" s="36"/>
      <c r="J43" s="36"/>
      <c r="K43" s="47"/>
      <c r="L43" s="122"/>
    </row>
    <row r="44" spans="2:12" s="88" customFormat="1" ht="12.75" customHeight="1">
      <c r="B44" s="202" t="s">
        <v>21</v>
      </c>
      <c r="C44" s="202"/>
      <c r="D44" s="202"/>
      <c r="E44" s="202"/>
      <c r="F44" s="202"/>
      <c r="G44" s="202"/>
      <c r="H44" s="202"/>
      <c r="I44" s="202"/>
      <c r="J44" s="202"/>
      <c r="K44" s="202"/>
      <c r="L44" s="202"/>
    </row>
    <row r="45" spans="2:12" s="88" customFormat="1" ht="24" customHeight="1">
      <c r="B45" s="202" t="s">
        <v>110</v>
      </c>
      <c r="C45" s="202"/>
      <c r="D45" s="202"/>
      <c r="E45" s="202"/>
      <c r="F45" s="202"/>
      <c r="G45" s="202"/>
      <c r="H45" s="202"/>
      <c r="I45" s="202"/>
      <c r="J45" s="84"/>
      <c r="K45" s="84"/>
      <c r="L45" s="84"/>
    </row>
    <row r="46" spans="2:12" s="88" customFormat="1" ht="7.5" customHeight="1">
      <c r="B46" s="2"/>
      <c r="C46" s="2"/>
      <c r="D46" s="2"/>
      <c r="E46" s="2"/>
      <c r="F46" s="2"/>
      <c r="G46" s="2"/>
      <c r="H46" s="2"/>
      <c r="I46" s="32"/>
      <c r="J46" s="32"/>
      <c r="K46" s="32"/>
      <c r="L46" s="28"/>
    </row>
    <row r="47" spans="2:12" s="88" customFormat="1" ht="12.75" customHeight="1">
      <c r="B47" s="11" t="s">
        <v>20</v>
      </c>
      <c r="C47" s="12"/>
      <c r="D47" s="12"/>
      <c r="E47" s="12"/>
      <c r="F47" s="12"/>
      <c r="G47" s="12"/>
      <c r="H47" s="12"/>
      <c r="I47" s="123"/>
      <c r="J47" s="123"/>
      <c r="K47" s="123"/>
      <c r="L47" s="103"/>
    </row>
    <row r="48" spans="2:12" s="88" customFormat="1" ht="24.75" customHeight="1">
      <c r="B48" s="199" t="s">
        <v>114</v>
      </c>
      <c r="C48" s="200"/>
      <c r="D48" s="200"/>
      <c r="E48" s="200"/>
      <c r="F48" s="200"/>
      <c r="G48" s="200"/>
      <c r="H48" s="200"/>
      <c r="I48" s="200"/>
      <c r="J48" s="200"/>
      <c r="K48" s="200"/>
      <c r="L48" s="201"/>
    </row>
  </sheetData>
  <sheetProtection/>
  <mergeCells count="30">
    <mergeCell ref="B45:I45"/>
    <mergeCell ref="B48:L48"/>
    <mergeCell ref="L38:L39"/>
    <mergeCell ref="F40:I40"/>
    <mergeCell ref="B44:L44"/>
    <mergeCell ref="B27:L27"/>
    <mergeCell ref="B34:L34"/>
    <mergeCell ref="F37:L37"/>
    <mergeCell ref="B38:B39"/>
    <mergeCell ref="C38:C39"/>
    <mergeCell ref="D38:D39"/>
    <mergeCell ref="E38:E39"/>
    <mergeCell ref="F38:F39"/>
    <mergeCell ref="B1:L1"/>
    <mergeCell ref="C7:C8"/>
    <mergeCell ref="L7:L8"/>
    <mergeCell ref="B3:L3"/>
    <mergeCell ref="G7:G8"/>
    <mergeCell ref="F7:F8"/>
    <mergeCell ref="D7:D8"/>
    <mergeCell ref="E7:E8"/>
    <mergeCell ref="F6:I6"/>
    <mergeCell ref="B25:I25"/>
    <mergeCell ref="B24:I24"/>
    <mergeCell ref="B23:I23"/>
    <mergeCell ref="B7:B8"/>
    <mergeCell ref="H7:H8"/>
    <mergeCell ref="I7:I8"/>
    <mergeCell ref="F17:I17"/>
    <mergeCell ref="F9:I9"/>
  </mergeCells>
  <printOptions/>
  <pageMargins left="0.75" right="0.75" top="1" bottom="1" header="0.5" footer="0.5"/>
  <pageSetup fitToHeight="1" fitToWidth="1" horizontalDpi="600" verticalDpi="600" orientation="landscape" paperSize="9" scale="59" r:id="rId1"/>
</worksheet>
</file>

<file path=xl/worksheets/sheet6.xml><?xml version="1.0" encoding="utf-8"?>
<worksheet xmlns="http://schemas.openxmlformats.org/spreadsheetml/2006/main" xmlns:r="http://schemas.openxmlformats.org/officeDocument/2006/relationships">
  <sheetPr>
    <pageSetUpPr fitToPage="1"/>
  </sheetPr>
  <dimension ref="A1:O27"/>
  <sheetViews>
    <sheetView workbookViewId="0" topLeftCell="A1">
      <selection activeCell="G41" sqref="G41"/>
    </sheetView>
  </sheetViews>
  <sheetFormatPr defaultColWidth="9.140625" defaultRowHeight="12.75"/>
  <cols>
    <col min="1" max="1" width="9.140625" style="18" customWidth="1"/>
    <col min="2" max="2" width="23.28125" style="27" customWidth="1"/>
    <col min="3" max="9" width="9.8515625" style="27" customWidth="1"/>
    <col min="10" max="10" width="1.1484375" style="27" customWidth="1"/>
    <col min="11" max="11" width="12.7109375" style="27" customWidth="1"/>
    <col min="12" max="12" width="1.57421875" style="27" customWidth="1"/>
    <col min="13" max="16384" width="9.140625" style="18" customWidth="1"/>
  </cols>
  <sheetData>
    <row r="1" spans="2:14" ht="12.75">
      <c r="B1" s="223"/>
      <c r="C1" s="223"/>
      <c r="D1" s="223"/>
      <c r="E1" s="223"/>
      <c r="F1" s="223"/>
      <c r="G1" s="223"/>
      <c r="H1" s="223"/>
      <c r="I1" s="223"/>
      <c r="J1" s="223"/>
      <c r="K1" s="223"/>
      <c r="L1" s="223"/>
      <c r="M1" s="223"/>
      <c r="N1" s="223"/>
    </row>
    <row r="2" spans="2:15" ht="12.75" customHeight="1">
      <c r="B2" s="197" t="s">
        <v>116</v>
      </c>
      <c r="C2" s="197"/>
      <c r="D2" s="197"/>
      <c r="E2" s="197"/>
      <c r="F2" s="197"/>
      <c r="G2" s="197"/>
      <c r="H2" s="197"/>
      <c r="I2" s="197"/>
      <c r="J2" s="197"/>
      <c r="K2" s="197"/>
      <c r="L2" s="5"/>
      <c r="M2" s="5"/>
      <c r="N2" s="5"/>
      <c r="O2" s="5"/>
    </row>
    <row r="3" spans="2:15" ht="15">
      <c r="B3" s="197"/>
      <c r="C3" s="197"/>
      <c r="D3" s="197"/>
      <c r="E3" s="197"/>
      <c r="F3" s="197"/>
      <c r="G3" s="197"/>
      <c r="H3" s="197"/>
      <c r="I3" s="197"/>
      <c r="J3" s="197"/>
      <c r="K3" s="197"/>
      <c r="L3" s="5"/>
      <c r="M3" s="5"/>
      <c r="N3" s="5"/>
      <c r="O3" s="5"/>
    </row>
    <row r="4" spans="2:15" ht="14.25" customHeight="1">
      <c r="B4" s="6"/>
      <c r="C4" s="6"/>
      <c r="D4" s="6"/>
      <c r="E4" s="19"/>
      <c r="F4" s="19"/>
      <c r="G4" s="19"/>
      <c r="H4" s="19"/>
      <c r="I4" s="19"/>
      <c r="J4" s="19"/>
      <c r="K4" s="19"/>
      <c r="L4" s="19"/>
      <c r="M4" s="20"/>
      <c r="N4" s="20"/>
      <c r="O4" s="20"/>
    </row>
    <row r="5" spans="2:15" ht="14.25" customHeight="1">
      <c r="B5" s="6"/>
      <c r="C5" s="6"/>
      <c r="D5" s="6"/>
      <c r="E5" s="231" t="s">
        <v>54</v>
      </c>
      <c r="F5" s="231"/>
      <c r="G5" s="231"/>
      <c r="H5" s="231"/>
      <c r="I5" s="231"/>
      <c r="J5" s="231"/>
      <c r="K5" s="231"/>
      <c r="L5" s="231"/>
      <c r="M5" s="20"/>
      <c r="N5" s="20"/>
      <c r="O5" s="20"/>
    </row>
    <row r="6" spans="2:12" ht="12.75" customHeight="1">
      <c r="B6" s="217" t="s">
        <v>57</v>
      </c>
      <c r="C6" s="233" t="s">
        <v>93</v>
      </c>
      <c r="D6" s="233" t="s">
        <v>94</v>
      </c>
      <c r="E6" s="207" t="s">
        <v>29</v>
      </c>
      <c r="F6" s="207" t="s">
        <v>56</v>
      </c>
      <c r="G6" s="207" t="s">
        <v>84</v>
      </c>
      <c r="H6" s="207" t="s">
        <v>86</v>
      </c>
      <c r="I6" s="207" t="s">
        <v>108</v>
      </c>
      <c r="J6" s="83"/>
      <c r="K6" s="229" t="s">
        <v>115</v>
      </c>
      <c r="L6" s="83"/>
    </row>
    <row r="7" spans="2:12" ht="41.25" customHeight="1">
      <c r="B7" s="232"/>
      <c r="C7" s="234"/>
      <c r="D7" s="234"/>
      <c r="E7" s="192"/>
      <c r="F7" s="192"/>
      <c r="G7" s="192" t="s">
        <v>0</v>
      </c>
      <c r="H7" s="192" t="s">
        <v>0</v>
      </c>
      <c r="I7" s="192" t="s">
        <v>0</v>
      </c>
      <c r="J7" s="98"/>
      <c r="K7" s="230"/>
      <c r="L7" s="98"/>
    </row>
    <row r="8" spans="2:12" ht="14.25" customHeight="1">
      <c r="B8" s="21"/>
      <c r="C8" s="238" t="s">
        <v>30</v>
      </c>
      <c r="D8" s="238"/>
      <c r="E8" s="238"/>
      <c r="F8" s="238"/>
      <c r="G8" s="238"/>
      <c r="H8" s="238"/>
      <c r="I8" s="238"/>
      <c r="J8" s="17"/>
      <c r="K8" s="17"/>
      <c r="L8" s="17"/>
    </row>
    <row r="9" spans="2:12" ht="14.25" customHeight="1">
      <c r="B9" s="21"/>
      <c r="C9" s="22"/>
      <c r="D9" s="22"/>
      <c r="E9" s="17"/>
      <c r="F9" s="17"/>
      <c r="G9" s="17"/>
      <c r="H9" s="17"/>
      <c r="I9" s="17"/>
      <c r="J9" s="17"/>
      <c r="K9" s="17"/>
      <c r="L9" s="17"/>
    </row>
    <row r="10" spans="2:13" ht="14.25" customHeight="1">
      <c r="B10" s="23" t="s">
        <v>83</v>
      </c>
      <c r="C10" s="24">
        <v>1500</v>
      </c>
      <c r="D10" s="24">
        <v>1278</v>
      </c>
      <c r="E10" s="25">
        <v>1172</v>
      </c>
      <c r="F10" s="25">
        <v>1168</v>
      </c>
      <c r="G10" s="25">
        <v>940</v>
      </c>
      <c r="H10" s="25">
        <v>1018</v>
      </c>
      <c r="I10" s="25">
        <v>1084</v>
      </c>
      <c r="J10" s="25"/>
      <c r="K10" s="40">
        <v>-0.07508532423208192</v>
      </c>
      <c r="L10" s="40"/>
      <c r="M10" s="27"/>
    </row>
    <row r="11" spans="2:12" ht="14.25" customHeight="1">
      <c r="B11" s="23"/>
      <c r="C11" s="24"/>
      <c r="D11" s="24"/>
      <c r="E11" s="25"/>
      <c r="F11" s="25"/>
      <c r="G11" s="25"/>
      <c r="H11" s="25"/>
      <c r="I11" s="25"/>
      <c r="J11" s="25"/>
      <c r="K11" s="40"/>
      <c r="L11" s="21"/>
    </row>
    <row r="12" spans="2:12" ht="14.25" customHeight="1">
      <c r="B12" s="28" t="s">
        <v>31</v>
      </c>
      <c r="C12" s="15">
        <v>924</v>
      </c>
      <c r="D12" s="15">
        <v>853</v>
      </c>
      <c r="E12" s="1">
        <v>727</v>
      </c>
      <c r="F12" s="1">
        <v>735</v>
      </c>
      <c r="G12" s="1">
        <v>563</v>
      </c>
      <c r="H12" s="1">
        <v>648</v>
      </c>
      <c r="I12" s="1">
        <v>662</v>
      </c>
      <c r="J12" s="1"/>
      <c r="K12" s="14">
        <v>-0.08940852819807428</v>
      </c>
      <c r="L12" s="29"/>
    </row>
    <row r="13" spans="2:12" ht="14.25" customHeight="1">
      <c r="B13" s="28" t="s">
        <v>51</v>
      </c>
      <c r="C13" s="15">
        <v>540</v>
      </c>
      <c r="D13" s="15">
        <v>423</v>
      </c>
      <c r="E13" s="1">
        <v>445</v>
      </c>
      <c r="F13" s="1">
        <v>432</v>
      </c>
      <c r="G13" s="1">
        <v>377</v>
      </c>
      <c r="H13" s="1">
        <v>368</v>
      </c>
      <c r="I13" s="1">
        <v>422</v>
      </c>
      <c r="J13" s="1"/>
      <c r="K13" s="14">
        <v>-0.051685393258426963</v>
      </c>
      <c r="L13" s="29"/>
    </row>
    <row r="14" spans="2:12" ht="14.25" customHeight="1">
      <c r="B14" s="28" t="s">
        <v>32</v>
      </c>
      <c r="C14" s="15">
        <v>36</v>
      </c>
      <c r="D14" s="15">
        <v>2</v>
      </c>
      <c r="E14" s="1">
        <v>0</v>
      </c>
      <c r="F14" s="1">
        <v>1</v>
      </c>
      <c r="G14" s="1">
        <v>0</v>
      </c>
      <c r="H14" s="1">
        <v>2</v>
      </c>
      <c r="I14" s="1">
        <v>0</v>
      </c>
      <c r="J14" s="1"/>
      <c r="K14" s="14" t="s">
        <v>53</v>
      </c>
      <c r="L14" s="29"/>
    </row>
    <row r="15" spans="2:12" ht="14.25" customHeight="1">
      <c r="B15" s="28"/>
      <c r="J15" s="1"/>
      <c r="K15" s="1"/>
      <c r="L15" s="29"/>
    </row>
    <row r="16" spans="2:12" ht="14.25" customHeight="1">
      <c r="B16" s="23"/>
      <c r="C16" s="198" t="s">
        <v>33</v>
      </c>
      <c r="D16" s="198"/>
      <c r="E16" s="198"/>
      <c r="F16" s="198"/>
      <c r="G16" s="198"/>
      <c r="H16" s="198"/>
      <c r="I16" s="198"/>
      <c r="J16" s="17"/>
      <c r="K16" s="17"/>
      <c r="L16" s="17"/>
    </row>
    <row r="17" spans="2:12" ht="14.25" customHeight="1">
      <c r="B17" s="23"/>
      <c r="C17" s="30"/>
      <c r="D17" s="30"/>
      <c r="E17" s="17"/>
      <c r="F17" s="17"/>
      <c r="G17" s="17"/>
      <c r="H17" s="17"/>
      <c r="I17" s="17"/>
      <c r="J17" s="17"/>
      <c r="K17" s="17"/>
      <c r="L17" s="17"/>
    </row>
    <row r="18" spans="2:13" ht="14.25" customHeight="1">
      <c r="B18" s="28" t="s">
        <v>31</v>
      </c>
      <c r="C18" s="31">
        <v>0.616</v>
      </c>
      <c r="D18" s="31">
        <v>0.6674491392801252</v>
      </c>
      <c r="E18" s="13">
        <v>0.6203071672354948</v>
      </c>
      <c r="F18" s="13">
        <v>0.6292808219178082</v>
      </c>
      <c r="G18" s="13">
        <v>0.5989361702127659</v>
      </c>
      <c r="H18" s="13">
        <v>0.6365422396856582</v>
      </c>
      <c r="I18" s="13">
        <v>0.6107011070110702</v>
      </c>
      <c r="J18" s="32"/>
      <c r="K18" s="32"/>
      <c r="L18" s="32"/>
      <c r="M18" s="27"/>
    </row>
    <row r="19" spans="2:13" ht="14.25" customHeight="1">
      <c r="B19" s="28" t="s">
        <v>51</v>
      </c>
      <c r="C19" s="31">
        <v>0.36</v>
      </c>
      <c r="D19" s="31">
        <v>0.33098591549295775</v>
      </c>
      <c r="E19" s="13">
        <v>0.3796928327645051</v>
      </c>
      <c r="F19" s="13">
        <v>0.3698630136986301</v>
      </c>
      <c r="G19" s="13">
        <v>0.40106382978723404</v>
      </c>
      <c r="H19" s="13">
        <v>0.3614931237721022</v>
      </c>
      <c r="I19" s="13">
        <v>0.3892988929889299</v>
      </c>
      <c r="J19" s="32"/>
      <c r="K19" s="32"/>
      <c r="L19" s="32"/>
      <c r="M19" s="27"/>
    </row>
    <row r="20" spans="2:13" ht="14.25" customHeight="1">
      <c r="B20" s="28" t="s">
        <v>32</v>
      </c>
      <c r="C20" s="31">
        <v>0.024</v>
      </c>
      <c r="D20" s="31">
        <v>0.001564945226917058</v>
      </c>
      <c r="E20" s="13">
        <v>0</v>
      </c>
      <c r="F20" s="13">
        <v>0.0008561643835616438</v>
      </c>
      <c r="G20" s="13">
        <v>0</v>
      </c>
      <c r="H20" s="13">
        <v>0.0019646365422396855</v>
      </c>
      <c r="I20" s="13">
        <v>0</v>
      </c>
      <c r="J20" s="32"/>
      <c r="K20" s="32"/>
      <c r="L20" s="32"/>
      <c r="M20" s="27"/>
    </row>
    <row r="21" spans="2:13" ht="14.25" customHeight="1">
      <c r="B21" s="34"/>
      <c r="C21" s="34"/>
      <c r="D21" s="34"/>
      <c r="E21" s="35"/>
      <c r="F21" s="35"/>
      <c r="G21" s="35"/>
      <c r="H21" s="35"/>
      <c r="I21" s="35"/>
      <c r="J21" s="35"/>
      <c r="K21" s="35"/>
      <c r="L21" s="35"/>
      <c r="M21" s="27"/>
    </row>
    <row r="22" spans="2:13" ht="7.5" customHeight="1">
      <c r="B22" s="36"/>
      <c r="C22" s="36"/>
      <c r="D22" s="36"/>
      <c r="E22" s="37"/>
      <c r="F22" s="37"/>
      <c r="G22" s="37"/>
      <c r="H22" s="37"/>
      <c r="I22" s="37"/>
      <c r="J22" s="37"/>
      <c r="K22" s="37"/>
      <c r="L22" s="37"/>
      <c r="M22" s="27"/>
    </row>
    <row r="23" spans="1:12" ht="11.25" customHeight="1">
      <c r="A23" s="38"/>
      <c r="B23" s="237" t="s">
        <v>52</v>
      </c>
      <c r="C23" s="237"/>
      <c r="D23" s="237"/>
      <c r="E23" s="237"/>
      <c r="F23" s="237"/>
      <c r="G23" s="237"/>
      <c r="H23" s="237"/>
      <c r="I23" s="237"/>
      <c r="J23" s="237"/>
      <c r="K23" s="237"/>
      <c r="L23" s="237"/>
    </row>
    <row r="24" spans="1:12" ht="12.75">
      <c r="A24" s="8"/>
      <c r="B24" s="215" t="s">
        <v>16</v>
      </c>
      <c r="C24" s="215"/>
      <c r="D24" s="215"/>
      <c r="E24" s="215"/>
      <c r="F24" s="215"/>
      <c r="G24" s="215"/>
      <c r="H24" s="215"/>
      <c r="I24" s="215"/>
      <c r="J24" s="215"/>
      <c r="K24" s="215"/>
      <c r="L24" s="215"/>
    </row>
    <row r="25" ht="7.5" customHeight="1"/>
    <row r="26" spans="2:12" ht="13.5" customHeight="1">
      <c r="B26" s="80" t="s">
        <v>20</v>
      </c>
      <c r="C26" s="81"/>
      <c r="D26" s="81"/>
      <c r="E26" s="81"/>
      <c r="F26" s="81"/>
      <c r="G26" s="81"/>
      <c r="H26" s="81"/>
      <c r="I26" s="81"/>
      <c r="J26" s="81"/>
      <c r="K26" s="81"/>
      <c r="L26" s="81"/>
    </row>
    <row r="27" spans="2:12" ht="24" customHeight="1">
      <c r="B27" s="235" t="s">
        <v>82</v>
      </c>
      <c r="C27" s="236"/>
      <c r="D27" s="236"/>
      <c r="E27" s="236"/>
      <c r="F27" s="236"/>
      <c r="G27" s="236"/>
      <c r="H27" s="236"/>
      <c r="I27" s="236"/>
      <c r="J27" s="236"/>
      <c r="K27" s="236"/>
      <c r="L27" s="236"/>
    </row>
  </sheetData>
  <mergeCells count="17">
    <mergeCell ref="B27:L27"/>
    <mergeCell ref="B24:L24"/>
    <mergeCell ref="B23:L23"/>
    <mergeCell ref="F6:F7"/>
    <mergeCell ref="G6:G7"/>
    <mergeCell ref="I6:I7"/>
    <mergeCell ref="C16:I16"/>
    <mergeCell ref="C6:C7"/>
    <mergeCell ref="C8:I8"/>
    <mergeCell ref="B1:N1"/>
    <mergeCell ref="K6:K7"/>
    <mergeCell ref="E5:L5"/>
    <mergeCell ref="B6:B7"/>
    <mergeCell ref="H6:H7"/>
    <mergeCell ref="E6:E7"/>
    <mergeCell ref="D6:D7"/>
    <mergeCell ref="B2:K3"/>
  </mergeCells>
  <printOptions/>
  <pageMargins left="0.75" right="0.75" top="1" bottom="1" header="0.5" footer="0.5"/>
  <pageSetup fitToHeight="1" fitToWidth="1" horizontalDpi="600" verticalDpi="600" orientation="portrait" paperSize="9" scale="65" r:id="rId1"/>
</worksheet>
</file>

<file path=xl/worksheets/sheet7.xml><?xml version="1.0" encoding="utf-8"?>
<worksheet xmlns="http://schemas.openxmlformats.org/spreadsheetml/2006/main" xmlns:r="http://schemas.openxmlformats.org/officeDocument/2006/relationships">
  <sheetPr>
    <pageSetUpPr fitToPage="1"/>
  </sheetPr>
  <dimension ref="B1:O63"/>
  <sheetViews>
    <sheetView workbookViewId="0" topLeftCell="A1">
      <selection activeCell="G41" sqref="G41"/>
    </sheetView>
  </sheetViews>
  <sheetFormatPr defaultColWidth="9.140625" defaultRowHeight="12.75"/>
  <cols>
    <col min="1" max="1" width="9.140625" style="18" customWidth="1"/>
    <col min="2" max="2" width="26.421875" style="27" customWidth="1"/>
    <col min="3" max="9" width="9.00390625" style="27" customWidth="1"/>
    <col min="10" max="10" width="2.00390625" style="27" customWidth="1"/>
    <col min="11" max="11" width="12.7109375" style="27" customWidth="1"/>
    <col min="12" max="12" width="0.9921875" style="27" customWidth="1"/>
    <col min="13" max="16384" width="9.140625" style="18" customWidth="1"/>
  </cols>
  <sheetData>
    <row r="1" spans="2:14" ht="12.75" customHeight="1">
      <c r="B1" s="223"/>
      <c r="C1" s="223"/>
      <c r="D1" s="223"/>
      <c r="E1" s="223"/>
      <c r="F1" s="223"/>
      <c r="G1" s="223"/>
      <c r="H1" s="223"/>
      <c r="I1" s="223"/>
      <c r="J1" s="223"/>
      <c r="K1" s="223"/>
      <c r="L1" s="223"/>
      <c r="M1" s="223"/>
      <c r="N1" s="223"/>
    </row>
    <row r="2" ht="12.75" customHeight="1"/>
    <row r="3" spans="2:15" ht="13.5" customHeight="1">
      <c r="B3" s="239" t="s">
        <v>117</v>
      </c>
      <c r="C3" s="239"/>
      <c r="D3" s="239"/>
      <c r="E3" s="239"/>
      <c r="F3" s="239"/>
      <c r="G3" s="239"/>
      <c r="H3" s="239"/>
      <c r="I3" s="239"/>
      <c r="J3" s="239"/>
      <c r="K3" s="239"/>
      <c r="L3" s="5"/>
      <c r="M3" s="5"/>
      <c r="N3" s="5"/>
      <c r="O3" s="5"/>
    </row>
    <row r="4" spans="2:15" ht="12" customHeight="1">
      <c r="B4" s="239"/>
      <c r="C4" s="239"/>
      <c r="D4" s="239"/>
      <c r="E4" s="239"/>
      <c r="F4" s="239"/>
      <c r="G4" s="239"/>
      <c r="H4" s="239"/>
      <c r="I4" s="239"/>
      <c r="J4" s="239"/>
      <c r="K4" s="239"/>
      <c r="L4" s="5"/>
      <c r="M4" s="5"/>
      <c r="N4" s="5"/>
      <c r="O4" s="5"/>
    </row>
    <row r="5" spans="2:15" ht="14.25" customHeight="1">
      <c r="B5" s="6"/>
      <c r="G5" s="19"/>
      <c r="H5" s="19"/>
      <c r="I5" s="19"/>
      <c r="J5" s="19"/>
      <c r="K5" s="19"/>
      <c r="L5" s="19"/>
      <c r="M5" s="20"/>
      <c r="N5" s="20"/>
      <c r="O5" s="20"/>
    </row>
    <row r="6" spans="2:15" ht="14.25" customHeight="1">
      <c r="B6" s="6"/>
      <c r="C6" s="53"/>
      <c r="D6" s="53"/>
      <c r="E6" s="242" t="s">
        <v>55</v>
      </c>
      <c r="F6" s="242"/>
      <c r="G6" s="242"/>
      <c r="H6" s="242"/>
      <c r="I6" s="242"/>
      <c r="J6" s="242"/>
      <c r="K6" s="242"/>
      <c r="L6" s="242"/>
      <c r="M6" s="20"/>
      <c r="N6" s="20"/>
      <c r="O6" s="20"/>
    </row>
    <row r="7" spans="2:12" ht="12.75" customHeight="1">
      <c r="B7" s="217"/>
      <c r="C7" s="233" t="s">
        <v>93</v>
      </c>
      <c r="D7" s="233" t="s">
        <v>94</v>
      </c>
      <c r="E7" s="207" t="s">
        <v>29</v>
      </c>
      <c r="F7" s="207" t="s">
        <v>56</v>
      </c>
      <c r="G7" s="207" t="s">
        <v>84</v>
      </c>
      <c r="H7" s="207" t="s">
        <v>86</v>
      </c>
      <c r="I7" s="207" t="s">
        <v>108</v>
      </c>
      <c r="J7" s="83"/>
      <c r="K7" s="229" t="s">
        <v>115</v>
      </c>
      <c r="L7" s="83"/>
    </row>
    <row r="8" spans="2:12" ht="41.25" customHeight="1">
      <c r="B8" s="232"/>
      <c r="C8" s="234"/>
      <c r="D8" s="234"/>
      <c r="E8" s="192"/>
      <c r="F8" s="192"/>
      <c r="G8" s="192" t="s">
        <v>0</v>
      </c>
      <c r="H8" s="192" t="s">
        <v>0</v>
      </c>
      <c r="I8" s="192" t="s">
        <v>0</v>
      </c>
      <c r="J8" s="98"/>
      <c r="K8" s="230"/>
      <c r="L8" s="98"/>
    </row>
    <row r="9" spans="2:12" ht="14.25" customHeight="1">
      <c r="B9" s="21"/>
      <c r="C9" s="241" t="s">
        <v>34</v>
      </c>
      <c r="D9" s="241"/>
      <c r="E9" s="241"/>
      <c r="F9" s="241"/>
      <c r="G9" s="241"/>
      <c r="H9" s="241"/>
      <c r="I9" s="241"/>
      <c r="J9" s="54"/>
      <c r="K9" s="46"/>
      <c r="L9" s="46"/>
    </row>
    <row r="10" spans="2:12" ht="14.25" customHeight="1">
      <c r="B10" s="21"/>
      <c r="C10" s="55"/>
      <c r="D10" s="55"/>
      <c r="E10" s="54"/>
      <c r="F10" s="54"/>
      <c r="G10" s="54"/>
      <c r="H10" s="54"/>
      <c r="I10" s="54"/>
      <c r="J10" s="54"/>
      <c r="K10" s="46"/>
      <c r="L10" s="46"/>
    </row>
    <row r="11" spans="2:15" ht="14.25" customHeight="1">
      <c r="B11" s="39" t="s">
        <v>31</v>
      </c>
      <c r="C11" s="24">
        <v>1474</v>
      </c>
      <c r="D11" s="24">
        <v>1346</v>
      </c>
      <c r="E11" s="23">
        <v>1246</v>
      </c>
      <c r="F11" s="23">
        <v>1216</v>
      </c>
      <c r="G11" s="23">
        <v>911</v>
      </c>
      <c r="H11" s="23">
        <v>1065</v>
      </c>
      <c r="I11" s="23">
        <v>1049</v>
      </c>
      <c r="J11" s="58"/>
      <c r="K11" s="26">
        <v>-0.1581059390048154</v>
      </c>
      <c r="L11" s="59"/>
      <c r="M11" s="27"/>
      <c r="N11" s="82"/>
      <c r="O11" s="82"/>
    </row>
    <row r="12" spans="2:15" ht="14.25" customHeight="1">
      <c r="B12" s="39"/>
      <c r="C12" s="56"/>
      <c r="D12" s="56"/>
      <c r="E12" s="58"/>
      <c r="F12" s="58"/>
      <c r="G12" s="58"/>
      <c r="H12" s="58"/>
      <c r="I12" s="60"/>
      <c r="J12" s="58"/>
      <c r="K12" s="26"/>
      <c r="L12" s="59"/>
      <c r="M12" s="28"/>
      <c r="N12" s="82"/>
      <c r="O12" s="82"/>
    </row>
    <row r="13" spans="2:15" ht="14.25" customHeight="1">
      <c r="B13" s="18" t="s">
        <v>35</v>
      </c>
      <c r="C13" s="56">
        <v>535</v>
      </c>
      <c r="D13" s="56">
        <v>472</v>
      </c>
      <c r="E13" s="57">
        <v>399</v>
      </c>
      <c r="F13" s="57">
        <v>388</v>
      </c>
      <c r="G13" s="57">
        <v>274</v>
      </c>
      <c r="H13" s="57">
        <v>312</v>
      </c>
      <c r="I13" s="3">
        <v>335</v>
      </c>
      <c r="J13" s="61"/>
      <c r="K13" s="14">
        <v>-0.16040100250626566</v>
      </c>
      <c r="L13" s="1"/>
      <c r="M13" s="41"/>
      <c r="N13" s="82"/>
      <c r="O13" s="82"/>
    </row>
    <row r="14" spans="2:15" ht="14.25" customHeight="1">
      <c r="B14" s="18" t="s">
        <v>36</v>
      </c>
      <c r="C14" s="56">
        <v>466</v>
      </c>
      <c r="D14" s="56">
        <v>450</v>
      </c>
      <c r="E14" s="57">
        <v>415</v>
      </c>
      <c r="F14" s="57">
        <v>389</v>
      </c>
      <c r="G14" s="57">
        <v>308</v>
      </c>
      <c r="H14" s="57">
        <v>381</v>
      </c>
      <c r="I14" s="3">
        <v>345</v>
      </c>
      <c r="J14" s="61"/>
      <c r="K14" s="14">
        <v>-0.1686746987951807</v>
      </c>
      <c r="L14" s="1"/>
      <c r="M14" s="41"/>
      <c r="N14" s="82"/>
      <c r="O14" s="82"/>
    </row>
    <row r="15" spans="2:15" ht="14.25" customHeight="1">
      <c r="B15" s="18" t="s">
        <v>37</v>
      </c>
      <c r="C15" s="56">
        <v>147</v>
      </c>
      <c r="D15" s="56">
        <v>62</v>
      </c>
      <c r="E15" s="57">
        <v>132</v>
      </c>
      <c r="F15" s="57">
        <v>120</v>
      </c>
      <c r="G15" s="57">
        <v>87</v>
      </c>
      <c r="H15" s="57">
        <v>71</v>
      </c>
      <c r="I15" s="3">
        <v>57</v>
      </c>
      <c r="J15" s="61"/>
      <c r="K15" s="14">
        <v>-0.5681818181818182</v>
      </c>
      <c r="L15" s="1"/>
      <c r="M15" s="41"/>
      <c r="N15" s="82"/>
      <c r="O15" s="82"/>
    </row>
    <row r="16" spans="2:15" ht="14.25" customHeight="1">
      <c r="B16" s="18" t="s">
        <v>58</v>
      </c>
      <c r="C16" s="56">
        <v>101</v>
      </c>
      <c r="D16" s="56">
        <v>92</v>
      </c>
      <c r="E16" s="57">
        <v>69</v>
      </c>
      <c r="F16" s="57">
        <v>76</v>
      </c>
      <c r="G16" s="57">
        <v>61</v>
      </c>
      <c r="H16" s="57">
        <v>66</v>
      </c>
      <c r="I16" s="3">
        <v>49</v>
      </c>
      <c r="J16" s="61"/>
      <c r="K16" s="14" t="s">
        <v>53</v>
      </c>
      <c r="L16" s="1"/>
      <c r="M16" s="41"/>
      <c r="N16" s="82"/>
      <c r="O16" s="82"/>
    </row>
    <row r="17" spans="2:15" ht="14.25" customHeight="1">
      <c r="B17" s="18" t="s">
        <v>59</v>
      </c>
      <c r="C17" s="56">
        <v>68</v>
      </c>
      <c r="D17" s="56">
        <v>92</v>
      </c>
      <c r="E17" s="57">
        <v>103</v>
      </c>
      <c r="F17" s="57">
        <v>117</v>
      </c>
      <c r="G17" s="57">
        <v>88</v>
      </c>
      <c r="H17" s="57">
        <v>114</v>
      </c>
      <c r="I17" s="3">
        <v>37</v>
      </c>
      <c r="J17" s="61"/>
      <c r="K17" s="14" t="s">
        <v>53</v>
      </c>
      <c r="L17" s="1"/>
      <c r="M17" s="41"/>
      <c r="N17" s="82"/>
      <c r="O17" s="82"/>
    </row>
    <row r="18" spans="2:15" ht="14.25" customHeight="1">
      <c r="B18" s="18" t="s">
        <v>38</v>
      </c>
      <c r="C18" s="56">
        <v>52</v>
      </c>
      <c r="D18" s="56">
        <v>92</v>
      </c>
      <c r="E18" s="57">
        <v>38</v>
      </c>
      <c r="F18" s="57">
        <v>29</v>
      </c>
      <c r="G18" s="57">
        <v>29</v>
      </c>
      <c r="H18" s="57">
        <v>39</v>
      </c>
      <c r="I18" s="3">
        <v>95</v>
      </c>
      <c r="J18" s="61"/>
      <c r="K18" s="14" t="s">
        <v>53</v>
      </c>
      <c r="L18" s="1"/>
      <c r="M18" s="41"/>
      <c r="N18" s="82"/>
      <c r="O18" s="82"/>
    </row>
    <row r="19" spans="2:15" ht="14.25" customHeight="1">
      <c r="B19" s="18" t="s">
        <v>39</v>
      </c>
      <c r="C19" s="56">
        <v>54</v>
      </c>
      <c r="D19" s="56">
        <v>39</v>
      </c>
      <c r="E19" s="57">
        <v>51</v>
      </c>
      <c r="F19" s="57">
        <v>50</v>
      </c>
      <c r="G19" s="57">
        <v>31</v>
      </c>
      <c r="H19" s="57">
        <v>44</v>
      </c>
      <c r="I19" s="3">
        <v>93</v>
      </c>
      <c r="J19" s="61"/>
      <c r="K19" s="14">
        <v>0.8235294117647058</v>
      </c>
      <c r="L19" s="1"/>
      <c r="M19" s="41"/>
      <c r="N19" s="82"/>
      <c r="O19" s="82"/>
    </row>
    <row r="20" spans="2:15" ht="14.25" customHeight="1">
      <c r="B20" s="18" t="s">
        <v>60</v>
      </c>
      <c r="C20" s="56">
        <v>25</v>
      </c>
      <c r="D20" s="56">
        <v>19</v>
      </c>
      <c r="E20" s="57">
        <v>11</v>
      </c>
      <c r="F20" s="57">
        <v>12</v>
      </c>
      <c r="G20" s="57">
        <v>13</v>
      </c>
      <c r="H20" s="57">
        <v>9</v>
      </c>
      <c r="I20" s="3">
        <v>16</v>
      </c>
      <c r="J20" s="61"/>
      <c r="K20" s="14" t="s">
        <v>53</v>
      </c>
      <c r="L20" s="1"/>
      <c r="M20" s="41"/>
      <c r="N20" s="82"/>
      <c r="O20" s="82"/>
    </row>
    <row r="21" spans="2:15" ht="14.25" customHeight="1">
      <c r="B21" s="18" t="s">
        <v>40</v>
      </c>
      <c r="C21" s="56">
        <v>4</v>
      </c>
      <c r="D21" s="56">
        <v>3</v>
      </c>
      <c r="E21" s="57">
        <v>7</v>
      </c>
      <c r="F21" s="57">
        <v>8</v>
      </c>
      <c r="G21" s="57">
        <v>7</v>
      </c>
      <c r="H21" s="57">
        <v>2</v>
      </c>
      <c r="I21" s="3">
        <v>4</v>
      </c>
      <c r="J21" s="61"/>
      <c r="K21" s="14" t="s">
        <v>53</v>
      </c>
      <c r="L21" s="1"/>
      <c r="M21" s="41"/>
      <c r="N21" s="82"/>
      <c r="O21" s="82"/>
    </row>
    <row r="22" spans="2:15" ht="14.25" customHeight="1">
      <c r="B22" s="18" t="s">
        <v>41</v>
      </c>
      <c r="C22" s="56">
        <v>6</v>
      </c>
      <c r="D22" s="56">
        <v>6</v>
      </c>
      <c r="E22" s="57">
        <v>7</v>
      </c>
      <c r="F22" s="57">
        <v>5</v>
      </c>
      <c r="G22" s="57">
        <v>2</v>
      </c>
      <c r="H22" s="57">
        <v>8</v>
      </c>
      <c r="I22" s="3">
        <v>4</v>
      </c>
      <c r="J22" s="61"/>
      <c r="K22" s="14" t="s">
        <v>53</v>
      </c>
      <c r="L22" s="1"/>
      <c r="M22" s="41"/>
      <c r="N22" s="82"/>
      <c r="O22" s="82"/>
    </row>
    <row r="23" spans="2:15" ht="14.25" customHeight="1">
      <c r="B23" s="18" t="s">
        <v>61</v>
      </c>
      <c r="C23" s="56">
        <v>8</v>
      </c>
      <c r="D23" s="56">
        <v>16</v>
      </c>
      <c r="E23" s="57">
        <v>8</v>
      </c>
      <c r="F23" s="57">
        <v>17</v>
      </c>
      <c r="G23" s="57">
        <v>10</v>
      </c>
      <c r="H23" s="57">
        <v>13</v>
      </c>
      <c r="I23" s="3">
        <v>10</v>
      </c>
      <c r="J23" s="61"/>
      <c r="K23" s="14" t="s">
        <v>53</v>
      </c>
      <c r="L23" s="1"/>
      <c r="M23" s="41"/>
      <c r="N23" s="82"/>
      <c r="O23" s="82"/>
    </row>
    <row r="24" spans="2:15" ht="14.25" customHeight="1">
      <c r="B24" s="18" t="s">
        <v>62</v>
      </c>
      <c r="C24" s="56">
        <v>8</v>
      </c>
      <c r="D24" s="56">
        <v>3</v>
      </c>
      <c r="E24" s="57">
        <v>6</v>
      </c>
      <c r="F24" s="57">
        <v>5</v>
      </c>
      <c r="G24" s="57">
        <v>1</v>
      </c>
      <c r="H24" s="57">
        <v>6</v>
      </c>
      <c r="I24" s="3">
        <v>4</v>
      </c>
      <c r="J24" s="61"/>
      <c r="K24" s="14" t="s">
        <v>53</v>
      </c>
      <c r="L24" s="1"/>
      <c r="M24" s="41"/>
      <c r="N24" s="82"/>
      <c r="O24" s="82"/>
    </row>
    <row r="25" spans="2:15" ht="14.25" customHeight="1">
      <c r="B25" s="18"/>
      <c r="C25" s="60"/>
      <c r="D25" s="60"/>
      <c r="E25" s="60"/>
      <c r="F25" s="60"/>
      <c r="G25" s="60"/>
      <c r="H25" s="61"/>
      <c r="I25" s="61"/>
      <c r="J25" s="61"/>
      <c r="K25" s="57"/>
      <c r="L25" s="57"/>
      <c r="M25" s="41"/>
      <c r="N25" s="82"/>
      <c r="O25" s="82"/>
    </row>
    <row r="26" spans="2:15" ht="14.25" customHeight="1">
      <c r="B26" s="23"/>
      <c r="C26" s="240" t="s">
        <v>42</v>
      </c>
      <c r="D26" s="240"/>
      <c r="E26" s="240"/>
      <c r="F26" s="240"/>
      <c r="G26" s="240"/>
      <c r="H26" s="240"/>
      <c r="I26" s="240"/>
      <c r="J26" s="54"/>
      <c r="K26" s="46"/>
      <c r="L26" s="46"/>
      <c r="N26" s="82"/>
      <c r="O26" s="82"/>
    </row>
    <row r="27" spans="2:15" ht="14.25" customHeight="1">
      <c r="B27" s="23"/>
      <c r="C27" s="62"/>
      <c r="D27" s="62"/>
      <c r="E27" s="54"/>
      <c r="F27" s="54"/>
      <c r="G27" s="54"/>
      <c r="H27" s="54"/>
      <c r="I27" s="54"/>
      <c r="J27" s="54"/>
      <c r="K27" s="46"/>
      <c r="L27" s="46"/>
      <c r="N27" s="82"/>
      <c r="O27" s="82"/>
    </row>
    <row r="28" spans="2:15" ht="14.25" customHeight="1">
      <c r="B28" s="42" t="s">
        <v>43</v>
      </c>
      <c r="C28" s="74">
        <v>0.36295793758480327</v>
      </c>
      <c r="D28" s="74">
        <v>0.35066864784546803</v>
      </c>
      <c r="E28" s="63">
        <v>0.3202247191011236</v>
      </c>
      <c r="F28" s="63">
        <v>0.3190789473684211</v>
      </c>
      <c r="G28" s="63">
        <v>0.300768386388584</v>
      </c>
      <c r="H28" s="63">
        <v>0.29295774647887324</v>
      </c>
      <c r="I28" s="63">
        <v>0.31935176358436607</v>
      </c>
      <c r="J28" s="64"/>
      <c r="K28" s="64"/>
      <c r="L28" s="64"/>
      <c r="M28" s="27"/>
      <c r="N28" s="82"/>
      <c r="O28" s="82"/>
    </row>
    <row r="29" spans="2:15" ht="14.25" customHeight="1">
      <c r="B29" s="42" t="s">
        <v>44</v>
      </c>
      <c r="C29" s="74">
        <v>0.31614654002713705</v>
      </c>
      <c r="D29" s="74">
        <v>0.3343239227340267</v>
      </c>
      <c r="E29" s="63">
        <v>0.3330658105939005</v>
      </c>
      <c r="F29" s="63">
        <v>0.3199013157894737</v>
      </c>
      <c r="G29" s="63">
        <v>0.3380900109769484</v>
      </c>
      <c r="H29" s="63">
        <v>0.35774647887323946</v>
      </c>
      <c r="I29" s="63">
        <v>0.328884652049571</v>
      </c>
      <c r="J29" s="64"/>
      <c r="K29" s="64"/>
      <c r="L29" s="64"/>
      <c r="M29" s="27"/>
      <c r="N29" s="82"/>
      <c r="O29" s="82"/>
    </row>
    <row r="30" spans="2:15" ht="14.25" customHeight="1">
      <c r="B30" s="42" t="s">
        <v>45</v>
      </c>
      <c r="C30" s="74">
        <v>0.32089552238805963</v>
      </c>
      <c r="D30" s="74">
        <v>0.31500742942050525</v>
      </c>
      <c r="E30" s="63">
        <v>0.3467094703049759</v>
      </c>
      <c r="F30" s="63">
        <v>0.3610197368421053</v>
      </c>
      <c r="G30" s="63">
        <v>0.36114160263446765</v>
      </c>
      <c r="H30" s="63">
        <v>0.34929577464788725</v>
      </c>
      <c r="I30" s="63">
        <v>0.35176358436606286</v>
      </c>
      <c r="J30" s="64"/>
      <c r="K30" s="64"/>
      <c r="L30" s="64"/>
      <c r="M30" s="27"/>
      <c r="N30" s="82"/>
      <c r="O30" s="82"/>
    </row>
    <row r="31" spans="2:15" ht="14.25" customHeight="1">
      <c r="B31" s="34"/>
      <c r="C31" s="60"/>
      <c r="D31" s="60"/>
      <c r="E31" s="60"/>
      <c r="F31" s="60"/>
      <c r="G31" s="60"/>
      <c r="H31" s="65"/>
      <c r="I31" s="65"/>
      <c r="J31" s="65"/>
      <c r="K31" s="66"/>
      <c r="L31" s="66"/>
      <c r="M31" s="27"/>
      <c r="N31" s="82"/>
      <c r="O31" s="82"/>
    </row>
    <row r="32" spans="2:15" ht="14.25" customHeight="1">
      <c r="B32" s="21"/>
      <c r="C32" s="241" t="s">
        <v>34</v>
      </c>
      <c r="D32" s="241"/>
      <c r="E32" s="241"/>
      <c r="F32" s="241"/>
      <c r="G32" s="241"/>
      <c r="H32" s="241"/>
      <c r="I32" s="241"/>
      <c r="J32" s="54"/>
      <c r="K32" s="46"/>
      <c r="L32" s="46"/>
      <c r="N32" s="82"/>
      <c r="O32" s="82"/>
    </row>
    <row r="33" spans="2:15" ht="14.25" customHeight="1">
      <c r="B33" s="21"/>
      <c r="C33" s="55"/>
      <c r="D33" s="55"/>
      <c r="E33" s="54"/>
      <c r="F33" s="54"/>
      <c r="G33" s="54"/>
      <c r="H33" s="54"/>
      <c r="I33" s="54"/>
      <c r="J33" s="54"/>
      <c r="K33" s="46"/>
      <c r="L33" s="46"/>
      <c r="N33" s="82"/>
      <c r="O33" s="82"/>
    </row>
    <row r="34" spans="2:15" ht="14.25" customHeight="1">
      <c r="B34" s="39" t="s">
        <v>51</v>
      </c>
      <c r="C34" s="24">
        <v>978</v>
      </c>
      <c r="D34" s="24">
        <v>782</v>
      </c>
      <c r="E34" s="23">
        <v>768</v>
      </c>
      <c r="F34" s="23">
        <v>757</v>
      </c>
      <c r="G34" s="23">
        <v>672</v>
      </c>
      <c r="H34" s="23">
        <v>659</v>
      </c>
      <c r="I34" s="23">
        <v>768</v>
      </c>
      <c r="J34" s="67"/>
      <c r="K34" s="68">
        <v>0</v>
      </c>
      <c r="L34" s="59"/>
      <c r="M34" s="27"/>
      <c r="N34" s="82"/>
      <c r="O34" s="82"/>
    </row>
    <row r="35" spans="2:15" ht="14.25" customHeight="1">
      <c r="B35" s="39"/>
      <c r="C35" s="56"/>
      <c r="D35" s="56"/>
      <c r="E35" s="58"/>
      <c r="F35" s="58"/>
      <c r="G35" s="58"/>
      <c r="H35" s="58"/>
      <c r="I35" s="60"/>
      <c r="J35" s="58"/>
      <c r="K35" s="68"/>
      <c r="L35" s="57"/>
      <c r="M35" s="27"/>
      <c r="N35" s="82"/>
      <c r="O35" s="82"/>
    </row>
    <row r="36" spans="2:15" ht="14.25" customHeight="1">
      <c r="B36" s="18" t="s">
        <v>63</v>
      </c>
      <c r="C36" s="69">
        <v>254</v>
      </c>
      <c r="D36" s="69">
        <v>211</v>
      </c>
      <c r="E36" s="3">
        <v>205</v>
      </c>
      <c r="F36" s="3">
        <v>210</v>
      </c>
      <c r="G36" s="3">
        <v>170</v>
      </c>
      <c r="H36" s="3">
        <v>157</v>
      </c>
      <c r="I36" s="70">
        <v>193</v>
      </c>
      <c r="J36" s="71"/>
      <c r="K36" s="13">
        <v>-0.05853658536585366</v>
      </c>
      <c r="L36" s="1"/>
      <c r="M36" s="27"/>
      <c r="N36" s="82"/>
      <c r="O36" s="82"/>
    </row>
    <row r="37" spans="2:15" ht="14.25" customHeight="1">
      <c r="B37" s="18" t="s">
        <v>36</v>
      </c>
      <c r="C37" s="69">
        <v>373</v>
      </c>
      <c r="D37" s="69">
        <v>289</v>
      </c>
      <c r="E37" s="3">
        <v>269</v>
      </c>
      <c r="F37" s="3">
        <v>281</v>
      </c>
      <c r="G37" s="3">
        <v>237</v>
      </c>
      <c r="H37" s="3">
        <v>246</v>
      </c>
      <c r="I37" s="70">
        <v>274</v>
      </c>
      <c r="J37" s="71"/>
      <c r="K37" s="13">
        <v>0.01858736059479554</v>
      </c>
      <c r="L37" s="1"/>
      <c r="M37" s="41"/>
      <c r="N37" s="82"/>
      <c r="O37" s="82"/>
    </row>
    <row r="38" spans="2:15" ht="14.25" customHeight="1">
      <c r="B38" s="18" t="s">
        <v>37</v>
      </c>
      <c r="C38" s="69">
        <v>101</v>
      </c>
      <c r="D38" s="69">
        <v>76</v>
      </c>
      <c r="E38" s="3">
        <v>89</v>
      </c>
      <c r="F38" s="3">
        <v>65</v>
      </c>
      <c r="G38" s="3">
        <v>78</v>
      </c>
      <c r="H38" s="3">
        <v>61</v>
      </c>
      <c r="I38" s="70">
        <v>75</v>
      </c>
      <c r="J38" s="71"/>
      <c r="K38" s="14">
        <v>-0.15730337078651685</v>
      </c>
      <c r="L38" s="1"/>
      <c r="M38" s="41"/>
      <c r="N38" s="82"/>
      <c r="O38" s="82"/>
    </row>
    <row r="39" spans="2:15" ht="14.25" customHeight="1">
      <c r="B39" s="18" t="s">
        <v>58</v>
      </c>
      <c r="C39" s="69">
        <v>97</v>
      </c>
      <c r="D39" s="69">
        <v>76</v>
      </c>
      <c r="E39" s="3">
        <v>61</v>
      </c>
      <c r="F39" s="3">
        <v>73</v>
      </c>
      <c r="G39" s="3">
        <v>49</v>
      </c>
      <c r="H39" s="3">
        <v>64</v>
      </c>
      <c r="I39" s="70">
        <v>57</v>
      </c>
      <c r="J39" s="71"/>
      <c r="K39" s="13">
        <v>-0.06557377049180328</v>
      </c>
      <c r="L39" s="1"/>
      <c r="M39" s="41"/>
      <c r="N39" s="82"/>
      <c r="O39" s="82"/>
    </row>
    <row r="40" spans="2:15" ht="14.25" customHeight="1">
      <c r="B40" s="18" t="s">
        <v>59</v>
      </c>
      <c r="C40" s="69">
        <v>46</v>
      </c>
      <c r="D40" s="69">
        <v>49</v>
      </c>
      <c r="E40" s="3">
        <v>73</v>
      </c>
      <c r="F40" s="3">
        <v>64</v>
      </c>
      <c r="G40" s="3">
        <v>64</v>
      </c>
      <c r="H40" s="3">
        <v>67</v>
      </c>
      <c r="I40" s="70">
        <v>78</v>
      </c>
      <c r="J40" s="71"/>
      <c r="K40" s="14">
        <v>0.0684931506849315</v>
      </c>
      <c r="L40" s="1"/>
      <c r="M40" s="41"/>
      <c r="N40" s="82"/>
      <c r="O40" s="82"/>
    </row>
    <row r="41" spans="2:15" ht="14.25" customHeight="1">
      <c r="B41" s="18" t="s">
        <v>38</v>
      </c>
      <c r="C41" s="69">
        <v>33</v>
      </c>
      <c r="D41" s="69">
        <v>22</v>
      </c>
      <c r="E41" s="3">
        <v>21</v>
      </c>
      <c r="F41" s="3">
        <v>21</v>
      </c>
      <c r="G41" s="3">
        <v>21</v>
      </c>
      <c r="H41" s="3">
        <v>20</v>
      </c>
      <c r="I41" s="70">
        <v>26</v>
      </c>
      <c r="J41" s="71"/>
      <c r="K41" s="14" t="s">
        <v>53</v>
      </c>
      <c r="L41" s="1"/>
      <c r="M41" s="41"/>
      <c r="N41" s="82"/>
      <c r="O41" s="82"/>
    </row>
    <row r="42" spans="2:15" ht="14.25" customHeight="1">
      <c r="B42" s="18" t="s">
        <v>39</v>
      </c>
      <c r="C42" s="69">
        <v>43</v>
      </c>
      <c r="D42" s="69">
        <v>33</v>
      </c>
      <c r="E42" s="3">
        <v>25</v>
      </c>
      <c r="F42" s="3">
        <v>24</v>
      </c>
      <c r="G42" s="3">
        <v>31</v>
      </c>
      <c r="H42" s="3">
        <v>33</v>
      </c>
      <c r="I42" s="70">
        <v>35</v>
      </c>
      <c r="J42" s="71"/>
      <c r="K42" s="14" t="s">
        <v>53</v>
      </c>
      <c r="L42" s="1"/>
      <c r="M42" s="41"/>
      <c r="N42" s="82"/>
      <c r="O42" s="82"/>
    </row>
    <row r="43" spans="2:15" ht="14.25" customHeight="1">
      <c r="B43" s="18" t="s">
        <v>60</v>
      </c>
      <c r="C43" s="69">
        <v>3</v>
      </c>
      <c r="D43" s="69">
        <v>6</v>
      </c>
      <c r="E43" s="3">
        <v>3</v>
      </c>
      <c r="F43" s="3">
        <v>4</v>
      </c>
      <c r="G43" s="3">
        <v>5</v>
      </c>
      <c r="H43" s="3">
        <v>3</v>
      </c>
      <c r="I43" s="70">
        <v>2</v>
      </c>
      <c r="J43" s="71"/>
      <c r="K43" s="14" t="s">
        <v>53</v>
      </c>
      <c r="L43" s="1"/>
      <c r="M43" s="41"/>
      <c r="N43" s="82"/>
      <c r="O43" s="82"/>
    </row>
    <row r="44" spans="2:15" ht="14.25" customHeight="1">
      <c r="B44" s="18" t="s">
        <v>40</v>
      </c>
      <c r="C44" s="69">
        <v>3</v>
      </c>
      <c r="D44" s="69">
        <v>6</v>
      </c>
      <c r="E44" s="3">
        <v>2</v>
      </c>
      <c r="F44" s="3">
        <v>2</v>
      </c>
      <c r="G44" s="3">
        <v>5</v>
      </c>
      <c r="H44" s="3">
        <v>1</v>
      </c>
      <c r="I44" s="70">
        <v>3</v>
      </c>
      <c r="J44" s="71"/>
      <c r="K44" s="14" t="s">
        <v>53</v>
      </c>
      <c r="L44" s="1"/>
      <c r="M44" s="41"/>
      <c r="N44" s="82"/>
      <c r="O44" s="82"/>
    </row>
    <row r="45" spans="2:15" ht="14.25" customHeight="1">
      <c r="B45" s="18" t="s">
        <v>41</v>
      </c>
      <c r="C45" s="69">
        <v>7</v>
      </c>
      <c r="D45" s="69">
        <v>3</v>
      </c>
      <c r="E45" s="3">
        <v>12</v>
      </c>
      <c r="F45" s="3">
        <v>7</v>
      </c>
      <c r="G45" s="3">
        <v>5</v>
      </c>
      <c r="H45" s="3">
        <v>2</v>
      </c>
      <c r="I45" s="70">
        <v>16</v>
      </c>
      <c r="J45" s="71"/>
      <c r="K45" s="14" t="s">
        <v>53</v>
      </c>
      <c r="L45" s="1"/>
      <c r="M45" s="41"/>
      <c r="N45" s="82"/>
      <c r="O45" s="82"/>
    </row>
    <row r="46" spans="2:15" ht="14.25" customHeight="1">
      <c r="B46" s="18" t="s">
        <v>61</v>
      </c>
      <c r="C46" s="69">
        <v>3</v>
      </c>
      <c r="D46" s="69">
        <v>3</v>
      </c>
      <c r="E46" s="3">
        <v>3</v>
      </c>
      <c r="F46" s="3">
        <v>3</v>
      </c>
      <c r="G46" s="3">
        <v>3</v>
      </c>
      <c r="H46" s="3">
        <v>3</v>
      </c>
      <c r="I46" s="70">
        <v>3</v>
      </c>
      <c r="J46" s="71"/>
      <c r="K46" s="14" t="s">
        <v>53</v>
      </c>
      <c r="L46" s="1"/>
      <c r="M46" s="41"/>
      <c r="N46" s="82"/>
      <c r="O46" s="82"/>
    </row>
    <row r="47" spans="2:15" ht="14.25" customHeight="1">
      <c r="B47" s="18" t="s">
        <v>62</v>
      </c>
      <c r="C47" s="69">
        <v>15</v>
      </c>
      <c r="D47" s="69">
        <v>8</v>
      </c>
      <c r="E47" s="3">
        <v>5</v>
      </c>
      <c r="F47" s="3">
        <v>3</v>
      </c>
      <c r="G47" s="3">
        <v>4</v>
      </c>
      <c r="H47" s="3">
        <v>2</v>
      </c>
      <c r="I47" s="70">
        <v>6</v>
      </c>
      <c r="J47" s="71"/>
      <c r="K47" s="14" t="s">
        <v>53</v>
      </c>
      <c r="L47" s="1"/>
      <c r="M47" s="1"/>
      <c r="N47" s="82"/>
      <c r="O47" s="82"/>
    </row>
    <row r="48" spans="2:15" ht="14.25" customHeight="1">
      <c r="B48" s="18"/>
      <c r="C48" s="60"/>
      <c r="D48" s="60"/>
      <c r="E48" s="60"/>
      <c r="F48" s="60"/>
      <c r="G48" s="60"/>
      <c r="H48" s="60"/>
      <c r="I48" s="60"/>
      <c r="J48" s="71"/>
      <c r="K48" s="61"/>
      <c r="L48" s="61"/>
      <c r="M48" s="41"/>
      <c r="O48" s="82"/>
    </row>
    <row r="49" spans="2:15" ht="14.25" customHeight="1">
      <c r="B49" s="28"/>
      <c r="C49" s="240" t="s">
        <v>42</v>
      </c>
      <c r="D49" s="240"/>
      <c r="E49" s="240"/>
      <c r="F49" s="240"/>
      <c r="G49" s="240"/>
      <c r="H49" s="240"/>
      <c r="I49" s="240"/>
      <c r="J49" s="46"/>
      <c r="K49" s="46"/>
      <c r="L49" s="54"/>
      <c r="O49" s="82"/>
    </row>
    <row r="50" spans="2:15" ht="14.25" customHeight="1">
      <c r="B50" s="23"/>
      <c r="C50" s="50"/>
      <c r="D50" s="50"/>
      <c r="E50" s="46"/>
      <c r="F50" s="46"/>
      <c r="G50" s="46"/>
      <c r="H50" s="46"/>
      <c r="I50" s="46"/>
      <c r="J50" s="46"/>
      <c r="K50" s="46"/>
      <c r="L50" s="54"/>
      <c r="O50" s="82"/>
    </row>
    <row r="51" spans="2:15" ht="14.25" customHeight="1">
      <c r="B51" s="42" t="s">
        <v>43</v>
      </c>
      <c r="C51" s="74">
        <v>0.25971370143149286</v>
      </c>
      <c r="D51" s="74">
        <v>0.26982097186700765</v>
      </c>
      <c r="E51" s="63">
        <v>0.2669270833333333</v>
      </c>
      <c r="F51" s="63">
        <v>0.2774108322324967</v>
      </c>
      <c r="G51" s="63">
        <v>0.25297619047619047</v>
      </c>
      <c r="H51" s="63">
        <v>0.23823975720789076</v>
      </c>
      <c r="I51" s="63">
        <v>0.2513020833333333</v>
      </c>
      <c r="J51" s="64"/>
      <c r="K51" s="64"/>
      <c r="L51" s="72"/>
      <c r="M51" s="27"/>
      <c r="O51" s="82"/>
    </row>
    <row r="52" spans="2:15" ht="14.25" customHeight="1">
      <c r="B52" s="42" t="s">
        <v>44</v>
      </c>
      <c r="C52" s="74">
        <v>0.38139059304703476</v>
      </c>
      <c r="D52" s="74">
        <v>0.3695652173913043</v>
      </c>
      <c r="E52" s="63">
        <v>0.3502604166666667</v>
      </c>
      <c r="F52" s="63">
        <v>0.3712021136063408</v>
      </c>
      <c r="G52" s="63">
        <v>0.35267857142857145</v>
      </c>
      <c r="H52" s="63">
        <v>0.37329286798179057</v>
      </c>
      <c r="I52" s="63">
        <v>0.3567708333333333</v>
      </c>
      <c r="J52" s="64"/>
      <c r="K52" s="64"/>
      <c r="L52" s="72"/>
      <c r="M52" s="27"/>
      <c r="O52" s="82"/>
    </row>
    <row r="53" spans="2:15" ht="14.25" customHeight="1">
      <c r="B53" s="42" t="s">
        <v>45</v>
      </c>
      <c r="C53" s="74">
        <v>0.3588957055214724</v>
      </c>
      <c r="D53" s="74">
        <v>0.36061381074168797</v>
      </c>
      <c r="E53" s="63">
        <v>0.3828125</v>
      </c>
      <c r="F53" s="63">
        <v>0.35138705416116256</v>
      </c>
      <c r="G53" s="63">
        <v>0.3943452380952381</v>
      </c>
      <c r="H53" s="63">
        <v>0.38846737481031873</v>
      </c>
      <c r="I53" s="63">
        <v>0.3919270833333334</v>
      </c>
      <c r="J53" s="64"/>
      <c r="K53" s="64"/>
      <c r="L53" s="72"/>
      <c r="M53" s="27"/>
      <c r="O53" s="82"/>
    </row>
    <row r="54" spans="2:15" ht="14.25" customHeight="1">
      <c r="B54" s="44"/>
      <c r="C54" s="73"/>
      <c r="D54" s="73"/>
      <c r="E54" s="66"/>
      <c r="F54" s="66"/>
      <c r="G54" s="66"/>
      <c r="H54" s="66"/>
      <c r="I54" s="66"/>
      <c r="J54" s="66"/>
      <c r="K54" s="66"/>
      <c r="L54" s="66"/>
      <c r="M54" s="27"/>
      <c r="O54" s="82"/>
    </row>
    <row r="55" spans="2:15" ht="12.75">
      <c r="B55" s="45"/>
      <c r="C55" s="45"/>
      <c r="D55" s="45"/>
      <c r="E55" s="37"/>
      <c r="F55" s="37"/>
      <c r="G55" s="37"/>
      <c r="H55" s="37"/>
      <c r="I55" s="37"/>
      <c r="J55" s="37"/>
      <c r="K55" s="37"/>
      <c r="L55" s="37"/>
      <c r="M55" s="27"/>
      <c r="O55" s="82"/>
    </row>
    <row r="56" spans="2:15" ht="12.75">
      <c r="B56" s="237" t="s">
        <v>52</v>
      </c>
      <c r="C56" s="237"/>
      <c r="D56" s="237"/>
      <c r="E56" s="237"/>
      <c r="F56" s="237"/>
      <c r="G56" s="237"/>
      <c r="H56" s="237"/>
      <c r="I56" s="237"/>
      <c r="J56" s="237"/>
      <c r="K56" s="237"/>
      <c r="L56" s="237"/>
      <c r="O56" s="82"/>
    </row>
    <row r="57" spans="2:15" ht="12.75">
      <c r="B57" s="215" t="s">
        <v>16</v>
      </c>
      <c r="C57" s="215"/>
      <c r="D57" s="215"/>
      <c r="E57" s="215"/>
      <c r="F57" s="215"/>
      <c r="G57" s="215"/>
      <c r="H57" s="215"/>
      <c r="I57" s="215"/>
      <c r="J57" s="215"/>
      <c r="K57" s="215"/>
      <c r="L57" s="215"/>
      <c r="M57" s="2"/>
      <c r="O57" s="82"/>
    </row>
    <row r="58" ht="12.75">
      <c r="O58" s="82"/>
    </row>
    <row r="59" spans="2:12" ht="12.75">
      <c r="B59" s="80" t="s">
        <v>20</v>
      </c>
      <c r="C59" s="81"/>
      <c r="D59" s="81"/>
      <c r="E59" s="81"/>
      <c r="F59" s="81"/>
      <c r="G59" s="81"/>
      <c r="H59" s="81"/>
      <c r="I59" s="81"/>
      <c r="J59" s="81"/>
      <c r="K59" s="81"/>
      <c r="L59" s="81"/>
    </row>
    <row r="60" spans="2:12" ht="25.5" customHeight="1">
      <c r="B60" s="235" t="s">
        <v>82</v>
      </c>
      <c r="C60" s="236"/>
      <c r="D60" s="236"/>
      <c r="E60" s="236"/>
      <c r="F60" s="236"/>
      <c r="G60" s="236"/>
      <c r="H60" s="236"/>
      <c r="I60" s="236"/>
      <c r="J60" s="236"/>
      <c r="K60" s="236"/>
      <c r="L60" s="236"/>
    </row>
    <row r="63" spans="2:12" ht="12.75" customHeight="1">
      <c r="B63" s="2"/>
      <c r="C63" s="2"/>
      <c r="D63" s="2"/>
      <c r="E63" s="2"/>
      <c r="F63" s="2"/>
      <c r="G63" s="2"/>
      <c r="H63" s="2"/>
      <c r="I63" s="2"/>
      <c r="J63" s="2"/>
      <c r="K63" s="2"/>
      <c r="L63" s="2"/>
    </row>
  </sheetData>
  <mergeCells count="19">
    <mergeCell ref="B1:N1"/>
    <mergeCell ref="E6:L6"/>
    <mergeCell ref="I7:I8"/>
    <mergeCell ref="K7:K8"/>
    <mergeCell ref="B7:B8"/>
    <mergeCell ref="F7:F8"/>
    <mergeCell ref="H7:H8"/>
    <mergeCell ref="G7:G8"/>
    <mergeCell ref="E7:E8"/>
    <mergeCell ref="D7:D8"/>
    <mergeCell ref="B3:K4"/>
    <mergeCell ref="B57:L57"/>
    <mergeCell ref="B60:L60"/>
    <mergeCell ref="C26:I26"/>
    <mergeCell ref="C32:I32"/>
    <mergeCell ref="C49:I49"/>
    <mergeCell ref="B56:L56"/>
    <mergeCell ref="C7:C8"/>
    <mergeCell ref="C9:I9"/>
  </mergeCells>
  <printOptions/>
  <pageMargins left="0.75" right="0.75" top="1" bottom="1" header="0.5" footer="0.5"/>
  <pageSetup fitToHeight="1" fitToWidth="1" horizontalDpi="600" verticalDpi="600" orientation="portrait" paperSize="9" scale="67" r:id="rId1"/>
</worksheet>
</file>

<file path=xl/worksheets/sheet8.xml><?xml version="1.0" encoding="utf-8"?>
<worksheet xmlns="http://schemas.openxmlformats.org/spreadsheetml/2006/main" xmlns:r="http://schemas.openxmlformats.org/officeDocument/2006/relationships">
  <dimension ref="B1:R63"/>
  <sheetViews>
    <sheetView workbookViewId="0" topLeftCell="A1">
      <selection activeCell="G41" sqref="G41"/>
    </sheetView>
  </sheetViews>
  <sheetFormatPr defaultColWidth="9.140625" defaultRowHeight="12.75"/>
  <cols>
    <col min="1" max="1" width="9.140625" style="71" customWidth="1"/>
    <col min="2" max="2" width="20.140625" style="71" customWidth="1"/>
    <col min="3" max="9" width="8.00390625" style="71" customWidth="1"/>
    <col min="10" max="10" width="2.140625" style="71" customWidth="1"/>
    <col min="11" max="11" width="12.57421875" style="71" customWidth="1"/>
    <col min="12" max="12" width="1.57421875" style="71" customWidth="1"/>
    <col min="13" max="16384" width="9.140625" style="71" customWidth="1"/>
  </cols>
  <sheetData>
    <row r="1" spans="2:14" s="161" customFormat="1" ht="12.75">
      <c r="B1" s="246"/>
      <c r="C1" s="246"/>
      <c r="D1" s="246"/>
      <c r="E1" s="246"/>
      <c r="F1" s="246"/>
      <c r="G1" s="246"/>
      <c r="H1" s="246"/>
      <c r="I1" s="246"/>
      <c r="J1" s="246"/>
      <c r="K1" s="246"/>
      <c r="L1" s="246"/>
      <c r="M1" s="246"/>
      <c r="N1" s="246"/>
    </row>
    <row r="2" s="161" customFormat="1" ht="12.75"/>
    <row r="3" spans="2:17" s="161" customFormat="1" ht="12.75" customHeight="1">
      <c r="B3" s="247" t="s">
        <v>118</v>
      </c>
      <c r="C3" s="247"/>
      <c r="D3" s="247"/>
      <c r="E3" s="247"/>
      <c r="F3" s="247"/>
      <c r="G3" s="247"/>
      <c r="H3" s="247"/>
      <c r="I3" s="247"/>
      <c r="J3" s="247"/>
      <c r="K3" s="247"/>
      <c r="L3" s="247"/>
      <c r="M3" s="162"/>
      <c r="N3" s="162"/>
      <c r="O3" s="162"/>
      <c r="P3" s="162"/>
      <c r="Q3" s="162"/>
    </row>
    <row r="4" spans="2:17" s="161" customFormat="1" ht="17.25" customHeight="1">
      <c r="B4" s="247"/>
      <c r="C4" s="247"/>
      <c r="D4" s="247"/>
      <c r="E4" s="247"/>
      <c r="F4" s="247"/>
      <c r="G4" s="247"/>
      <c r="H4" s="247"/>
      <c r="I4" s="247"/>
      <c r="J4" s="247"/>
      <c r="K4" s="247"/>
      <c r="L4" s="247"/>
      <c r="M4" s="162"/>
      <c r="N4" s="162"/>
      <c r="O4" s="162"/>
      <c r="P4" s="162"/>
      <c r="Q4" s="162"/>
    </row>
    <row r="5" spans="2:15" s="161" customFormat="1" ht="14.25" customHeight="1">
      <c r="B5" s="53"/>
      <c r="C5" s="53"/>
      <c r="D5" s="53"/>
      <c r="E5" s="70"/>
      <c r="F5" s="70"/>
      <c r="G5" s="70"/>
      <c r="H5" s="70"/>
      <c r="I5" s="70"/>
      <c r="J5" s="70"/>
      <c r="K5" s="70"/>
      <c r="L5" s="70"/>
      <c r="M5" s="163"/>
      <c r="N5" s="163"/>
      <c r="O5" s="163"/>
    </row>
    <row r="6" spans="5:16" s="161" customFormat="1" ht="14.25" customHeight="1">
      <c r="E6" s="242" t="s">
        <v>55</v>
      </c>
      <c r="F6" s="242"/>
      <c r="G6" s="242"/>
      <c r="H6" s="242"/>
      <c r="I6" s="242"/>
      <c r="J6" s="242"/>
      <c r="K6" s="242"/>
      <c r="L6" s="242"/>
      <c r="M6" s="164"/>
      <c r="N6" s="164"/>
      <c r="O6" s="164"/>
      <c r="P6" s="164"/>
    </row>
    <row r="7" spans="2:12" ht="12.75" customHeight="1">
      <c r="B7" s="248"/>
      <c r="C7" s="233" t="s">
        <v>93</v>
      </c>
      <c r="D7" s="233" t="s">
        <v>94</v>
      </c>
      <c r="E7" s="207" t="s">
        <v>29</v>
      </c>
      <c r="F7" s="207" t="s">
        <v>56</v>
      </c>
      <c r="G7" s="207" t="s">
        <v>84</v>
      </c>
      <c r="H7" s="207" t="s">
        <v>86</v>
      </c>
      <c r="I7" s="207" t="s">
        <v>108</v>
      </c>
      <c r="J7" s="83"/>
      <c r="K7" s="229" t="s">
        <v>115</v>
      </c>
      <c r="L7" s="83"/>
    </row>
    <row r="8" spans="2:12" ht="39.75" customHeight="1">
      <c r="B8" s="249"/>
      <c r="C8" s="234"/>
      <c r="D8" s="234"/>
      <c r="E8" s="192"/>
      <c r="F8" s="192"/>
      <c r="G8" s="192" t="s">
        <v>0</v>
      </c>
      <c r="H8" s="192" t="s">
        <v>0</v>
      </c>
      <c r="I8" s="192" t="s">
        <v>0</v>
      </c>
      <c r="J8" s="98"/>
      <c r="K8" s="230"/>
      <c r="L8" s="98"/>
    </row>
    <row r="9" spans="2:12" ht="14.25" customHeight="1">
      <c r="B9" s="165"/>
      <c r="C9" s="241" t="s">
        <v>34</v>
      </c>
      <c r="D9" s="241"/>
      <c r="E9" s="241"/>
      <c r="F9" s="241"/>
      <c r="G9" s="241"/>
      <c r="H9" s="241"/>
      <c r="I9" s="241"/>
      <c r="J9" s="165"/>
      <c r="K9" s="165"/>
      <c r="L9" s="165"/>
    </row>
    <row r="10" spans="2:9" ht="14.25" customHeight="1">
      <c r="B10" s="165"/>
      <c r="C10" s="166"/>
      <c r="D10" s="166"/>
      <c r="E10" s="60"/>
      <c r="F10" s="60"/>
      <c r="G10" s="60"/>
      <c r="H10" s="60"/>
      <c r="I10" s="60"/>
    </row>
    <row r="11" spans="2:13" ht="14.25" customHeight="1">
      <c r="B11" s="167" t="s">
        <v>31</v>
      </c>
      <c r="C11" s="168">
        <v>591</v>
      </c>
      <c r="D11" s="168">
        <v>503</v>
      </c>
      <c r="E11" s="167">
        <v>440</v>
      </c>
      <c r="F11" s="167">
        <v>426</v>
      </c>
      <c r="G11" s="167">
        <v>300</v>
      </c>
      <c r="H11" s="167">
        <v>323</v>
      </c>
      <c r="I11" s="167">
        <v>368</v>
      </c>
      <c r="J11" s="169"/>
      <c r="K11" s="26">
        <v>-0.16363636363636364</v>
      </c>
      <c r="L11" s="59"/>
      <c r="M11" s="60"/>
    </row>
    <row r="12" spans="2:13" ht="14.25" customHeight="1">
      <c r="B12" s="167"/>
      <c r="C12" s="56"/>
      <c r="D12" s="56"/>
      <c r="E12" s="167"/>
      <c r="F12" s="167"/>
      <c r="G12" s="167"/>
      <c r="H12" s="167"/>
      <c r="I12" s="167"/>
      <c r="J12" s="169"/>
      <c r="K12" s="26"/>
      <c r="L12" s="59"/>
      <c r="M12" s="60"/>
    </row>
    <row r="13" spans="2:13" ht="14.25" customHeight="1">
      <c r="B13" s="170" t="s">
        <v>46</v>
      </c>
      <c r="C13" s="56">
        <v>224</v>
      </c>
      <c r="D13" s="56">
        <v>208</v>
      </c>
      <c r="E13" s="161">
        <v>174</v>
      </c>
      <c r="F13" s="161">
        <v>159</v>
      </c>
      <c r="G13" s="161">
        <v>124</v>
      </c>
      <c r="H13" s="161">
        <v>139</v>
      </c>
      <c r="I13" s="161">
        <v>144</v>
      </c>
      <c r="J13" s="171"/>
      <c r="K13" s="172">
        <v>-0.1724137931034483</v>
      </c>
      <c r="L13" s="57"/>
      <c r="M13" s="60"/>
    </row>
    <row r="14" spans="2:13" ht="14.25" customHeight="1">
      <c r="B14" s="170" t="s">
        <v>47</v>
      </c>
      <c r="C14" s="56">
        <v>221</v>
      </c>
      <c r="D14" s="56">
        <v>188</v>
      </c>
      <c r="E14" s="161">
        <v>191</v>
      </c>
      <c r="F14" s="161">
        <v>176</v>
      </c>
      <c r="G14" s="161">
        <v>116</v>
      </c>
      <c r="H14" s="161">
        <v>128</v>
      </c>
      <c r="I14" s="161">
        <v>165</v>
      </c>
      <c r="J14" s="171"/>
      <c r="K14" s="172">
        <v>-0.13612565445026178</v>
      </c>
      <c r="L14" s="57"/>
      <c r="M14" s="60"/>
    </row>
    <row r="15" spans="2:13" ht="14.25" customHeight="1">
      <c r="B15" s="170" t="s">
        <v>48</v>
      </c>
      <c r="C15" s="56">
        <v>42</v>
      </c>
      <c r="D15" s="56">
        <v>37</v>
      </c>
      <c r="E15" s="161">
        <v>21</v>
      </c>
      <c r="F15" s="161">
        <v>21</v>
      </c>
      <c r="G15" s="161">
        <v>17</v>
      </c>
      <c r="H15" s="161">
        <v>21</v>
      </c>
      <c r="I15" s="161">
        <v>21</v>
      </c>
      <c r="J15" s="171"/>
      <c r="K15" s="172" t="s">
        <v>53</v>
      </c>
      <c r="L15" s="57"/>
      <c r="M15" s="60"/>
    </row>
    <row r="16" spans="2:13" ht="14.25" customHeight="1">
      <c r="B16" s="170" t="s">
        <v>49</v>
      </c>
      <c r="C16" s="56">
        <v>98</v>
      </c>
      <c r="D16" s="56">
        <v>64</v>
      </c>
      <c r="E16" s="161">
        <v>48</v>
      </c>
      <c r="F16" s="161">
        <v>67</v>
      </c>
      <c r="G16" s="161">
        <v>42</v>
      </c>
      <c r="H16" s="161">
        <v>34</v>
      </c>
      <c r="I16" s="161">
        <v>36</v>
      </c>
      <c r="J16" s="171"/>
      <c r="K16" s="172" t="s">
        <v>53</v>
      </c>
      <c r="L16" s="57"/>
      <c r="M16" s="60"/>
    </row>
    <row r="17" spans="2:13" ht="14.25" customHeight="1">
      <c r="B17" s="170" t="s">
        <v>50</v>
      </c>
      <c r="C17" s="56">
        <v>6</v>
      </c>
      <c r="D17" s="56">
        <v>6</v>
      </c>
      <c r="E17" s="161">
        <v>6</v>
      </c>
      <c r="F17" s="161">
        <v>3</v>
      </c>
      <c r="G17" s="161">
        <v>1</v>
      </c>
      <c r="H17" s="161">
        <v>1</v>
      </c>
      <c r="I17" s="161">
        <v>2</v>
      </c>
      <c r="J17" s="171"/>
      <c r="K17" s="172" t="s">
        <v>53</v>
      </c>
      <c r="L17" s="57"/>
      <c r="M17" s="60"/>
    </row>
    <row r="18" spans="2:13" ht="14.25" customHeight="1">
      <c r="B18" s="170"/>
      <c r="C18" s="171"/>
      <c r="D18" s="171"/>
      <c r="E18" s="171"/>
      <c r="F18" s="171"/>
      <c r="G18" s="171"/>
      <c r="H18" s="171"/>
      <c r="I18" s="171"/>
      <c r="J18" s="171"/>
      <c r="K18" s="61"/>
      <c r="L18" s="61"/>
      <c r="M18" s="60"/>
    </row>
    <row r="19" spans="2:12" ht="14.25" customHeight="1">
      <c r="B19" s="170"/>
      <c r="C19" s="240" t="s">
        <v>42</v>
      </c>
      <c r="D19" s="240"/>
      <c r="E19" s="240"/>
      <c r="F19" s="240"/>
      <c r="G19" s="240"/>
      <c r="H19" s="240"/>
      <c r="I19" s="240"/>
      <c r="J19" s="54"/>
      <c r="K19" s="54"/>
      <c r="L19" s="54"/>
    </row>
    <row r="20" spans="2:12" ht="14.25" customHeight="1">
      <c r="B20" s="170"/>
      <c r="C20" s="50"/>
      <c r="D20" s="50"/>
      <c r="E20" s="46"/>
      <c r="F20" s="46"/>
      <c r="G20" s="46"/>
      <c r="H20" s="46"/>
      <c r="I20" s="46"/>
      <c r="J20" s="54"/>
      <c r="K20" s="54"/>
      <c r="L20" s="54"/>
    </row>
    <row r="21" spans="2:12" ht="14.25" customHeight="1">
      <c r="B21" s="170" t="s">
        <v>46</v>
      </c>
      <c r="C21" s="173">
        <v>0.3790186125211506</v>
      </c>
      <c r="D21" s="173">
        <v>0.4135188866799205</v>
      </c>
      <c r="E21" s="63">
        <v>0.39545454545454545</v>
      </c>
      <c r="F21" s="63">
        <v>0.3732394366197183</v>
      </c>
      <c r="G21" s="63">
        <v>0.41333333333333333</v>
      </c>
      <c r="H21" s="63">
        <v>0.43034055727554177</v>
      </c>
      <c r="I21" s="63">
        <v>0.391304347826087</v>
      </c>
      <c r="J21" s="174"/>
      <c r="K21" s="72"/>
      <c r="L21" s="72"/>
    </row>
    <row r="22" spans="2:12" ht="14.25" customHeight="1">
      <c r="B22" s="170" t="s">
        <v>47</v>
      </c>
      <c r="C22" s="173">
        <v>0.3739424703891709</v>
      </c>
      <c r="D22" s="173">
        <v>0.37375745526838966</v>
      </c>
      <c r="E22" s="63">
        <v>0.4340909090909091</v>
      </c>
      <c r="F22" s="63">
        <v>0.4131455399061033</v>
      </c>
      <c r="G22" s="63">
        <v>0.38666666666666666</v>
      </c>
      <c r="H22" s="63">
        <v>0.39628482972136225</v>
      </c>
      <c r="I22" s="63">
        <v>0.4483695652173913</v>
      </c>
      <c r="J22" s="72"/>
      <c r="K22" s="72"/>
      <c r="L22" s="72"/>
    </row>
    <row r="23" spans="2:12" ht="14.25" customHeight="1">
      <c r="B23" s="170" t="s">
        <v>48</v>
      </c>
      <c r="C23" s="173">
        <v>0.07106598984771574</v>
      </c>
      <c r="D23" s="173">
        <v>0.073558648111332</v>
      </c>
      <c r="E23" s="63">
        <v>0.04772727272727273</v>
      </c>
      <c r="F23" s="63">
        <v>0.04929577464788732</v>
      </c>
      <c r="G23" s="63">
        <v>0.056666666666666664</v>
      </c>
      <c r="H23" s="63">
        <v>0.06501547987616099</v>
      </c>
      <c r="I23" s="63">
        <v>0.057065217391304345</v>
      </c>
      <c r="J23" s="72"/>
      <c r="K23" s="72"/>
      <c r="L23" s="72"/>
    </row>
    <row r="24" spans="2:12" ht="14.25" customHeight="1">
      <c r="B24" s="170" t="s">
        <v>49</v>
      </c>
      <c r="C24" s="173">
        <v>0.1658206429780034</v>
      </c>
      <c r="D24" s="173">
        <v>0.1272365805168986</v>
      </c>
      <c r="E24" s="63">
        <v>0.10909090909090909</v>
      </c>
      <c r="F24" s="63">
        <v>0.1572769953051643</v>
      </c>
      <c r="G24" s="63">
        <v>0.14</v>
      </c>
      <c r="H24" s="63">
        <v>0.10526315789473684</v>
      </c>
      <c r="I24" s="63">
        <v>0.09782608695652174</v>
      </c>
      <c r="J24" s="72"/>
      <c r="K24" s="72"/>
      <c r="L24" s="72"/>
    </row>
    <row r="25" spans="2:12" ht="14.25" customHeight="1">
      <c r="B25" s="170" t="s">
        <v>50</v>
      </c>
      <c r="C25" s="173">
        <v>0.01015228426395939</v>
      </c>
      <c r="D25" s="173">
        <v>0.011928429423459244</v>
      </c>
      <c r="E25" s="63">
        <v>0.013636363636363636</v>
      </c>
      <c r="F25" s="63">
        <v>0.007042253521126761</v>
      </c>
      <c r="G25" s="63">
        <v>0.0033333333333333335</v>
      </c>
      <c r="H25" s="63">
        <v>0.0030959752321981426</v>
      </c>
      <c r="I25" s="63">
        <v>0.005434782608695652</v>
      </c>
      <c r="J25" s="72"/>
      <c r="K25" s="72"/>
      <c r="L25" s="72"/>
    </row>
    <row r="26" spans="2:12" ht="14.25" customHeight="1">
      <c r="B26" s="175"/>
      <c r="C26" s="175"/>
      <c r="D26" s="175"/>
      <c r="E26" s="66"/>
      <c r="F26" s="66"/>
      <c r="G26" s="66"/>
      <c r="H26" s="66"/>
      <c r="I26" s="66"/>
      <c r="J26" s="65"/>
      <c r="K26" s="65"/>
      <c r="L26" s="65"/>
    </row>
    <row r="27" spans="2:12" ht="14.25" customHeight="1">
      <c r="B27" s="165"/>
      <c r="C27" s="241" t="s">
        <v>34</v>
      </c>
      <c r="D27" s="241"/>
      <c r="E27" s="241"/>
      <c r="F27" s="241"/>
      <c r="G27" s="241"/>
      <c r="H27" s="241"/>
      <c r="I27" s="241"/>
      <c r="J27" s="60"/>
      <c r="K27" s="60"/>
      <c r="L27" s="60"/>
    </row>
    <row r="28" spans="2:12" ht="14.25" customHeight="1">
      <c r="B28" s="250" t="s">
        <v>51</v>
      </c>
      <c r="C28" s="55"/>
      <c r="D28" s="55"/>
      <c r="E28" s="60"/>
      <c r="F28" s="60"/>
      <c r="G28" s="60"/>
      <c r="H28" s="60"/>
      <c r="I28" s="60"/>
      <c r="J28" s="60"/>
      <c r="K28" s="60"/>
      <c r="L28" s="60"/>
    </row>
    <row r="29" spans="2:14" ht="14.25" customHeight="1">
      <c r="B29" s="250"/>
      <c r="C29" s="24">
        <v>260</v>
      </c>
      <c r="D29" s="24">
        <v>223</v>
      </c>
      <c r="E29" s="25">
        <v>224</v>
      </c>
      <c r="F29" s="25">
        <v>221</v>
      </c>
      <c r="G29" s="25">
        <v>181</v>
      </c>
      <c r="H29" s="25">
        <v>167</v>
      </c>
      <c r="I29" s="25">
        <v>206</v>
      </c>
      <c r="J29" s="58"/>
      <c r="K29" s="26">
        <v>-0.08035714285714286</v>
      </c>
      <c r="L29" s="59"/>
      <c r="N29" s="176"/>
    </row>
    <row r="30" spans="2:14" ht="14.25" customHeight="1">
      <c r="B30" s="167"/>
      <c r="C30" s="56"/>
      <c r="D30" s="56"/>
      <c r="E30" s="58"/>
      <c r="F30" s="58"/>
      <c r="G30" s="58"/>
      <c r="H30" s="58"/>
      <c r="J30" s="58"/>
      <c r="K30" s="26"/>
      <c r="L30" s="59"/>
      <c r="N30" s="176"/>
    </row>
    <row r="31" spans="2:14" ht="14.25" customHeight="1">
      <c r="B31" s="170" t="s">
        <v>46</v>
      </c>
      <c r="C31" s="56">
        <v>49</v>
      </c>
      <c r="D31" s="56">
        <v>53</v>
      </c>
      <c r="E31" s="3">
        <v>49</v>
      </c>
      <c r="F31" s="3">
        <v>56</v>
      </c>
      <c r="G31" s="3">
        <v>64</v>
      </c>
      <c r="H31" s="3">
        <v>36</v>
      </c>
      <c r="I31" s="3">
        <v>51</v>
      </c>
      <c r="J31" s="61"/>
      <c r="K31" s="172" t="s">
        <v>53</v>
      </c>
      <c r="L31" s="57"/>
      <c r="N31" s="177"/>
    </row>
    <row r="32" spans="2:14" ht="14.25" customHeight="1">
      <c r="B32" s="170" t="s">
        <v>47</v>
      </c>
      <c r="C32" s="56">
        <v>131</v>
      </c>
      <c r="D32" s="56">
        <v>100</v>
      </c>
      <c r="E32" s="3">
        <v>122</v>
      </c>
      <c r="F32" s="3">
        <v>108</v>
      </c>
      <c r="G32" s="3">
        <v>83</v>
      </c>
      <c r="H32" s="3">
        <v>93</v>
      </c>
      <c r="I32" s="3">
        <v>106</v>
      </c>
      <c r="J32" s="61"/>
      <c r="K32" s="172">
        <v>-0.13114754098360656</v>
      </c>
      <c r="L32" s="57"/>
      <c r="N32" s="177"/>
    </row>
    <row r="33" spans="2:14" ht="14.25" customHeight="1">
      <c r="B33" s="170" t="s">
        <v>48</v>
      </c>
      <c r="C33" s="56">
        <v>20</v>
      </c>
      <c r="D33" s="56">
        <v>12</v>
      </c>
      <c r="E33" s="3">
        <v>17</v>
      </c>
      <c r="F33" s="3">
        <v>15</v>
      </c>
      <c r="G33" s="3">
        <v>14</v>
      </c>
      <c r="H33" s="3">
        <v>10</v>
      </c>
      <c r="I33" s="3">
        <v>8</v>
      </c>
      <c r="J33" s="61"/>
      <c r="K33" s="172" t="s">
        <v>53</v>
      </c>
      <c r="L33" s="57"/>
      <c r="N33" s="177"/>
    </row>
    <row r="34" spans="2:14" ht="14.25" customHeight="1">
      <c r="B34" s="170" t="s">
        <v>49</v>
      </c>
      <c r="C34" s="56">
        <v>57</v>
      </c>
      <c r="D34" s="56">
        <v>53</v>
      </c>
      <c r="E34" s="3">
        <v>31</v>
      </c>
      <c r="F34" s="3">
        <v>40</v>
      </c>
      <c r="G34" s="3">
        <v>18</v>
      </c>
      <c r="H34" s="3">
        <v>26</v>
      </c>
      <c r="I34" s="3">
        <v>38</v>
      </c>
      <c r="J34" s="61"/>
      <c r="K34" s="172" t="s">
        <v>53</v>
      </c>
      <c r="L34" s="57"/>
      <c r="N34" s="177"/>
    </row>
    <row r="35" spans="2:14" ht="14.25" customHeight="1">
      <c r="B35" s="170" t="s">
        <v>50</v>
      </c>
      <c r="C35" s="56">
        <v>3</v>
      </c>
      <c r="D35" s="56">
        <v>5</v>
      </c>
      <c r="E35" s="3">
        <v>5</v>
      </c>
      <c r="F35" s="3">
        <v>2</v>
      </c>
      <c r="G35" s="3">
        <v>2</v>
      </c>
      <c r="H35" s="3">
        <v>2</v>
      </c>
      <c r="I35" s="3">
        <v>3</v>
      </c>
      <c r="J35" s="61"/>
      <c r="K35" s="172" t="s">
        <v>53</v>
      </c>
      <c r="L35" s="57"/>
      <c r="N35" s="177"/>
    </row>
    <row r="36" spans="2:14" ht="14.25" customHeight="1">
      <c r="B36" s="178"/>
      <c r="C36" s="61"/>
      <c r="D36" s="61"/>
      <c r="E36" s="61"/>
      <c r="F36" s="61"/>
      <c r="G36" s="61"/>
      <c r="H36" s="61"/>
      <c r="I36" s="61"/>
      <c r="J36" s="61"/>
      <c r="K36" s="61"/>
      <c r="L36" s="61"/>
      <c r="N36" s="177"/>
    </row>
    <row r="37" spans="2:12" ht="14.25" customHeight="1">
      <c r="B37" s="170"/>
      <c r="C37" s="240" t="s">
        <v>42</v>
      </c>
      <c r="D37" s="240"/>
      <c r="E37" s="240"/>
      <c r="F37" s="240"/>
      <c r="G37" s="240"/>
      <c r="H37" s="240"/>
      <c r="I37" s="240"/>
      <c r="J37" s="3"/>
      <c r="K37" s="3"/>
      <c r="L37" s="3"/>
    </row>
    <row r="38" spans="2:12" ht="14.25" customHeight="1">
      <c r="B38" s="170"/>
      <c r="C38" s="50"/>
      <c r="D38" s="50"/>
      <c r="E38" s="46"/>
      <c r="F38" s="46"/>
      <c r="G38" s="46"/>
      <c r="H38" s="46"/>
      <c r="I38" s="46"/>
      <c r="J38" s="46"/>
      <c r="K38" s="46"/>
      <c r="L38" s="46"/>
    </row>
    <row r="39" spans="2:12" ht="14.25" customHeight="1">
      <c r="B39" s="170" t="s">
        <v>46</v>
      </c>
      <c r="C39" s="173">
        <v>0.18846153846153846</v>
      </c>
      <c r="D39" s="173">
        <v>0.23766816143497757</v>
      </c>
      <c r="E39" s="63">
        <v>0.21875</v>
      </c>
      <c r="F39" s="63">
        <v>0.25339366515837103</v>
      </c>
      <c r="G39" s="63">
        <v>0.35359116022099446</v>
      </c>
      <c r="H39" s="63">
        <v>0.2155688622754491</v>
      </c>
      <c r="I39" s="63">
        <v>0.24757281553398058</v>
      </c>
      <c r="J39" s="64"/>
      <c r="K39" s="64"/>
      <c r="L39" s="64"/>
    </row>
    <row r="40" spans="2:12" ht="14.25" customHeight="1">
      <c r="B40" s="170" t="s">
        <v>47</v>
      </c>
      <c r="C40" s="173">
        <v>0.5038461538461538</v>
      </c>
      <c r="D40" s="173">
        <v>0.4484304932735426</v>
      </c>
      <c r="E40" s="63">
        <v>0.5446428571428571</v>
      </c>
      <c r="F40" s="63">
        <v>0.48868778280542985</v>
      </c>
      <c r="G40" s="63">
        <v>0.4585635359116022</v>
      </c>
      <c r="H40" s="63">
        <v>0.5568862275449101</v>
      </c>
      <c r="I40" s="63">
        <v>0.5145631067961165</v>
      </c>
      <c r="J40" s="64"/>
      <c r="K40" s="64"/>
      <c r="L40" s="64"/>
    </row>
    <row r="41" spans="2:12" ht="14.25" customHeight="1">
      <c r="B41" s="170" t="s">
        <v>48</v>
      </c>
      <c r="C41" s="173">
        <v>0.07692307692307693</v>
      </c>
      <c r="D41" s="173">
        <v>0.053811659192825115</v>
      </c>
      <c r="E41" s="63">
        <v>0.07589285714285714</v>
      </c>
      <c r="F41" s="63">
        <v>0.06787330316742081</v>
      </c>
      <c r="G41" s="63">
        <v>0.07734806629834254</v>
      </c>
      <c r="H41" s="63">
        <v>0.059880239520958084</v>
      </c>
      <c r="I41" s="63">
        <v>0.038834951456310676</v>
      </c>
      <c r="J41" s="64"/>
      <c r="K41" s="64"/>
      <c r="L41" s="64"/>
    </row>
    <row r="42" spans="2:12" ht="14.25" customHeight="1">
      <c r="B42" s="170" t="s">
        <v>49</v>
      </c>
      <c r="C42" s="173">
        <v>0.21923076923076923</v>
      </c>
      <c r="D42" s="173">
        <v>0.23766816143497757</v>
      </c>
      <c r="E42" s="63">
        <v>0.13839285714285715</v>
      </c>
      <c r="F42" s="63">
        <v>0.18099547511312217</v>
      </c>
      <c r="G42" s="63">
        <v>0.09944751381215469</v>
      </c>
      <c r="H42" s="63">
        <v>0.15568862275449102</v>
      </c>
      <c r="I42" s="63">
        <v>0.18446601941747573</v>
      </c>
      <c r="J42" s="64"/>
      <c r="K42" s="64"/>
      <c r="L42" s="64"/>
    </row>
    <row r="43" spans="2:12" ht="14.25" customHeight="1">
      <c r="B43" s="170" t="s">
        <v>50</v>
      </c>
      <c r="C43" s="173">
        <v>0.011538461538461539</v>
      </c>
      <c r="D43" s="173">
        <v>0.02242152466367713</v>
      </c>
      <c r="E43" s="63">
        <v>0.022321428571428572</v>
      </c>
      <c r="F43" s="63">
        <v>0.00904977375565611</v>
      </c>
      <c r="G43" s="63">
        <v>0.011049723756906077</v>
      </c>
      <c r="H43" s="63">
        <v>0.011976047904191617</v>
      </c>
      <c r="I43" s="63">
        <v>0.014563106796116505</v>
      </c>
      <c r="J43" s="64"/>
      <c r="K43" s="64"/>
      <c r="L43" s="64"/>
    </row>
    <row r="44" spans="2:12" ht="14.25" customHeight="1">
      <c r="B44" s="175"/>
      <c r="C44" s="175"/>
      <c r="D44" s="175"/>
      <c r="E44" s="179"/>
      <c r="F44" s="179"/>
      <c r="G44" s="179"/>
      <c r="H44" s="179"/>
      <c r="I44" s="179"/>
      <c r="J44" s="179"/>
      <c r="K44" s="179"/>
      <c r="L44" s="179"/>
    </row>
    <row r="45" spans="2:12" ht="12.75">
      <c r="B45" s="164"/>
      <c r="C45" s="164"/>
      <c r="D45" s="164"/>
      <c r="E45" s="3"/>
      <c r="F45" s="3"/>
      <c r="G45" s="3"/>
      <c r="H45" s="3"/>
      <c r="I45" s="3"/>
      <c r="J45" s="3"/>
      <c r="K45" s="3"/>
      <c r="L45" s="3"/>
    </row>
    <row r="46" spans="2:12" ht="12.75">
      <c r="B46" s="244" t="s">
        <v>52</v>
      </c>
      <c r="C46" s="244"/>
      <c r="D46" s="244"/>
      <c r="E46" s="244"/>
      <c r="F46" s="244"/>
      <c r="G46" s="244"/>
      <c r="H46" s="244"/>
      <c r="I46" s="244"/>
      <c r="J46" s="244"/>
      <c r="K46" s="244"/>
      <c r="L46" s="244"/>
    </row>
    <row r="47" spans="2:13" ht="23.25" customHeight="1">
      <c r="B47" s="245" t="s">
        <v>106</v>
      </c>
      <c r="C47" s="245"/>
      <c r="D47" s="245"/>
      <c r="E47" s="245"/>
      <c r="F47" s="245"/>
      <c r="G47" s="245"/>
      <c r="H47" s="245"/>
      <c r="I47" s="245"/>
      <c r="J47" s="245"/>
      <c r="K47" s="245"/>
      <c r="L47" s="245"/>
      <c r="M47" s="180"/>
    </row>
    <row r="48" spans="2:12" ht="12.75">
      <c r="B48" s="161"/>
      <c r="C48" s="161"/>
      <c r="D48" s="161"/>
      <c r="E48" s="161"/>
      <c r="F48" s="161"/>
      <c r="G48" s="161"/>
      <c r="H48" s="161"/>
      <c r="I48" s="161"/>
      <c r="J48" s="161"/>
      <c r="K48" s="161"/>
      <c r="L48" s="161"/>
    </row>
    <row r="49" spans="2:12" ht="12.75">
      <c r="B49" s="80" t="s">
        <v>20</v>
      </c>
      <c r="C49" s="81"/>
      <c r="D49" s="81"/>
      <c r="E49" s="81"/>
      <c r="F49" s="81"/>
      <c r="G49" s="81"/>
      <c r="H49" s="81"/>
      <c r="I49" s="81"/>
      <c r="J49" s="81"/>
      <c r="K49" s="81"/>
      <c r="L49" s="81"/>
    </row>
    <row r="50" spans="2:12" ht="21.75" customHeight="1">
      <c r="B50" s="235" t="s">
        <v>82</v>
      </c>
      <c r="C50" s="236"/>
      <c r="D50" s="236"/>
      <c r="E50" s="236"/>
      <c r="F50" s="236"/>
      <c r="G50" s="236"/>
      <c r="H50" s="236"/>
      <c r="I50" s="236"/>
      <c r="J50" s="236"/>
      <c r="K50" s="236"/>
      <c r="L50" s="236"/>
    </row>
    <row r="51" spans="2:18" s="60" customFormat="1" ht="12.75">
      <c r="B51" s="71"/>
      <c r="C51" s="71"/>
      <c r="D51" s="71"/>
      <c r="E51" s="181"/>
      <c r="F51" s="181"/>
      <c r="G51" s="181"/>
      <c r="H51" s="181"/>
      <c r="I51" s="181"/>
      <c r="J51" s="181"/>
      <c r="K51" s="181"/>
      <c r="L51" s="181"/>
      <c r="M51" s="243"/>
      <c r="N51" s="243"/>
      <c r="O51" s="243"/>
      <c r="P51" s="243"/>
      <c r="Q51" s="243"/>
      <c r="R51" s="243"/>
    </row>
    <row r="52" spans="2:18" s="60" customFormat="1" ht="12.75">
      <c r="B52" s="71"/>
      <c r="C52" s="71"/>
      <c r="D52" s="71"/>
      <c r="E52" s="181"/>
      <c r="F52" s="181"/>
      <c r="G52" s="181"/>
      <c r="H52" s="181"/>
      <c r="I52" s="181"/>
      <c r="J52" s="181"/>
      <c r="K52" s="181"/>
      <c r="L52" s="181"/>
      <c r="M52" s="243"/>
      <c r="N52" s="243"/>
      <c r="O52" s="243"/>
      <c r="P52" s="243"/>
      <c r="Q52" s="243"/>
      <c r="R52" s="243"/>
    </row>
    <row r="53" spans="13:18" s="60" customFormat="1" ht="12.75">
      <c r="M53" s="182"/>
      <c r="N53" s="183"/>
      <c r="O53" s="182"/>
      <c r="P53" s="183"/>
      <c r="Q53" s="182"/>
      <c r="R53" s="183"/>
    </row>
    <row r="54" spans="14:18" s="60" customFormat="1" ht="12.75">
      <c r="N54" s="184"/>
      <c r="P54" s="184"/>
      <c r="R54" s="184"/>
    </row>
    <row r="55" spans="14:18" s="60" customFormat="1" ht="12.75">
      <c r="N55" s="184"/>
      <c r="P55" s="184"/>
      <c r="R55" s="184"/>
    </row>
    <row r="56" spans="2:18" s="60" customFormat="1" ht="12.75">
      <c r="B56" s="178"/>
      <c r="C56" s="178"/>
      <c r="D56" s="178"/>
      <c r="N56" s="184"/>
      <c r="P56" s="184"/>
      <c r="R56" s="184"/>
    </row>
    <row r="57" spans="2:18" s="60" customFormat="1" ht="12.75">
      <c r="B57" s="178"/>
      <c r="C57" s="178"/>
      <c r="D57" s="178"/>
      <c r="N57" s="184"/>
      <c r="P57" s="184"/>
      <c r="R57" s="184"/>
    </row>
    <row r="58" spans="2:18" s="60" customFormat="1" ht="12.75">
      <c r="B58" s="178"/>
      <c r="C58" s="178"/>
      <c r="D58" s="178"/>
      <c r="N58" s="184"/>
      <c r="P58" s="184"/>
      <c r="R58" s="184"/>
    </row>
    <row r="59" spans="2:18" s="60" customFormat="1" ht="12.75">
      <c r="B59" s="178"/>
      <c r="C59" s="178"/>
      <c r="D59" s="178"/>
      <c r="N59" s="184"/>
      <c r="P59" s="184"/>
      <c r="R59" s="184"/>
    </row>
    <row r="60" spans="2:4" s="60" customFormat="1" ht="12.75">
      <c r="B60" s="178"/>
      <c r="C60" s="178"/>
      <c r="D60" s="178"/>
    </row>
    <row r="61" spans="2:4" s="60" customFormat="1" ht="12.75">
      <c r="B61" s="178"/>
      <c r="C61" s="178"/>
      <c r="D61" s="178"/>
    </row>
    <row r="62" spans="2:4" ht="12.75">
      <c r="B62" s="60"/>
      <c r="C62" s="60"/>
      <c r="D62" s="60"/>
    </row>
    <row r="63" spans="2:4" ht="12.75">
      <c r="B63" s="60"/>
      <c r="C63" s="60"/>
      <c r="D63" s="60"/>
    </row>
  </sheetData>
  <mergeCells count="24">
    <mergeCell ref="C37:I37"/>
    <mergeCell ref="B7:B8"/>
    <mergeCell ref="E7:E8"/>
    <mergeCell ref="D7:D8"/>
    <mergeCell ref="H7:H8"/>
    <mergeCell ref="G7:G8"/>
    <mergeCell ref="C9:I9"/>
    <mergeCell ref="C19:I19"/>
    <mergeCell ref="C27:I27"/>
    <mergeCell ref="B28:B29"/>
    <mergeCell ref="B1:N1"/>
    <mergeCell ref="B3:L4"/>
    <mergeCell ref="E6:L6"/>
    <mergeCell ref="I7:I8"/>
    <mergeCell ref="K7:K8"/>
    <mergeCell ref="F7:F8"/>
    <mergeCell ref="C7:C8"/>
    <mergeCell ref="M52:N52"/>
    <mergeCell ref="O52:P52"/>
    <mergeCell ref="Q52:R52"/>
    <mergeCell ref="B46:L46"/>
    <mergeCell ref="B47:L47"/>
    <mergeCell ref="B50:L50"/>
    <mergeCell ref="M51:R51"/>
  </mergeCells>
  <printOptions/>
  <pageMargins left="0.75" right="0.75" top="1" bottom="1" header="0.5" footer="0.5"/>
  <pageSetup horizontalDpi="600" verticalDpi="600" orientation="portrait" paperSize="9" scale="66" r:id="rId1"/>
  <colBreaks count="1" manualBreakCount="1">
    <brk id="13" max="65535" man="1"/>
  </colBreaks>
</worksheet>
</file>

<file path=xl/worksheets/sheet9.xml><?xml version="1.0" encoding="utf-8"?>
<worksheet xmlns="http://schemas.openxmlformats.org/spreadsheetml/2006/main" xmlns:r="http://schemas.openxmlformats.org/officeDocument/2006/relationships">
  <dimension ref="B2:M33"/>
  <sheetViews>
    <sheetView showGridLines="0" workbookViewId="0" topLeftCell="A1">
      <selection activeCell="G41" sqref="G41"/>
    </sheetView>
  </sheetViews>
  <sheetFormatPr defaultColWidth="9.140625" defaultRowHeight="12.75"/>
  <cols>
    <col min="2" max="2" width="28.7109375" style="0" customWidth="1"/>
    <col min="3" max="6" width="11.7109375" style="0" customWidth="1"/>
    <col min="7" max="7" width="13.7109375" style="0" customWidth="1"/>
  </cols>
  <sheetData>
    <row r="2" spans="2:8" ht="43.5" customHeight="1">
      <c r="B2" s="197" t="s">
        <v>125</v>
      </c>
      <c r="C2" s="197"/>
      <c r="D2" s="197"/>
      <c r="E2" s="197"/>
      <c r="F2" s="197"/>
      <c r="G2" s="197"/>
      <c r="H2" s="197"/>
    </row>
    <row r="4" spans="2:7" ht="13.5" thickBot="1">
      <c r="B4" s="185"/>
      <c r="C4" s="185"/>
      <c r="D4" s="253" t="s">
        <v>120</v>
      </c>
      <c r="E4" s="253"/>
      <c r="F4" s="253"/>
      <c r="G4" s="253"/>
    </row>
    <row r="5" spans="2:7" ht="12.75" customHeight="1">
      <c r="B5" s="203" t="s">
        <v>85</v>
      </c>
      <c r="C5" s="251">
        <v>0</v>
      </c>
      <c r="D5" s="251">
        <v>1</v>
      </c>
      <c r="E5" s="251">
        <v>2</v>
      </c>
      <c r="F5" s="251" t="s">
        <v>121</v>
      </c>
      <c r="G5" s="220" t="s">
        <v>122</v>
      </c>
    </row>
    <row r="6" spans="2:7" ht="42" customHeight="1" thickBot="1">
      <c r="B6" s="204"/>
      <c r="C6" s="252"/>
      <c r="D6" s="252"/>
      <c r="E6" s="252"/>
      <c r="F6" s="252"/>
      <c r="G6" s="192" t="s">
        <v>0</v>
      </c>
    </row>
    <row r="7" spans="2:7" ht="12.75" customHeight="1">
      <c r="B7" s="21"/>
      <c r="C7" s="124"/>
      <c r="D7" s="195" t="s">
        <v>123</v>
      </c>
      <c r="E7" s="195"/>
      <c r="F7" s="195"/>
      <c r="G7" s="195"/>
    </row>
    <row r="8" spans="2:7" ht="12.75" customHeight="1">
      <c r="B8" s="21"/>
      <c r="C8" s="21"/>
      <c r="D8" s="21"/>
      <c r="E8" s="127"/>
      <c r="F8" s="17"/>
      <c r="G8" s="17"/>
    </row>
    <row r="9" spans="2:7" ht="14.25" customHeight="1">
      <c r="B9" s="23" t="s">
        <v>17</v>
      </c>
      <c r="C9" s="47">
        <f>SUM(C11:C17)</f>
        <v>12290</v>
      </c>
      <c r="D9" s="47">
        <f>SUM(D11:D17)</f>
        <v>2464</v>
      </c>
      <c r="E9" s="47">
        <f>SUM(E11:E17)</f>
        <v>815</v>
      </c>
      <c r="F9" s="47">
        <f>SUM(F11:F17)</f>
        <v>612</v>
      </c>
      <c r="G9" s="47">
        <f>SUM(C9:F9)</f>
        <v>16181</v>
      </c>
    </row>
    <row r="10" spans="2:7" ht="12.75" customHeight="1">
      <c r="B10" s="23"/>
      <c r="C10" s="47"/>
      <c r="D10" s="47"/>
      <c r="E10" s="47"/>
      <c r="F10" s="1"/>
      <c r="G10" s="1"/>
    </row>
    <row r="11" spans="2:7" ht="14.25" customHeight="1">
      <c r="B11" s="28" t="s">
        <v>18</v>
      </c>
      <c r="C11" s="52">
        <v>3357</v>
      </c>
      <c r="D11" s="52">
        <v>118</v>
      </c>
      <c r="E11" s="52">
        <v>19</v>
      </c>
      <c r="F11" s="52">
        <v>6</v>
      </c>
      <c r="G11" s="52">
        <f aca="true" t="shared" si="0" ref="G11:G17">SUM(C11:F11)</f>
        <v>3500</v>
      </c>
    </row>
    <row r="12" spans="2:7" ht="12.75" customHeight="1">
      <c r="B12" s="28" t="s">
        <v>11</v>
      </c>
      <c r="C12" s="52">
        <v>425</v>
      </c>
      <c r="D12" s="52">
        <v>90</v>
      </c>
      <c r="E12" s="52">
        <v>15</v>
      </c>
      <c r="F12" s="52">
        <v>16</v>
      </c>
      <c r="G12" s="52">
        <f t="shared" si="0"/>
        <v>546</v>
      </c>
    </row>
    <row r="13" spans="2:7" ht="12.75" customHeight="1">
      <c r="B13" s="28" t="s">
        <v>1</v>
      </c>
      <c r="C13" s="52">
        <v>549</v>
      </c>
      <c r="D13" s="52">
        <v>101</v>
      </c>
      <c r="E13" s="52">
        <v>22</v>
      </c>
      <c r="F13" s="52">
        <v>13</v>
      </c>
      <c r="G13" s="52">
        <f t="shared" si="0"/>
        <v>685</v>
      </c>
    </row>
    <row r="14" spans="2:7" ht="12.75" customHeight="1">
      <c r="B14" s="28" t="s">
        <v>10</v>
      </c>
      <c r="C14" s="52">
        <v>3745</v>
      </c>
      <c r="D14" s="52">
        <v>662</v>
      </c>
      <c r="E14" s="52">
        <v>186</v>
      </c>
      <c r="F14" s="52">
        <v>101</v>
      </c>
      <c r="G14" s="52">
        <f t="shared" si="0"/>
        <v>4694</v>
      </c>
    </row>
    <row r="15" spans="2:7" ht="12.75" customHeight="1">
      <c r="B15" s="28" t="s">
        <v>12</v>
      </c>
      <c r="C15" s="52">
        <v>1467</v>
      </c>
      <c r="D15" s="52">
        <v>421</v>
      </c>
      <c r="E15" s="52">
        <v>134</v>
      </c>
      <c r="F15" s="52">
        <v>91</v>
      </c>
      <c r="G15" s="52">
        <f t="shared" si="0"/>
        <v>2113</v>
      </c>
    </row>
    <row r="16" spans="2:7" ht="12.75" customHeight="1">
      <c r="B16" s="28" t="s">
        <v>13</v>
      </c>
      <c r="C16" s="52">
        <v>2212</v>
      </c>
      <c r="D16" s="52">
        <v>941</v>
      </c>
      <c r="E16" s="52">
        <v>387</v>
      </c>
      <c r="F16" s="52">
        <v>343</v>
      </c>
      <c r="G16" s="52">
        <f t="shared" si="0"/>
        <v>3883</v>
      </c>
    </row>
    <row r="17" spans="2:7" ht="14.25">
      <c r="B17" s="28" t="s">
        <v>87</v>
      </c>
      <c r="C17" s="52">
        <v>535</v>
      </c>
      <c r="D17" s="52">
        <v>131</v>
      </c>
      <c r="E17" s="52">
        <v>52</v>
      </c>
      <c r="F17" s="52">
        <v>42</v>
      </c>
      <c r="G17" s="52">
        <f t="shared" si="0"/>
        <v>760</v>
      </c>
    </row>
    <row r="19" spans="3:6" ht="12.75">
      <c r="C19" s="198" t="s">
        <v>124</v>
      </c>
      <c r="D19" s="198"/>
      <c r="E19" s="198"/>
      <c r="F19" s="198"/>
    </row>
    <row r="20" spans="2:7" ht="14.25">
      <c r="B20" s="28" t="s">
        <v>18</v>
      </c>
      <c r="C20" s="186">
        <f aca="true" t="shared" si="1" ref="C20:F26">IF(C$9&lt;50,"*",C11/C$9)</f>
        <v>0.2731489015459723</v>
      </c>
      <c r="D20" s="186">
        <f t="shared" si="1"/>
        <v>0.04788961038961039</v>
      </c>
      <c r="E20" s="186">
        <f t="shared" si="1"/>
        <v>0.023312883435582823</v>
      </c>
      <c r="F20" s="186">
        <f t="shared" si="1"/>
        <v>0.00980392156862745</v>
      </c>
      <c r="G20" s="187"/>
    </row>
    <row r="21" spans="2:7" ht="12.75">
      <c r="B21" s="28" t="str">
        <f aca="true" t="shared" si="2" ref="B21:B26">B12</f>
        <v>Absolute/Conditional discharge</v>
      </c>
      <c r="C21" s="186">
        <f t="shared" si="1"/>
        <v>0.03458096013018715</v>
      </c>
      <c r="D21" s="186">
        <f t="shared" si="1"/>
        <v>0.036525974025974024</v>
      </c>
      <c r="E21" s="186">
        <f t="shared" si="1"/>
        <v>0.018404907975460124</v>
      </c>
      <c r="F21" s="186">
        <f t="shared" si="1"/>
        <v>0.026143790849673203</v>
      </c>
      <c r="G21" s="187"/>
    </row>
    <row r="22" spans="2:7" ht="12.75">
      <c r="B22" s="28" t="str">
        <f t="shared" si="2"/>
        <v>Fine</v>
      </c>
      <c r="C22" s="186">
        <f t="shared" si="1"/>
        <v>0.04467046379170057</v>
      </c>
      <c r="D22" s="186">
        <f t="shared" si="1"/>
        <v>0.040990259740259744</v>
      </c>
      <c r="E22" s="186">
        <f t="shared" si="1"/>
        <v>0.026993865030674847</v>
      </c>
      <c r="F22" s="186">
        <f t="shared" si="1"/>
        <v>0.021241830065359478</v>
      </c>
      <c r="G22" s="187"/>
    </row>
    <row r="23" spans="2:7" ht="12.75">
      <c r="B23" s="28" t="str">
        <f t="shared" si="2"/>
        <v>Community sentence</v>
      </c>
      <c r="C23" s="186">
        <f t="shared" si="1"/>
        <v>0.3047192839707079</v>
      </c>
      <c r="D23" s="186">
        <f t="shared" si="1"/>
        <v>0.26866883116883117</v>
      </c>
      <c r="E23" s="186">
        <f t="shared" si="1"/>
        <v>0.2282208588957055</v>
      </c>
      <c r="F23" s="186">
        <f t="shared" si="1"/>
        <v>0.1650326797385621</v>
      </c>
      <c r="G23" s="187"/>
    </row>
    <row r="24" spans="2:7" ht="12.75">
      <c r="B24" s="28" t="str">
        <f t="shared" si="2"/>
        <v>Suspended sentence</v>
      </c>
      <c r="C24" s="186">
        <f t="shared" si="1"/>
        <v>0.1193653376729048</v>
      </c>
      <c r="D24" s="186">
        <f t="shared" si="1"/>
        <v>0.1708603896103896</v>
      </c>
      <c r="E24" s="186">
        <f t="shared" si="1"/>
        <v>0.16441717791411042</v>
      </c>
      <c r="F24" s="186">
        <f t="shared" si="1"/>
        <v>0.14869281045751634</v>
      </c>
      <c r="G24" s="187"/>
    </row>
    <row r="25" spans="2:6" ht="12.75">
      <c r="B25" s="28" t="str">
        <f t="shared" si="2"/>
        <v>Immediate custody</v>
      </c>
      <c r="C25" s="186">
        <f t="shared" si="1"/>
        <v>0.17998372660699755</v>
      </c>
      <c r="D25" s="186">
        <f t="shared" si="1"/>
        <v>0.38189935064935066</v>
      </c>
      <c r="E25" s="186">
        <f t="shared" si="1"/>
        <v>0.47484662576687114</v>
      </c>
      <c r="F25" s="186">
        <f t="shared" si="1"/>
        <v>0.5604575163398693</v>
      </c>
    </row>
    <row r="26" spans="2:6" ht="12.75">
      <c r="B26" s="28" t="str">
        <f t="shared" si="2"/>
        <v>Other disposal3</v>
      </c>
      <c r="C26" s="186">
        <f t="shared" si="1"/>
        <v>0.0435313262815297</v>
      </c>
      <c r="D26" s="186">
        <f t="shared" si="1"/>
        <v>0.053165584415584416</v>
      </c>
      <c r="E26" s="186">
        <f t="shared" si="1"/>
        <v>0.0638036809815951</v>
      </c>
      <c r="F26" s="186">
        <f t="shared" si="1"/>
        <v>0.06862745098039216</v>
      </c>
    </row>
    <row r="27" spans="2:7" ht="12.75">
      <c r="B27" s="34"/>
      <c r="C27" s="99"/>
      <c r="D27" s="99"/>
      <c r="E27" s="99"/>
      <c r="F27" s="99"/>
      <c r="G27" s="188"/>
    </row>
    <row r="29" spans="2:12" ht="12.75" customHeight="1">
      <c r="B29" s="202" t="s">
        <v>21</v>
      </c>
      <c r="C29" s="202"/>
      <c r="D29" s="202"/>
      <c r="E29" s="202"/>
      <c r="F29" s="202"/>
      <c r="G29" s="202"/>
      <c r="H29" s="156"/>
      <c r="I29" s="156"/>
      <c r="J29" s="156"/>
      <c r="K29" s="156"/>
      <c r="L29" s="156"/>
    </row>
    <row r="30" spans="2:12" ht="12.75" customHeight="1">
      <c r="B30" s="202" t="s">
        <v>24</v>
      </c>
      <c r="C30" s="202"/>
      <c r="D30" s="202"/>
      <c r="E30" s="202"/>
      <c r="F30" s="202"/>
      <c r="G30" s="202"/>
      <c r="H30" s="156"/>
      <c r="I30" s="156"/>
      <c r="J30" s="156"/>
      <c r="K30" s="156"/>
      <c r="L30" s="156"/>
    </row>
    <row r="32" spans="2:13" ht="12.75">
      <c r="B32" s="101" t="s">
        <v>20</v>
      </c>
      <c r="C32" s="141"/>
      <c r="D32" s="141"/>
      <c r="E32" s="102"/>
      <c r="F32" s="102"/>
      <c r="G32" s="103"/>
      <c r="H32" s="189"/>
      <c r="I32" s="100"/>
      <c r="J32" s="100"/>
      <c r="K32" s="100"/>
      <c r="L32" s="100"/>
      <c r="M32" s="100"/>
    </row>
    <row r="33" spans="2:13" ht="32.25" customHeight="1">
      <c r="B33" s="199" t="s">
        <v>88</v>
      </c>
      <c r="C33" s="200"/>
      <c r="D33" s="200"/>
      <c r="E33" s="200"/>
      <c r="F33" s="200"/>
      <c r="G33" s="201"/>
      <c r="H33" s="190"/>
      <c r="I33" s="191"/>
      <c r="J33" s="191"/>
      <c r="K33" s="191"/>
      <c r="L33" s="191"/>
      <c r="M33" s="191"/>
    </row>
  </sheetData>
  <mergeCells count="13">
    <mergeCell ref="D7:G7"/>
    <mergeCell ref="B2:H2"/>
    <mergeCell ref="F5:F6"/>
    <mergeCell ref="G5:G6"/>
    <mergeCell ref="B5:B6"/>
    <mergeCell ref="C5:C6"/>
    <mergeCell ref="D5:D6"/>
    <mergeCell ref="D4:G4"/>
    <mergeCell ref="E5:E6"/>
    <mergeCell ref="B33:G33"/>
    <mergeCell ref="C19:F19"/>
    <mergeCell ref="B29:G29"/>
    <mergeCell ref="B30:G30"/>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Fujitsu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MillarK</dc:creator>
  <cp:keywords/>
  <dc:description/>
  <cp:lastModifiedBy>emclennon</cp:lastModifiedBy>
  <cp:lastPrinted>2012-05-31T13:57:39Z</cp:lastPrinted>
  <dcterms:created xsi:type="dcterms:W3CDTF">2009-02-03T15:40:42Z</dcterms:created>
  <dcterms:modified xsi:type="dcterms:W3CDTF">2013-03-06T15:40:07Z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