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00" windowWidth="25320" windowHeight="16980" activeTab="0"/>
  </bookViews>
  <sheets>
    <sheet name="Table 1" sheetId="1" r:id="rId1"/>
    <sheet name="Table 2 &amp; 3" sheetId="2" r:id="rId2"/>
    <sheet name="Table 4" sheetId="3" r:id="rId3"/>
    <sheet name="Table 5" sheetId="4" r:id="rId4"/>
    <sheet name="Table 6" sheetId="5" r:id="rId5"/>
    <sheet name="Table 7" sheetId="6" r:id="rId6"/>
    <sheet name="Table 8" sheetId="7" r:id="rId7"/>
    <sheet name="Table 9" sheetId="8" r:id="rId8"/>
    <sheet name="Table 10a" sheetId="9" r:id="rId9"/>
    <sheet name="Table 10b" sheetId="10" r:id="rId10"/>
    <sheet name="Table 11" sheetId="11" r:id="rId11"/>
  </sheets>
  <externalReferences>
    <externalReference r:id="rId14"/>
    <externalReference r:id="rId15"/>
    <externalReference r:id="rId16"/>
    <externalReference r:id="rId17"/>
  </externalReferences>
  <definedNames>
    <definedName name="B_ADR502_1B_ADJ">#REF!</definedName>
    <definedName name="B_ADR502_1B_ALL">#REF!</definedName>
    <definedName name="B_ADR502_1B_AVAIL" localSheetId="1">'[2]Warws'!#REF!</definedName>
    <definedName name="B_ADR502_1B_AVAIL" localSheetId="2">'[3]Warws'!#REF!</definedName>
    <definedName name="B_ADR502_1B_AVAIL" localSheetId="7">'[4]Warws'!#REF!</definedName>
    <definedName name="B_ADR502_1B_AVAIL">#REF!</definedName>
    <definedName name="B_ADR502_1B_DUTY" localSheetId="1">'[2]Warws'!#REF!</definedName>
    <definedName name="B_ADR502_1B_DUTY" localSheetId="2">'[3]Warws'!#REF!</definedName>
    <definedName name="B_ADR502_1B_DUTY" localSheetId="7">'[4]Warws'!#REF!</definedName>
    <definedName name="B_ADR502_1B_DUTY">#REF!</definedName>
    <definedName name="B_ADR502_1B_EADJ">#REF!</definedName>
    <definedName name="B_ADR502_1B_EJOIN">#REF!</definedName>
    <definedName name="B_ADR502_1B_ELEAV">#REF!</definedName>
    <definedName name="B_ADR502_1B_ESECI">#REF!</definedName>
    <definedName name="B_ADR502_1B_ESECO">#REF!</definedName>
    <definedName name="B_ADR502_1B_ETHNC">#REF!</definedName>
    <definedName name="B_ADR502_1B_JOIN">#REF!</definedName>
    <definedName name="B_ADR502_1B_LEAV">#REF!</definedName>
    <definedName name="B_ADR502_1B_LTABS" localSheetId="1">'[2]Warws'!#REF!</definedName>
    <definedName name="B_ADR502_1B_LTABS" localSheetId="2">'[3]Warws'!#REF!</definedName>
    <definedName name="B_ADR502_1B_LTABS" localSheetId="7">'[4]Warws'!#REF!</definedName>
    <definedName name="B_ADR502_1B_LTABS">#REF!</definedName>
    <definedName name="B_ADR502_1B_SECI">#REF!</definedName>
    <definedName name="B_ADR502_1B_SECO">#REF!</definedName>
    <definedName name="B_ADR502_1B_SICK" localSheetId="1">'[2]Warws'!#REF!</definedName>
    <definedName name="B_ADR502_1B_SICK" localSheetId="2">'[3]Warws'!#REF!</definedName>
    <definedName name="B_ADR502_1B_SICK" localSheetId="7">'[4]Warws'!#REF!</definedName>
    <definedName name="B_ADR502_1B_SICK">#REF!</definedName>
    <definedName name="B_ADR511_2A_ETHNC">#REF!</definedName>
    <definedName name="Notes_ADR502" localSheetId="1">'[2]Warws'!#REF!</definedName>
    <definedName name="Notes_ADR502" localSheetId="2">'[3]Warws'!#REF!</definedName>
    <definedName name="Notes_ADR502" localSheetId="7">'[4]Warws'!#REF!</definedName>
    <definedName name="Notes_ADR502">#REF!</definedName>
    <definedName name="Notes_ADR511">#REF!</definedName>
    <definedName name="Pop">'[1]Population Data'!$A$1:$D$45</definedName>
    <definedName name="_xlnm.Print_Area" localSheetId="0">'Table 1'!$A$1:$J$58</definedName>
    <definedName name="_xlnm.Print_Area" localSheetId="8">'Table 10a'!$A$1:$X$58</definedName>
    <definedName name="_xlnm.Print_Area" localSheetId="9">'Table 10b'!$A$1:$X$59</definedName>
    <definedName name="_xlnm.Print_Area" localSheetId="10">'Table 11'!$A$1:$P$54</definedName>
    <definedName name="_xlnm.Print_Area" localSheetId="1">'Table 2 &amp; 3'!$A$1:$O$52</definedName>
    <definedName name="_xlnm.Print_Area" localSheetId="2">'Table 4'!$A$1:$U$57</definedName>
    <definedName name="_xlnm.Print_Area" localSheetId="3">'Table 5'!$A$1:$R$52</definedName>
    <definedName name="_xlnm.Print_Area" localSheetId="4">'Table 6'!$A$1:$S$53</definedName>
    <definedName name="_xlnm.Print_Area" localSheetId="5">'Table 7'!$A$1:$V$57</definedName>
    <definedName name="_xlnm.Print_Area" localSheetId="6">'Table 8'!$A$1:$P$56</definedName>
  </definedNames>
  <calcPr fullCalcOnLoad="1"/>
</workbook>
</file>

<file path=xl/sharedStrings.xml><?xml version="1.0" encoding="utf-8"?>
<sst xmlns="http://schemas.openxmlformats.org/spreadsheetml/2006/main" count="920" uniqueCount="222">
  <si>
    <t>3.  From 31 March 2007 onwards details of officers seconded to NCIS and NCS will no longer appear following the launch of the Serious Organised Crime Agency (SOCA) in April 2006.</t>
  </si>
  <si>
    <r>
      <t>All officers (FTE)</t>
    </r>
    <r>
      <rPr>
        <vertAlign val="superscript"/>
        <sz val="8"/>
        <rFont val="Arial"/>
        <family val="2"/>
      </rPr>
      <t>1</t>
    </r>
  </si>
  <si>
    <r>
      <t>All officers</t>
    </r>
    <r>
      <rPr>
        <vertAlign val="superscript"/>
        <sz val="8"/>
        <rFont val="Arial"/>
        <family val="2"/>
      </rPr>
      <t>2</t>
    </r>
    <r>
      <rPr>
        <sz val="8"/>
        <rFont val="Arial"/>
        <family val="2"/>
      </rPr>
      <t xml:space="preserve"> (FTE) less staff on career breaks or maternity/paternity leave (comparable with previously published figures)</t>
    </r>
  </si>
  <si>
    <r>
      <t>Officers available for duty</t>
    </r>
    <r>
      <rPr>
        <vertAlign val="superscript"/>
        <sz val="8"/>
        <rFont val="Arial"/>
        <family val="2"/>
      </rPr>
      <t>2</t>
    </r>
    <r>
      <rPr>
        <sz val="8"/>
        <rFont val="Arial"/>
        <family val="2"/>
      </rPr>
      <t xml:space="preserve">
(Headcount)</t>
    </r>
  </si>
  <si>
    <r>
      <t>Total other police services</t>
    </r>
    <r>
      <rPr>
        <b/>
        <vertAlign val="superscript"/>
        <sz val="8"/>
        <rFont val="Arial"/>
        <family val="2"/>
      </rPr>
      <t>3</t>
    </r>
  </si>
  <si>
    <r>
      <t>Total police service strength</t>
    </r>
    <r>
      <rPr>
        <b/>
        <vertAlign val="superscript"/>
        <sz val="8"/>
        <rFont val="Arial"/>
        <family val="2"/>
      </rPr>
      <t>3</t>
    </r>
  </si>
  <si>
    <r>
      <t>Total police service strength (excluding BTP)</t>
    </r>
    <r>
      <rPr>
        <b/>
        <vertAlign val="superscript"/>
        <sz val="8"/>
        <rFont val="Arial"/>
        <family val="2"/>
      </rPr>
      <t>3</t>
    </r>
  </si>
  <si>
    <t>Table 2   Police officer strength in England and Wales (including Central Service secondments), by rank and gender, as at 31 March 2010</t>
  </si>
  <si>
    <t>Rank</t>
  </si>
  <si>
    <t>% Female</t>
  </si>
  <si>
    <t>ACPO ranks</t>
  </si>
  <si>
    <t>Chief Superintendent</t>
  </si>
  <si>
    <t>Superintendent</t>
  </si>
  <si>
    <t>Chief Inspector</t>
  </si>
  <si>
    <t>Inspector</t>
  </si>
  <si>
    <t>Sergeant</t>
  </si>
  <si>
    <r>
      <t>Full-time equivalents</t>
    </r>
    <r>
      <rPr>
        <vertAlign val="superscript"/>
        <sz val="10"/>
        <rFont val="Arial"/>
        <family val="2"/>
      </rPr>
      <t>1</t>
    </r>
  </si>
  <si>
    <r>
      <t>Full-time equivalents</t>
    </r>
    <r>
      <rPr>
        <vertAlign val="superscript"/>
        <sz val="8"/>
        <color indexed="8"/>
        <rFont val="Arial"/>
        <family val="2"/>
      </rPr>
      <t>1</t>
    </r>
  </si>
  <si>
    <r>
      <t>Second-ments</t>
    </r>
    <r>
      <rPr>
        <vertAlign val="superscript"/>
        <sz val="8"/>
        <color indexed="8"/>
        <rFont val="Arial"/>
        <family val="2"/>
      </rPr>
      <t>3</t>
    </r>
  </si>
  <si>
    <r>
      <t>31 March 2003</t>
    </r>
    <r>
      <rPr>
        <vertAlign val="superscript"/>
        <sz val="8"/>
        <color indexed="8"/>
        <rFont val="Arial"/>
        <family val="2"/>
      </rPr>
      <t>4</t>
    </r>
  </si>
  <si>
    <r>
      <t>31 March 2004</t>
    </r>
    <r>
      <rPr>
        <vertAlign val="superscript"/>
        <sz val="8"/>
        <color indexed="8"/>
        <rFont val="Arial"/>
        <family val="2"/>
      </rPr>
      <t>4</t>
    </r>
  </si>
  <si>
    <r>
      <t>31 March 2005</t>
    </r>
    <r>
      <rPr>
        <vertAlign val="superscript"/>
        <sz val="8"/>
        <color indexed="8"/>
        <rFont val="Arial"/>
        <family val="2"/>
      </rPr>
      <t>4</t>
    </r>
  </si>
  <si>
    <r>
      <t>31 March 2006</t>
    </r>
    <r>
      <rPr>
        <vertAlign val="superscript"/>
        <sz val="8"/>
        <color indexed="8"/>
        <rFont val="Arial"/>
        <family val="2"/>
      </rPr>
      <t>4</t>
    </r>
  </si>
  <si>
    <r>
      <t>31 March 2007</t>
    </r>
    <r>
      <rPr>
        <vertAlign val="superscript"/>
        <sz val="8"/>
        <color indexed="8"/>
        <rFont val="Arial"/>
        <family val="2"/>
      </rPr>
      <t>4</t>
    </r>
  </si>
  <si>
    <r>
      <t>31 March 2008</t>
    </r>
    <r>
      <rPr>
        <vertAlign val="superscript"/>
        <sz val="8"/>
        <color indexed="8"/>
        <rFont val="Arial"/>
        <family val="2"/>
      </rPr>
      <t>4</t>
    </r>
  </si>
  <si>
    <r>
      <t>31 March 2009</t>
    </r>
    <r>
      <rPr>
        <vertAlign val="superscript"/>
        <sz val="8"/>
        <color indexed="8"/>
        <rFont val="Arial"/>
        <family val="2"/>
      </rPr>
      <t>4</t>
    </r>
  </si>
  <si>
    <r>
      <t>31 March 2010</t>
    </r>
    <r>
      <rPr>
        <vertAlign val="superscript"/>
        <sz val="8"/>
        <color indexed="8"/>
        <rFont val="Arial"/>
        <family val="2"/>
      </rPr>
      <t>4</t>
    </r>
  </si>
  <si>
    <t>Table 4  Police officer strength as at 31 March 2010 by police force area, rank and gender, and officers per 100,000 population</t>
  </si>
  <si>
    <t>Male ranks</t>
  </si>
  <si>
    <t>Female ranks</t>
  </si>
  <si>
    <t>ACPO rank</t>
  </si>
  <si>
    <t>Chief Superin-tendent</t>
  </si>
  <si>
    <t>Superin-tendent</t>
  </si>
  <si>
    <t>Total male ranks</t>
  </si>
  <si>
    <t>Total female ranks</t>
  </si>
  <si>
    <t>Total police ranks</t>
  </si>
  <si>
    <t>Constables per 100,000 population</t>
  </si>
  <si>
    <t>Total of all 43 forces</t>
  </si>
  <si>
    <t>Total other services</t>
  </si>
  <si>
    <t>Total police sevice strength</t>
  </si>
  <si>
    <t>Total police service strength (excluding BTP)</t>
  </si>
  <si>
    <t>Table 1  Police officer strength in England and Wales by police force area on 31 March 2010</t>
  </si>
  <si>
    <t>Police force</t>
  </si>
  <si>
    <t>Male</t>
  </si>
  <si>
    <t>Female</t>
  </si>
  <si>
    <t>Total</t>
  </si>
  <si>
    <t>Avon and Somerset</t>
  </si>
  <si>
    <t>Bedfordshire</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</si>
  <si>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</si>
  <si>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</si>
  <si>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</si>
  <si>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</si>
  <si>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</si>
  <si>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</si>
  <si>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</si>
  <si>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</si>
  <si>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</si>
  <si>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</si>
  <si>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</si>
  <si>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</si>
  <si>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</si>
  <si>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</si>
  <si>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</si>
  <si>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</si>
  <si>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</si>
  <si>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</si>
  <si>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</si>
  <si>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</si>
  <si>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 Police</t>
  </si>
  <si>
    <t>Norfolk</t>
  </si>
  <si>
    <t>Northamptonshire</t>
  </si>
  <si>
    <t>Northumbria</t>
  </si>
  <si>
    <t>North Yorkshire</t>
  </si>
  <si>
    <t>Nottinghamshire</t>
  </si>
  <si>
    <t>South Yorkshire</t>
  </si>
  <si>
    <t>Staffordshire</t>
  </si>
  <si>
    <t>Suffolk</t>
  </si>
  <si>
    <t>Surrey</t>
  </si>
  <si>
    <t>Sussex</t>
  </si>
  <si>
    <t>Thames Valley</t>
  </si>
  <si>
    <t>Warwickshire</t>
  </si>
  <si>
    <t>West Mercia</t>
  </si>
  <si>
    <t>West Midlands</t>
  </si>
  <si>
    <t>West Yorkshire</t>
  </si>
  <si>
    <t>Wiltshire</t>
  </si>
  <si>
    <t>Dyfed-Powys</t>
  </si>
  <si>
    <t>Gwent</t>
  </si>
  <si>
    <t>North Wales</t>
  </si>
  <si>
    <t>South Wales</t>
  </si>
  <si>
    <t>Total 43 forces</t>
  </si>
  <si>
    <t>Central Service secondments</t>
  </si>
  <si>
    <t>British Transport Police</t>
  </si>
  <si>
    <t>1.  This and other tables contain full-time equivalent figures that have been rounded to the nearest whole number.  Because of rounding, there may be an apparent discrepancy between totals and the sums of the constituent items.</t>
  </si>
  <si>
    <t xml:space="preserve">2.  For definitions of 'all officers' and 'officers available for duty' see text box on page 3. </t>
  </si>
  <si>
    <t>Percentage of total officer strength</t>
  </si>
  <si>
    <t>Percentage change between 31.03.09 and 31.03.10</t>
  </si>
  <si>
    <t>Total of 43 forces</t>
  </si>
  <si>
    <t>Total police service</t>
  </si>
  <si>
    <t>Total police service (excluding BTP)</t>
  </si>
  <si>
    <t xml:space="preserve">2.  For definitions of 'all officers' and 'officers available for duty' see text box on page 3 </t>
  </si>
  <si>
    <t>Minority Ethnic</t>
  </si>
  <si>
    <t>ACPO</t>
  </si>
  <si>
    <r>
      <t>Minority ethnic officer strength at 31 March 2009</t>
    </r>
    <r>
      <rPr>
        <vertAlign val="superscript"/>
        <sz val="8"/>
        <rFont val="Arial"/>
        <family val="2"/>
      </rPr>
      <t>2</t>
    </r>
  </si>
  <si>
    <r>
      <t>Change between 31.03.09 and 31.03.10</t>
    </r>
    <r>
      <rPr>
        <vertAlign val="superscript"/>
        <sz val="8"/>
        <rFont val="Arial"/>
        <family val="2"/>
      </rPr>
      <t>1</t>
    </r>
  </si>
  <si>
    <t>Table 8  Police officer strength by ethnicity, police force area and gender as at 31 March 2010</t>
  </si>
  <si>
    <t>White</t>
  </si>
  <si>
    <t>Mixed</t>
  </si>
  <si>
    <t>Black or Black British</t>
  </si>
  <si>
    <t>Asian or Asian British</t>
  </si>
  <si>
    <t>Chinese or Other ethnic group</t>
  </si>
  <si>
    <t>Not stated</t>
  </si>
  <si>
    <t>Total male</t>
  </si>
  <si>
    <t>Total female</t>
  </si>
  <si>
    <t>Total all staff</t>
  </si>
  <si>
    <t>TABLE 7 CHECK</t>
  </si>
  <si>
    <t>Constable</t>
  </si>
  <si>
    <t>All Ranks</t>
  </si>
  <si>
    <t>Table 3  Total police officer strength in the police service in England and Wales, 31 March 1994 to 31 March 2010</t>
  </si>
  <si>
    <t>England and Wales</t>
  </si>
  <si>
    <t>Superin-tendents (includes Chiefs)</t>
  </si>
  <si>
    <t>Chief Inspectors</t>
  </si>
  <si>
    <t>Inspectors</t>
  </si>
  <si>
    <t>Sergeants</t>
  </si>
  <si>
    <t>Constables</t>
  </si>
  <si>
    <t>Total excluding second-ments</t>
  </si>
  <si>
    <t>Total police strength</t>
  </si>
  <si>
    <t>Special Constables</t>
  </si>
  <si>
    <t>Police officer strength</t>
  </si>
  <si>
    <t>31 March 1994</t>
  </si>
  <si>
    <t>31 March 1995</t>
  </si>
  <si>
    <t>31 March 1996</t>
  </si>
  <si>
    <t>31 March 1997</t>
  </si>
  <si>
    <t xml:space="preserve">31 March 1998  </t>
  </si>
  <si>
    <t>31 March 1999</t>
  </si>
  <si>
    <t>31 March 2000</t>
  </si>
  <si>
    <t>31 March 2001</t>
  </si>
  <si>
    <t>31 March 2002</t>
  </si>
  <si>
    <t xml:space="preserve">Change between </t>
  </si>
  <si>
    <t>31.3.09 and 31.3.10</t>
  </si>
  <si>
    <t xml:space="preserve">1. This and other tables contain full-time equivalent figures that have been rounded to the nearest whole number. Because of rounding, there may be an apparent discrepancy between totals and the sums of the constituent items. </t>
  </si>
  <si>
    <t>2. Special constable figures are given as headcount measures.</t>
  </si>
  <si>
    <t>3.  Secondments to NCIS, NCS and Central Services. From 31 March 2007 onwards details of officers seconded to NCIS and NCS no longer appear following the launch of the Serious Organised Crime Agency (SOCA) in April 2006 (See note 4).</t>
  </si>
  <si>
    <t>4. Strength comparable to earlier years (i.e. excluding staff on career breaks or maternity/paternity leave). These figures therefore do not match those in other tables within this publication.</t>
  </si>
  <si>
    <t>2.  Total strength and minority ethnic strength are given as full-time equivalents. This and other tables contain full-time equivalent figures that have been rounded to the nearest whole number.  Because of rounding, there may be an apparent discrepancy between totals and the sums of the constituent items.</t>
  </si>
  <si>
    <t>Table 10b  Police staff strength as at 31 March 2010, by police force area, gender and full/part-time employment</t>
  </si>
  <si>
    <r>
      <t>British Transport Police</t>
    </r>
    <r>
      <rPr>
        <vertAlign val="superscript"/>
        <sz val="8"/>
        <rFont val="Arial"/>
        <family val="2"/>
      </rPr>
      <t>4</t>
    </r>
  </si>
  <si>
    <t>4.  British Transport Police are unable to supply the number of part-time staff. Their personnel system does not currently have a reliable and consistent method of recording part-time employees.</t>
  </si>
  <si>
    <t>CHECKs</t>
  </si>
  <si>
    <t>Joiners</t>
  </si>
  <si>
    <t>Leavers</t>
  </si>
  <si>
    <t>Total all 43 forces</t>
  </si>
  <si>
    <t>2.  Officers per 100,000 population for City of London and Metropolitan Police are combined.</t>
  </si>
  <si>
    <r>
      <t>Full-time equivalents</t>
    </r>
    <r>
      <rPr>
        <vertAlign val="superscript"/>
        <sz val="8"/>
        <rFont val="Arial"/>
        <family val="2"/>
      </rPr>
      <t>1</t>
    </r>
  </si>
  <si>
    <r>
      <t>Total officers per 100,000 population</t>
    </r>
    <r>
      <rPr>
        <vertAlign val="superscript"/>
        <sz val="8"/>
        <rFont val="Arial"/>
        <family val="2"/>
      </rPr>
      <t>2</t>
    </r>
  </si>
  <si>
    <t>Male Ranks</t>
  </si>
  <si>
    <t>Female Ranks</t>
  </si>
  <si>
    <t>YES</t>
  </si>
  <si>
    <t>Devon &amp; Cornwall</t>
  </si>
  <si>
    <t>Dyfed Powys</t>
  </si>
  <si>
    <t>Total police service strength</t>
  </si>
  <si>
    <t>1.  Includes transfers from other England and Wales forces but does not include officers returning after a period of secondment.</t>
  </si>
  <si>
    <t>2.  This and other tables contain full-time equivalent figures that have been rounded to the nearest whole number.  Because of rounding, there may be an apparent discrepancy between totals and the sums of the constituent items.</t>
  </si>
  <si>
    <r>
      <t>Table 5  Police officer joiners</t>
    </r>
    <r>
      <rPr>
        <vertAlign val="superscript"/>
        <sz val="8"/>
        <rFont val="Arial"/>
        <family val="2"/>
      </rPr>
      <t>1</t>
    </r>
    <r>
      <rPr>
        <sz val="8"/>
        <rFont val="Arial"/>
        <family val="2"/>
      </rPr>
      <t xml:space="preserve"> from 1 April 2009 to 31 March 2010, by police force area, rank and gender</t>
    </r>
  </si>
  <si>
    <r>
      <t>Full-time equivalents</t>
    </r>
    <r>
      <rPr>
        <vertAlign val="superscript"/>
        <sz val="8"/>
        <rFont val="Arial"/>
        <family val="2"/>
      </rPr>
      <t>2</t>
    </r>
  </si>
  <si>
    <t>Total strength</t>
  </si>
  <si>
    <t>1.  Includes transfers to other England and Wales forces but does not include officers leaving after a period of secondment.</t>
  </si>
  <si>
    <t>3.  Wastage rate is the total number of police officers leaving as a proportion of the total strength.</t>
  </si>
  <si>
    <r>
      <t>Table 6  Police officer leavers</t>
    </r>
    <r>
      <rPr>
        <vertAlign val="superscript"/>
        <sz val="8"/>
        <rFont val="Arial"/>
        <family val="2"/>
      </rPr>
      <t>1</t>
    </r>
    <r>
      <rPr>
        <sz val="8"/>
        <rFont val="Arial"/>
        <family val="2"/>
      </rPr>
      <t xml:space="preserve"> from 1 April 2009 to 31 March 2010, by police force area, rank and gender</t>
    </r>
  </si>
  <si>
    <r>
      <t>Wastage rate</t>
    </r>
    <r>
      <rPr>
        <b/>
        <vertAlign val="superscript"/>
        <sz val="8"/>
        <rFont val="Arial"/>
        <family val="2"/>
      </rPr>
      <t>3</t>
    </r>
  </si>
  <si>
    <t>Table 7  Minority ethnic officer strength by police force area, rank and gender as at 31 March 2010</t>
  </si>
  <si>
    <t>1.  Special constable figures are given as headcount measures.</t>
  </si>
  <si>
    <t>Civilian staff</t>
  </si>
  <si>
    <t>Police community support officers</t>
  </si>
  <si>
    <t>Traffic wardens</t>
  </si>
  <si>
    <t>Designated officers</t>
  </si>
  <si>
    <t>Total constables</t>
  </si>
  <si>
    <r>
      <t>Minority ethnic</t>
    </r>
    <r>
      <rPr>
        <b/>
        <vertAlign val="superscript"/>
        <sz val="8"/>
        <rFont val="Arial"/>
        <family val="2"/>
      </rPr>
      <t>2</t>
    </r>
  </si>
  <si>
    <t>Police staff (excluding PCSOs, TWs and DOs)</t>
  </si>
  <si>
    <t>Police community support officer</t>
  </si>
  <si>
    <r>
      <t>Designated officers (S.38, S.39)</t>
    </r>
    <r>
      <rPr>
        <vertAlign val="superscript"/>
        <sz val="8"/>
        <rFont val="Arial"/>
        <family val="2"/>
      </rPr>
      <t>3</t>
    </r>
  </si>
  <si>
    <t>3.  Excludes police community support officers.</t>
  </si>
  <si>
    <t>Table 11  Special constable strength as at 31 March 2010, and joiners/leavers in the 12 months to 31 March 2010 by police force area, gender and ethnicity</t>
  </si>
  <si>
    <t>Special constables</t>
  </si>
  <si>
    <t>Minority ethnic strength</t>
  </si>
  <si>
    <r>
      <t>Headcount</t>
    </r>
    <r>
      <rPr>
        <vertAlign val="superscript"/>
        <sz val="8"/>
        <color indexed="8"/>
        <rFont val="Arial"/>
        <family val="2"/>
      </rPr>
      <t>2</t>
    </r>
  </si>
  <si>
    <t>2.  Percentage of minority ethnic total officer strength at 31 March 2009 was 4.4.</t>
  </si>
  <si>
    <t xml:space="preserve">2.  Figures are not collected on Central Service secondments by minority ethnic group. </t>
  </si>
  <si>
    <r>
      <t>Total other services</t>
    </r>
    <r>
      <rPr>
        <b/>
        <vertAlign val="superscript"/>
        <sz val="8"/>
        <rFont val="Arial"/>
        <family val="2"/>
      </rPr>
      <t>2</t>
    </r>
  </si>
  <si>
    <r>
      <t>Total police service</t>
    </r>
    <r>
      <rPr>
        <b/>
        <vertAlign val="superscript"/>
        <sz val="8"/>
        <rFont val="Arial"/>
        <family val="2"/>
      </rPr>
      <t>2</t>
    </r>
  </si>
  <si>
    <r>
      <t>Total police service (excluding BTP)</t>
    </r>
    <r>
      <rPr>
        <b/>
        <vertAlign val="superscript"/>
        <sz val="8"/>
        <rFont val="Arial"/>
        <family val="2"/>
      </rPr>
      <t>2</t>
    </r>
  </si>
  <si>
    <t xml:space="preserve">             </t>
  </si>
  <si>
    <t>English Government Office Regions and Wales</t>
  </si>
  <si>
    <t>Strength as at:</t>
  </si>
  <si>
    <t>Change in 12 months</t>
  </si>
  <si>
    <t>Change in 6 months</t>
  </si>
  <si>
    <t>Mar-09 - Mar-10</t>
  </si>
  <si>
    <t>Sep-09 - Mar-10</t>
  </si>
  <si>
    <t>fte</t>
  </si>
  <si>
    <t>Number</t>
  </si>
  <si>
    <t>%</t>
  </si>
  <si>
    <t>NORTH EAST</t>
  </si>
  <si>
    <t>NORTH WEST</t>
  </si>
  <si>
    <t>YORKSHIRE AND THE HUMBER</t>
  </si>
  <si>
    <t>EAST MIDLANDS</t>
  </si>
  <si>
    <t>WEST MIDLANDS</t>
  </si>
  <si>
    <t>EASTERN</t>
  </si>
  <si>
    <t>LONDON</t>
  </si>
  <si>
    <t>SOUTH EAST</t>
  </si>
  <si>
    <t>SOUTH WEST</t>
  </si>
  <si>
    <t>WALES</t>
  </si>
  <si>
    <t>TOTAL of all 43 forces</t>
  </si>
  <si>
    <t>Total police officer strength</t>
  </si>
  <si>
    <t>Total police officer strength (excluding BTP)</t>
  </si>
  <si>
    <r>
      <t>Table 9  Police officer strength by English Government Office Regions and Wales (full-time equivalents)</t>
    </r>
    <r>
      <rPr>
        <vertAlign val="superscript"/>
        <sz val="8"/>
        <rFont val="Arial"/>
        <family val="2"/>
      </rPr>
      <t>1</t>
    </r>
  </si>
  <si>
    <t>Table 10a  Police staff strength as at 31 March 2010, by police force area, gender and full/part-time employment</t>
  </si>
  <si>
    <t>Full-time</t>
  </si>
  <si>
    <t>Part-time</t>
  </si>
  <si>
    <t>1.  Full-time and part-time figures are given as headcount measures.</t>
  </si>
  <si>
    <t>3.  British Transport Police are unable to supply the number of part-time staff. Their personnel system does not currently have a reliable and consistent method of recording part-time employees.</t>
  </si>
  <si>
    <r>
      <t>Number of staff</t>
    </r>
    <r>
      <rPr>
        <vertAlign val="superscript"/>
        <sz val="8"/>
        <rFont val="Arial"/>
        <family val="2"/>
      </rPr>
      <t>1</t>
    </r>
  </si>
  <si>
    <r>
      <t>strength</t>
    </r>
    <r>
      <rPr>
        <b/>
        <vertAlign val="superscript"/>
        <sz val="8"/>
        <rFont val="Arial"/>
        <family val="2"/>
      </rPr>
      <t>2</t>
    </r>
  </si>
  <si>
    <r>
      <t>British Transport Police</t>
    </r>
    <r>
      <rPr>
        <vertAlign val="superscript"/>
        <sz val="8"/>
        <rFont val="Arial"/>
        <family val="2"/>
      </rPr>
      <t>3</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</si>
</sst>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0_ ;[Red]\-[$$-409]#,##0\ "/>
    <numFmt numFmtId="173" formatCode="[$$-409]#,##0.00_ ;[Red]\-[$$-409]#,##0.00\ "/>
    <numFmt numFmtId="174" formatCode="#,##0\ &quot;F&quot;;[Red]\-#,##0\ &quot;F&quot;"/>
    <numFmt numFmtId="175" formatCode="#,##0.00\ &quot;F&quot;;[Red]\-#,##0.00\ &quot;F&quot;"/>
    <numFmt numFmtId="176" formatCode="#00\%"/>
    <numFmt numFmtId="177" formatCode="#0.00\%"/>
    <numFmt numFmtId="178" formatCode="#,##0\ [$€-1];[Red]\-#,##0\ [$€-1]"/>
    <numFmt numFmtId="179" formatCode="#,##0.00\ [$€-1];[Red]\-#,##0.00\ [$€-1]"/>
    <numFmt numFmtId="180" formatCode="[$€-1]\ #,##0\ ;[Red][$€-1]\ \-#,##0"/>
    <numFmt numFmtId="181" formatCode="[$€-1]\ #,##0.00;[Red][$€-1]\ \-#,##0.00"/>
    <numFmt numFmtId="182" formatCode="[$£-809]#,##0;[Red]\-[$£-809]#,##0"/>
    <numFmt numFmtId="183" formatCode="[$£-809]#,##0.00;[Red]\-[$£-809]#,##0.00"/>
    <numFmt numFmtId="184" formatCode="#,##0\ [$Pts-40A];[Red]\-#,##0\ [$Pts-40A]"/>
    <numFmt numFmtId="185" formatCode="[$L.-410]\ #,##0;[Red]\-[$L.-410]\ #,##0"/>
    <numFmt numFmtId="186" formatCode="#,##0\ [$DM-407];[Red]\-#,##0\ [$DM-407]"/>
    <numFmt numFmtId="187" formatCode="#,##0.00\ [$DM-407];[Red]\-#,##0.00\ [$DM-407]"/>
    <numFmt numFmtId="188" formatCode="#,##0\ [$FB-80C];[Red]\-#,##0\ [$FB-80C]"/>
    <numFmt numFmtId="189" formatCode="#,##0.00\ [$FB-80C];[Red]\-#,##0.00\ [$FB-80C]"/>
    <numFmt numFmtId="190" formatCode="#00%"/>
    <numFmt numFmtId="191" formatCode="#0.00%"/>
    <numFmt numFmtId="192" formatCode="_-* #,##0_-;\-* #,##0_-;_-* &quot;-&quot;??_-;_-@_-"/>
    <numFmt numFmtId="193" formatCode="0.0"/>
    <numFmt numFmtId="194" formatCode="0.0%"/>
    <numFmt numFmtId="195" formatCode="#,##0.0"/>
  </numFmts>
  <fonts count="25">
    <font>
      <sz val="10"/>
      <name val="Garamond"/>
      <family val="0"/>
    </font>
    <font>
      <u val="single"/>
      <sz val="10"/>
      <color indexed="36"/>
      <name val="Garamond"/>
      <family val="0"/>
    </font>
    <font>
      <u val="single"/>
      <sz val="10"/>
      <color indexed="12"/>
      <name val="Garamond"/>
      <family val="0"/>
    </font>
    <font>
      <sz val="8"/>
      <name val="Garamond"/>
      <family val="0"/>
    </font>
    <font>
      <sz val="8"/>
      <name val="Arial"/>
      <family val="2"/>
    </font>
    <font>
      <b/>
      <sz val="8"/>
      <name val="Arial"/>
      <family val="2"/>
    </font>
    <font>
      <vertAlign val="superscript"/>
      <sz val="8"/>
      <name val="Arial"/>
      <family val="2"/>
    </font>
    <font>
      <sz val="8"/>
      <color indexed="8"/>
      <name val="Arial"/>
      <family val="2"/>
    </font>
    <font>
      <b/>
      <sz val="8"/>
      <color indexed="8"/>
      <name val="Arial"/>
      <family val="0"/>
    </font>
    <font>
      <sz val="8"/>
      <color indexed="8"/>
      <name val="Garamond"/>
      <family val="0"/>
    </font>
    <font>
      <b/>
      <sz val="8"/>
      <name val="Garamond"/>
      <family val="0"/>
    </font>
    <font>
      <b/>
      <vertAlign val="superscript"/>
      <sz val="8"/>
      <name val="Arial"/>
      <family val="2"/>
    </font>
    <font>
      <sz val="10"/>
      <name val="MS Sans Serif"/>
      <family val="0"/>
    </font>
    <font>
      <sz val="9"/>
      <name val="Arial"/>
      <family val="2"/>
    </font>
    <font>
      <sz val="10"/>
      <name val="Arial"/>
      <family val="2"/>
    </font>
    <font>
      <sz val="14"/>
      <name val="Arial"/>
      <family val="2"/>
    </font>
    <font>
      <vertAlign val="superscript"/>
      <sz val="10"/>
      <name val="Arial"/>
      <family val="2"/>
    </font>
    <font>
      <b/>
      <sz val="10"/>
      <name val="Arial"/>
      <family val="2"/>
    </font>
    <font>
      <sz val="9"/>
      <color indexed="8"/>
      <name val="Arial"/>
      <family val="2"/>
    </font>
    <font>
      <sz val="10"/>
      <color indexed="8"/>
      <name val="Arial"/>
      <family val="2"/>
    </font>
    <font>
      <vertAlign val="superscript"/>
      <sz val="8"/>
      <color indexed="8"/>
      <name val="Arial"/>
      <family val="2"/>
    </font>
    <font>
      <sz val="8"/>
      <color indexed="10"/>
      <name val="Arial"/>
      <family val="2"/>
    </font>
    <font>
      <b/>
      <sz val="8"/>
      <color indexed="10"/>
      <name val="Arial"/>
      <family val="2"/>
    </font>
    <font>
      <sz val="8"/>
      <color indexed="10"/>
      <name val="Garamond"/>
      <family val="0"/>
    </font>
    <font>
      <i/>
      <sz val="8"/>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9"/>
        <bgColor indexed="64"/>
      </patternFill>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9" fontId="0" fillId="0" borderId="0" applyFont="0" applyFill="0" applyBorder="0" applyAlignment="0" applyProtection="0"/>
  </cellStyleXfs>
  <cellXfs count="422">
    <xf numFmtId="0" fontId="0" fillId="0" borderId="0" xfId="0" applyAlignment="1">
      <alignment/>
    </xf>
    <xf numFmtId="0" fontId="4" fillId="0" borderId="0" xfId="0" applyFont="1" applyFill="1" applyBorder="1" applyAlignment="1">
      <alignment/>
    </xf>
    <xf numFmtId="3" fontId="4" fillId="0" borderId="0" xfId="0" applyNumberFormat="1" applyFont="1" applyFill="1" applyBorder="1" applyAlignment="1">
      <alignment/>
    </xf>
    <xf numFmtId="3" fontId="5" fillId="0" borderId="0" xfId="0" applyNumberFormat="1"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3" fontId="4" fillId="0" borderId="0"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0" fontId="4" fillId="0" borderId="0" xfId="0" applyFont="1" applyFill="1" applyBorder="1" applyAlignment="1">
      <alignment horizontal="right"/>
    </xf>
    <xf numFmtId="0" fontId="4" fillId="0" borderId="1" xfId="0" applyFont="1" applyFill="1" applyBorder="1" applyAlignment="1">
      <alignment vertical="top"/>
    </xf>
    <xf numFmtId="3" fontId="4" fillId="0" borderId="0" xfId="0" applyNumberFormat="1" applyFont="1" applyFill="1" applyBorder="1" applyAlignment="1">
      <alignment horizontal="center" vertical="top" wrapText="1"/>
    </xf>
    <xf numFmtId="0" fontId="4" fillId="0" borderId="2" xfId="0" applyFont="1" applyFill="1" applyBorder="1" applyAlignment="1">
      <alignment/>
    </xf>
    <xf numFmtId="3" fontId="4" fillId="0" borderId="2" xfId="0" applyNumberFormat="1" applyFont="1" applyFill="1" applyBorder="1" applyAlignment="1">
      <alignment horizontal="right" wrapText="1"/>
    </xf>
    <xf numFmtId="3" fontId="5" fillId="0" borderId="2" xfId="0" applyNumberFormat="1" applyFont="1" applyFill="1" applyBorder="1" applyAlignment="1">
      <alignment horizontal="right" wrapText="1"/>
    </xf>
    <xf numFmtId="0" fontId="4" fillId="0" borderId="0" xfId="0" applyFont="1" applyFill="1" applyBorder="1" applyAlignment="1">
      <alignment horizontal="left"/>
    </xf>
    <xf numFmtId="0" fontId="3" fillId="0" borderId="0" xfId="0" applyFont="1" applyFill="1" applyBorder="1" applyAlignment="1">
      <alignment/>
    </xf>
    <xf numFmtId="0" fontId="4" fillId="0" borderId="0" xfId="0" applyFont="1" applyFill="1" applyBorder="1" applyAlignment="1">
      <alignment/>
    </xf>
    <xf numFmtId="3" fontId="7" fillId="0" borderId="0" xfId="0" applyNumberFormat="1" applyFont="1" applyFill="1" applyBorder="1" applyAlignment="1">
      <alignment/>
    </xf>
    <xf numFmtId="3" fontId="4" fillId="0" borderId="0" xfId="0" applyNumberFormat="1" applyFont="1" applyFill="1" applyBorder="1" applyAlignment="1">
      <alignment/>
    </xf>
    <xf numFmtId="3" fontId="5" fillId="0" borderId="0" xfId="0" applyNumberFormat="1" applyFont="1" applyFill="1" applyBorder="1" applyAlignment="1">
      <alignment/>
    </xf>
    <xf numFmtId="3" fontId="8" fillId="0" borderId="0" xfId="0" applyNumberFormat="1" applyFont="1" applyFill="1" applyBorder="1" applyAlignment="1">
      <alignment horizontal="right"/>
    </xf>
    <xf numFmtId="3" fontId="7" fillId="0" borderId="0" xfId="0" applyNumberFormat="1" applyFont="1" applyFill="1" applyBorder="1" applyAlignment="1">
      <alignment horizontal="left"/>
    </xf>
    <xf numFmtId="0" fontId="7" fillId="0" borderId="0" xfId="0" applyFont="1" applyFill="1" applyBorder="1" applyAlignment="1">
      <alignment horizontal="left"/>
    </xf>
    <xf numFmtId="0" fontId="9" fillId="0" borderId="0" xfId="0" applyFont="1" applyFill="1" applyBorder="1" applyAlignment="1">
      <alignment/>
    </xf>
    <xf numFmtId="3" fontId="7" fillId="2" borderId="0" xfId="0" applyNumberFormat="1" applyFont="1" applyFill="1" applyBorder="1" applyAlignment="1">
      <alignment/>
    </xf>
    <xf numFmtId="3" fontId="4" fillId="2" borderId="0" xfId="0" applyNumberFormat="1" applyFont="1" applyFill="1" applyBorder="1" applyAlignment="1">
      <alignment/>
    </xf>
    <xf numFmtId="3" fontId="5" fillId="2" borderId="0" xfId="0" applyNumberFormat="1" applyFont="1" applyFill="1" applyBorder="1" applyAlignment="1">
      <alignment/>
    </xf>
    <xf numFmtId="3" fontId="8" fillId="2" borderId="0" xfId="0" applyNumberFormat="1" applyFont="1" applyFill="1" applyBorder="1" applyAlignment="1">
      <alignment horizontal="right"/>
    </xf>
    <xf numFmtId="0" fontId="9" fillId="2" borderId="0" xfId="0" applyFont="1" applyFill="1" applyBorder="1" applyAlignment="1">
      <alignment/>
    </xf>
    <xf numFmtId="0" fontId="7" fillId="0" borderId="0" xfId="0" applyFont="1" applyFill="1" applyBorder="1" applyAlignment="1">
      <alignment/>
    </xf>
    <xf numFmtId="3" fontId="4" fillId="3" borderId="0" xfId="0" applyNumberFormat="1" applyFont="1" applyFill="1" applyBorder="1" applyAlignment="1">
      <alignment/>
    </xf>
    <xf numFmtId="3" fontId="5" fillId="3" borderId="0" xfId="0" applyNumberFormat="1"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horizontal="right"/>
    </xf>
    <xf numFmtId="3" fontId="4" fillId="0" borderId="0" xfId="0" applyNumberFormat="1" applyFont="1" applyFill="1" applyBorder="1" applyAlignment="1">
      <alignment/>
    </xf>
    <xf numFmtId="3" fontId="4" fillId="0" borderId="0" xfId="0" applyNumberFormat="1" applyFont="1" applyFill="1" applyBorder="1" applyAlignment="1">
      <alignment horizontal="left"/>
    </xf>
    <xf numFmtId="0" fontId="4" fillId="2" borderId="0" xfId="0" applyFont="1" applyFill="1" applyBorder="1" applyAlignment="1">
      <alignment/>
    </xf>
    <xf numFmtId="3" fontId="4" fillId="4" borderId="0" xfId="0" applyNumberFormat="1" applyFont="1" applyFill="1" applyBorder="1" applyAlignment="1">
      <alignment/>
    </xf>
    <xf numFmtId="3" fontId="5" fillId="4" borderId="0" xfId="0" applyNumberFormat="1" applyFont="1" applyFill="1" applyBorder="1" applyAlignment="1">
      <alignment/>
    </xf>
    <xf numFmtId="0" fontId="3" fillId="2" borderId="0" xfId="0" applyFont="1" applyFill="1" applyBorder="1" applyAlignment="1">
      <alignment horizontal="left"/>
    </xf>
    <xf numFmtId="0" fontId="3" fillId="2" borderId="0" xfId="0" applyFont="1" applyFill="1" applyBorder="1" applyAlignment="1">
      <alignment/>
    </xf>
    <xf numFmtId="3" fontId="4" fillId="2" borderId="0" xfId="0" applyNumberFormat="1" applyFont="1" applyFill="1" applyBorder="1" applyAlignment="1">
      <alignment/>
    </xf>
    <xf numFmtId="3" fontId="4" fillId="2" borderId="0" xfId="0" applyNumberFormat="1" applyFont="1" applyFill="1" applyBorder="1" applyAlignment="1">
      <alignment horizontal="left"/>
    </xf>
    <xf numFmtId="0" fontId="4" fillId="2" borderId="0" xfId="0" applyFont="1" applyFill="1" applyBorder="1" applyAlignment="1">
      <alignment horizontal="left"/>
    </xf>
    <xf numFmtId="3" fontId="7" fillId="2" borderId="0" xfId="0" applyNumberFormat="1" applyFont="1" applyFill="1" applyBorder="1" applyAlignment="1">
      <alignment horizontal="left"/>
    </xf>
    <xf numFmtId="0" fontId="9" fillId="2" borderId="0" xfId="0" applyFont="1" applyFill="1" applyBorder="1" applyAlignment="1">
      <alignment horizontal="left"/>
    </xf>
    <xf numFmtId="0" fontId="7" fillId="2" borderId="0" xfId="0" applyFont="1" applyFill="1" applyBorder="1" applyAlignment="1">
      <alignment/>
    </xf>
    <xf numFmtId="0" fontId="3" fillId="2" borderId="0" xfId="0" applyFont="1" applyFill="1" applyBorder="1" applyAlignment="1">
      <alignment horizontal="right"/>
    </xf>
    <xf numFmtId="0" fontId="7" fillId="2" borderId="0" xfId="0" applyFont="1" applyFill="1" applyBorder="1" applyAlignment="1">
      <alignment horizontal="left"/>
    </xf>
    <xf numFmtId="0" fontId="5" fillId="2" borderId="0" xfId="0" applyFont="1" applyFill="1" applyBorder="1" applyAlignment="1">
      <alignment/>
    </xf>
    <xf numFmtId="3" fontId="5" fillId="2" borderId="0" xfId="0" applyNumberFormat="1" applyFont="1" applyFill="1" applyBorder="1" applyAlignment="1">
      <alignment/>
    </xf>
    <xf numFmtId="0" fontId="10" fillId="2" borderId="0" xfId="0" applyFont="1" applyFill="1" applyBorder="1" applyAlignment="1">
      <alignment/>
    </xf>
    <xf numFmtId="0" fontId="4" fillId="2" borderId="0" xfId="0" applyFont="1" applyFill="1" applyAlignment="1">
      <alignment/>
    </xf>
    <xf numFmtId="3" fontId="5" fillId="2" borderId="0" xfId="0" applyNumberFormat="1" applyFont="1" applyFill="1" applyBorder="1" applyAlignment="1">
      <alignment horizontal="right"/>
    </xf>
    <xf numFmtId="3" fontId="5" fillId="2" borderId="0" xfId="15" applyNumberFormat="1" applyFont="1" applyFill="1" applyBorder="1" applyAlignment="1">
      <alignment/>
    </xf>
    <xf numFmtId="0" fontId="5" fillId="2" borderId="3" xfId="0" applyFont="1" applyFill="1" applyBorder="1" applyAlignment="1">
      <alignment/>
    </xf>
    <xf numFmtId="3" fontId="5" fillId="4" borderId="3" xfId="0" applyNumberFormat="1" applyFont="1" applyFill="1" applyBorder="1" applyAlignment="1">
      <alignment/>
    </xf>
    <xf numFmtId="0" fontId="5" fillId="2" borderId="3" xfId="0" applyFont="1" applyFill="1" applyBorder="1" applyAlignment="1">
      <alignment wrapText="1"/>
    </xf>
    <xf numFmtId="3" fontId="5" fillId="2" borderId="0" xfId="15" applyNumberFormat="1" applyFont="1" applyFill="1" applyBorder="1" applyAlignment="1">
      <alignment/>
    </xf>
    <xf numFmtId="0" fontId="4" fillId="0" borderId="0" xfId="0" applyFont="1" applyFill="1" applyBorder="1" applyAlignment="1">
      <alignment wrapText="1"/>
    </xf>
    <xf numFmtId="3" fontId="4" fillId="0" borderId="0" xfId="0" applyNumberFormat="1" applyFont="1" applyFill="1" applyBorder="1" applyAlignment="1">
      <alignment wrapText="1"/>
    </xf>
    <xf numFmtId="3" fontId="5" fillId="0" borderId="0" xfId="0" applyNumberFormat="1" applyFont="1" applyFill="1" applyBorder="1" applyAlignment="1">
      <alignment wrapText="1"/>
    </xf>
    <xf numFmtId="0" fontId="0" fillId="0" borderId="0" xfId="0" applyAlignment="1">
      <alignment wrapText="1"/>
    </xf>
    <xf numFmtId="3" fontId="5" fillId="2" borderId="3" xfId="0" applyNumberFormat="1" applyFont="1" applyFill="1" applyBorder="1" applyAlignment="1">
      <alignment/>
    </xf>
    <xf numFmtId="0" fontId="13" fillId="0" borderId="0" xfId="0" applyFont="1" applyBorder="1" applyAlignment="1">
      <alignment horizontal="left"/>
    </xf>
    <xf numFmtId="0" fontId="4" fillId="0" borderId="0" xfId="0" applyFont="1" applyBorder="1" applyAlignment="1">
      <alignment wrapText="1"/>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14" fillId="0" borderId="0" xfId="0" applyFont="1" applyAlignment="1">
      <alignment horizontal="center"/>
    </xf>
    <xf numFmtId="0" fontId="14" fillId="0" borderId="0" xfId="0" applyFont="1" applyBorder="1" applyAlignment="1">
      <alignment/>
    </xf>
    <xf numFmtId="0" fontId="15" fillId="0" borderId="0" xfId="0" applyFont="1" applyAlignment="1">
      <alignment/>
    </xf>
    <xf numFmtId="0" fontId="14" fillId="0" borderId="0" xfId="0" applyFont="1" applyBorder="1" applyAlignment="1">
      <alignment horizontal="left"/>
    </xf>
    <xf numFmtId="0" fontId="14" fillId="0" borderId="0" xfId="0" applyFont="1" applyBorder="1" applyAlignment="1">
      <alignment horizontal="right"/>
    </xf>
    <xf numFmtId="0" fontId="14" fillId="0" borderId="3" xfId="0" applyFont="1" applyFill="1" applyBorder="1" applyAlignment="1">
      <alignment horizontal="left"/>
    </xf>
    <xf numFmtId="0" fontId="14" fillId="0" borderId="3" xfId="0" applyFont="1" applyFill="1" applyBorder="1" applyAlignment="1">
      <alignment/>
    </xf>
    <xf numFmtId="0" fontId="14" fillId="0" borderId="3" xfId="0" applyFont="1" applyFill="1" applyBorder="1" applyAlignment="1">
      <alignment horizontal="right"/>
    </xf>
    <xf numFmtId="0" fontId="14" fillId="0" borderId="0" xfId="0" applyFont="1" applyFill="1" applyBorder="1" applyAlignment="1">
      <alignment horizontal="left" vertical="top" wrapText="1"/>
    </xf>
    <xf numFmtId="0" fontId="14" fillId="0" borderId="0" xfId="0" applyFont="1" applyFill="1" applyAlignment="1">
      <alignment/>
    </xf>
    <xf numFmtId="3" fontId="14" fillId="0" borderId="0" xfId="0" applyNumberFormat="1" applyFont="1" applyFill="1" applyAlignment="1">
      <alignment/>
    </xf>
    <xf numFmtId="9" fontId="14" fillId="0" borderId="0" xfId="0" applyNumberFormat="1" applyFont="1" applyFill="1" applyAlignment="1">
      <alignment/>
    </xf>
    <xf numFmtId="9" fontId="14" fillId="0" borderId="0" xfId="26" applyFont="1" applyAlignment="1">
      <alignment/>
    </xf>
    <xf numFmtId="0" fontId="14" fillId="0" borderId="0" xfId="21" applyFont="1" applyFill="1" applyBorder="1" applyAlignment="1">
      <alignment horizontal="left" vertical="top" wrapText="1"/>
      <protection/>
    </xf>
    <xf numFmtId="4" fontId="14" fillId="0" borderId="0" xfId="0" applyNumberFormat="1" applyFont="1" applyAlignment="1">
      <alignment/>
    </xf>
    <xf numFmtId="0" fontId="17" fillId="0" borderId="2" xfId="0" applyFont="1" applyFill="1" applyBorder="1" applyAlignment="1">
      <alignment horizontal="left"/>
    </xf>
    <xf numFmtId="0" fontId="14" fillId="0" borderId="2" xfId="0" applyFont="1" applyFill="1" applyBorder="1" applyAlignment="1">
      <alignment/>
    </xf>
    <xf numFmtId="3" fontId="17" fillId="0" borderId="2" xfId="0" applyNumberFormat="1" applyFont="1" applyFill="1" applyBorder="1" applyAlignment="1">
      <alignment/>
    </xf>
    <xf numFmtId="3" fontId="17" fillId="0" borderId="2" xfId="0" applyNumberFormat="1" applyFont="1" applyFill="1" applyBorder="1" applyAlignment="1">
      <alignment horizontal="right"/>
    </xf>
    <xf numFmtId="9" fontId="17" fillId="0" borderId="2" xfId="0" applyNumberFormat="1" applyFont="1" applyFill="1" applyBorder="1" applyAlignment="1">
      <alignment/>
    </xf>
    <xf numFmtId="3" fontId="17" fillId="0" borderId="0" xfId="0" applyNumberFormat="1" applyFont="1" applyFill="1" applyBorder="1" applyAlignment="1">
      <alignment horizontal="right"/>
    </xf>
    <xf numFmtId="0" fontId="14" fillId="0" borderId="0" xfId="0" applyFont="1" applyFill="1" applyBorder="1" applyAlignment="1">
      <alignment/>
    </xf>
    <xf numFmtId="0" fontId="18" fillId="0" borderId="0" xfId="0" applyFont="1" applyAlignment="1">
      <alignment/>
    </xf>
    <xf numFmtId="0" fontId="19" fillId="0" borderId="0" xfId="0" applyFont="1" applyAlignment="1">
      <alignment/>
    </xf>
    <xf numFmtId="0" fontId="7" fillId="0" borderId="0" xfId="0" applyFont="1" applyAlignment="1">
      <alignment/>
    </xf>
    <xf numFmtId="0" fontId="7" fillId="0" borderId="0" xfId="0" applyFont="1" applyAlignment="1">
      <alignment horizontal="right"/>
    </xf>
    <xf numFmtId="0" fontId="7" fillId="0" borderId="3" xfId="0" applyFont="1" applyBorder="1" applyAlignment="1">
      <alignment/>
    </xf>
    <xf numFmtId="0" fontId="7" fillId="0" borderId="3" xfId="0" applyFont="1" applyBorder="1" applyAlignment="1">
      <alignment horizontal="right" vertical="top" wrapText="1"/>
    </xf>
    <xf numFmtId="0" fontId="8" fillId="0" borderId="3" xfId="0" applyFont="1" applyBorder="1" applyAlignment="1">
      <alignment horizontal="right" vertical="top" wrapText="1"/>
    </xf>
    <xf numFmtId="0" fontId="8" fillId="0" borderId="0" xfId="0" applyFont="1" applyAlignment="1">
      <alignment/>
    </xf>
    <xf numFmtId="3" fontId="7" fillId="0" borderId="0" xfId="0" applyNumberFormat="1" applyFont="1" applyAlignment="1">
      <alignment/>
    </xf>
    <xf numFmtId="3" fontId="8" fillId="0" borderId="0" xfId="0" applyNumberFormat="1" applyFont="1" applyAlignment="1">
      <alignment/>
    </xf>
    <xf numFmtId="0" fontId="7" fillId="0" borderId="0" xfId="0" applyFont="1" applyAlignment="1">
      <alignment horizontal="center"/>
    </xf>
    <xf numFmtId="0" fontId="7" fillId="0" borderId="0" xfId="0" applyFont="1" applyAlignment="1">
      <alignment horizontal="right" vertical="justify"/>
    </xf>
    <xf numFmtId="0" fontId="7" fillId="0" borderId="0" xfId="0" applyFont="1" applyAlignment="1" quotePrefix="1">
      <alignment/>
    </xf>
    <xf numFmtId="15" fontId="7" fillId="0" borderId="0" xfId="0" applyNumberFormat="1" applyFont="1" applyAlignment="1" quotePrefix="1">
      <alignment/>
    </xf>
    <xf numFmtId="0" fontId="7" fillId="0" borderId="0" xfId="0" applyFont="1" applyFill="1" applyAlignment="1" quotePrefix="1">
      <alignment/>
    </xf>
    <xf numFmtId="0" fontId="7" fillId="0" borderId="0" xfId="0" applyFont="1" applyFill="1" applyAlignment="1">
      <alignment/>
    </xf>
    <xf numFmtId="0" fontId="0" fillId="0" borderId="0" xfId="0" applyFont="1" applyFill="1" applyAlignment="1">
      <alignment/>
    </xf>
    <xf numFmtId="3" fontId="7" fillId="2" borderId="0" xfId="0" applyNumberFormat="1" applyFont="1" applyFill="1" applyAlignment="1">
      <alignment/>
    </xf>
    <xf numFmtId="3" fontId="8" fillId="2" borderId="0" xfId="0" applyNumberFormat="1" applyFont="1" applyFill="1" applyAlignment="1">
      <alignment/>
    </xf>
    <xf numFmtId="3" fontId="7" fillId="0" borderId="0" xfId="0" applyNumberFormat="1" applyFont="1" applyFill="1" applyAlignment="1">
      <alignment/>
    </xf>
    <xf numFmtId="3" fontId="8" fillId="0" borderId="0" xfId="0" applyNumberFormat="1" applyFont="1" applyFill="1" applyAlignment="1">
      <alignment/>
    </xf>
    <xf numFmtId="0" fontId="7" fillId="0" borderId="2" xfId="0" applyFont="1" applyBorder="1" applyAlignment="1">
      <alignment/>
    </xf>
    <xf numFmtId="0" fontId="8" fillId="0" borderId="2" xfId="0" applyFont="1" applyBorder="1" applyAlignment="1">
      <alignment/>
    </xf>
    <xf numFmtId="4" fontId="7" fillId="0" borderId="2" xfId="0" applyNumberFormat="1" applyFont="1" applyBorder="1" applyAlignment="1">
      <alignment/>
    </xf>
    <xf numFmtId="4" fontId="19" fillId="0" borderId="2" xfId="0" applyNumberFormat="1" applyFont="1" applyBorder="1" applyAlignment="1">
      <alignment/>
    </xf>
    <xf numFmtId="4" fontId="19" fillId="0" borderId="0" xfId="0" applyNumberFormat="1" applyFont="1" applyAlignment="1">
      <alignment/>
    </xf>
    <xf numFmtId="0" fontId="7" fillId="0" borderId="0" xfId="0" applyFont="1" applyAlignment="1">
      <alignment horizontal="left" wrapText="1"/>
    </xf>
    <xf numFmtId="0" fontId="4" fillId="0" borderId="0" xfId="0" applyFont="1" applyAlignment="1">
      <alignment horizontal="left"/>
    </xf>
    <xf numFmtId="0" fontId="14" fillId="0" borderId="0" xfId="0" applyFont="1" applyAlignment="1">
      <alignment horizontal="left"/>
    </xf>
    <xf numFmtId="3" fontId="4" fillId="0" borderId="0" xfId="0" applyNumberFormat="1" applyFont="1" applyBorder="1" applyAlignment="1">
      <alignment/>
    </xf>
    <xf numFmtId="3" fontId="21" fillId="0" borderId="0" xfId="0" applyNumberFormat="1" applyFont="1" applyBorder="1" applyAlignment="1">
      <alignment/>
    </xf>
    <xf numFmtId="3" fontId="22" fillId="0" borderId="0" xfId="0" applyNumberFormat="1" applyFont="1" applyBorder="1" applyAlignment="1">
      <alignment/>
    </xf>
    <xf numFmtId="3" fontId="5" fillId="0" borderId="0" xfId="0" applyNumberFormat="1" applyFont="1" applyBorder="1" applyAlignment="1">
      <alignment/>
    </xf>
    <xf numFmtId="3" fontId="3" fillId="0" borderId="0" xfId="0" applyNumberFormat="1" applyFont="1" applyBorder="1" applyAlignment="1">
      <alignment/>
    </xf>
    <xf numFmtId="3" fontId="23" fillId="0" borderId="0" xfId="0" applyNumberFormat="1" applyFont="1" applyBorder="1" applyAlignment="1">
      <alignment/>
    </xf>
    <xf numFmtId="3" fontId="22" fillId="0" borderId="2" xfId="0" applyNumberFormat="1" applyFont="1" applyBorder="1" applyAlignment="1">
      <alignment/>
    </xf>
    <xf numFmtId="3" fontId="22" fillId="0" borderId="2" xfId="0" applyNumberFormat="1" applyFont="1" applyFill="1" applyBorder="1" applyAlignment="1">
      <alignment/>
    </xf>
    <xf numFmtId="3" fontId="4" fillId="0" borderId="0" xfId="0" applyNumberFormat="1" applyFont="1" applyBorder="1" applyAlignment="1">
      <alignment horizontal="right"/>
    </xf>
    <xf numFmtId="3" fontId="4" fillId="0" borderId="1" xfId="0" applyNumberFormat="1" applyFont="1" applyBorder="1" applyAlignment="1">
      <alignment/>
    </xf>
    <xf numFmtId="3" fontId="5" fillId="0" borderId="1" xfId="0" applyNumberFormat="1" applyFont="1" applyBorder="1" applyAlignment="1">
      <alignment/>
    </xf>
    <xf numFmtId="3" fontId="4" fillId="0" borderId="2" xfId="0" applyNumberFormat="1" applyFont="1" applyBorder="1" applyAlignment="1">
      <alignment/>
    </xf>
    <xf numFmtId="3" fontId="4" fillId="0" borderId="2" xfId="21" applyNumberFormat="1" applyFont="1" applyBorder="1" applyAlignment="1">
      <alignment horizontal="right" wrapText="1"/>
      <protection/>
    </xf>
    <xf numFmtId="3" fontId="5" fillId="0" borderId="2" xfId="0" applyNumberFormat="1" applyFont="1" applyBorder="1" applyAlignment="1">
      <alignment horizontal="right" wrapText="1"/>
    </xf>
    <xf numFmtId="3" fontId="4" fillId="0" borderId="2" xfId="0" applyNumberFormat="1" applyFont="1" applyBorder="1" applyAlignment="1">
      <alignment horizontal="right" wrapText="1"/>
    </xf>
    <xf numFmtId="3" fontId="7" fillId="0" borderId="0" xfId="0" applyNumberFormat="1" applyFont="1" applyBorder="1" applyAlignment="1">
      <alignment/>
    </xf>
    <xf numFmtId="3" fontId="9" fillId="0" borderId="0" xfId="0" applyNumberFormat="1" applyFont="1" applyBorder="1" applyAlignment="1">
      <alignment/>
    </xf>
    <xf numFmtId="3" fontId="14" fillId="0" borderId="0" xfId="0" applyNumberFormat="1" applyFont="1" applyBorder="1" applyAlignment="1">
      <alignment/>
    </xf>
    <xf numFmtId="3" fontId="4" fillId="2" borderId="0" xfId="0" applyNumberFormat="1" applyFont="1" applyFill="1" applyBorder="1" applyAlignment="1">
      <alignment/>
    </xf>
    <xf numFmtId="3" fontId="3" fillId="2" borderId="0" xfId="0" applyNumberFormat="1" applyFont="1" applyFill="1" applyBorder="1" applyAlignment="1">
      <alignment/>
    </xf>
    <xf numFmtId="3" fontId="14" fillId="2" borderId="0" xfId="0" applyNumberFormat="1" applyFont="1" applyFill="1" applyBorder="1" applyAlignment="1">
      <alignment/>
    </xf>
    <xf numFmtId="3" fontId="9" fillId="2" borderId="0" xfId="0" applyNumberFormat="1" applyFont="1" applyFill="1" applyBorder="1" applyAlignment="1">
      <alignment/>
    </xf>
    <xf numFmtId="3" fontId="7" fillId="2" borderId="0" xfId="0" applyNumberFormat="1" applyFont="1" applyFill="1" applyBorder="1" applyAlignment="1">
      <alignment/>
    </xf>
    <xf numFmtId="3" fontId="5" fillId="2" borderId="0" xfId="0" applyNumberFormat="1" applyFont="1" applyFill="1" applyBorder="1" applyAlignment="1">
      <alignment/>
    </xf>
    <xf numFmtId="3" fontId="10" fillId="2" borderId="0" xfId="0" applyNumberFormat="1" applyFont="1" applyFill="1" applyBorder="1" applyAlignment="1">
      <alignment/>
    </xf>
    <xf numFmtId="3" fontId="4" fillId="2" borderId="0" xfId="0" applyNumberFormat="1" applyFont="1" applyFill="1" applyAlignment="1">
      <alignment/>
    </xf>
    <xf numFmtId="3" fontId="5" fillId="2" borderId="2" xfId="0" applyNumberFormat="1" applyFont="1" applyFill="1" applyBorder="1" applyAlignment="1">
      <alignment/>
    </xf>
    <xf numFmtId="3" fontId="8" fillId="2" borderId="2" xfId="0" applyNumberFormat="1" applyFont="1" applyFill="1" applyBorder="1" applyAlignment="1">
      <alignment/>
    </xf>
    <xf numFmtId="3" fontId="8" fillId="2" borderId="0" xfId="0" applyNumberFormat="1" applyFont="1" applyFill="1" applyBorder="1" applyAlignment="1">
      <alignment/>
    </xf>
    <xf numFmtId="3" fontId="5" fillId="2" borderId="3" xfId="0" applyNumberFormat="1" applyFont="1" applyFill="1" applyBorder="1" applyAlignment="1">
      <alignment wrapText="1"/>
    </xf>
    <xf numFmtId="3" fontId="8" fillId="2" borderId="3" xfId="0" applyNumberFormat="1" applyFont="1" applyFill="1" applyBorder="1" applyAlignment="1">
      <alignment/>
    </xf>
    <xf numFmtId="3" fontId="10" fillId="2" borderId="0" xfId="0" applyNumberFormat="1" applyFont="1" applyFill="1" applyBorder="1" applyAlignment="1">
      <alignment/>
    </xf>
    <xf numFmtId="3" fontId="5" fillId="2" borderId="2" xfId="0" applyNumberFormat="1" applyFont="1" applyFill="1" applyBorder="1" applyAlignment="1">
      <alignment wrapText="1"/>
    </xf>
    <xf numFmtId="3" fontId="17" fillId="2" borderId="0" xfId="0" applyNumberFormat="1" applyFont="1" applyFill="1" applyBorder="1" applyAlignment="1">
      <alignment/>
    </xf>
    <xf numFmtId="3" fontId="17" fillId="0" borderId="0" xfId="0" applyNumberFormat="1" applyFont="1" applyBorder="1" applyAlignment="1">
      <alignment/>
    </xf>
    <xf numFmtId="3" fontId="17" fillId="0" borderId="2" xfId="0" applyNumberFormat="1" applyFont="1" applyBorder="1" applyAlignment="1">
      <alignment/>
    </xf>
    <xf numFmtId="0" fontId="4" fillId="0" borderId="0" xfId="0" applyFont="1" applyBorder="1" applyAlignment="1">
      <alignment/>
    </xf>
    <xf numFmtId="1" fontId="5" fillId="0" borderId="0" xfId="0" applyNumberFormat="1" applyFont="1" applyBorder="1" applyAlignment="1">
      <alignment/>
    </xf>
    <xf numFmtId="1" fontId="4" fillId="0" borderId="0" xfId="0" applyNumberFormat="1" applyFont="1" applyBorder="1" applyAlignment="1">
      <alignment/>
    </xf>
    <xf numFmtId="1" fontId="5" fillId="0" borderId="2" xfId="0" applyNumberFormat="1" applyFont="1" applyBorder="1" applyAlignment="1">
      <alignment/>
    </xf>
    <xf numFmtId="1" fontId="4" fillId="0" borderId="0" xfId="0" applyNumberFormat="1" applyFont="1" applyBorder="1" applyAlignment="1">
      <alignment horizontal="right"/>
    </xf>
    <xf numFmtId="0" fontId="4" fillId="0" borderId="1" xfId="0" applyFont="1" applyBorder="1" applyAlignment="1">
      <alignment/>
    </xf>
    <xf numFmtId="1" fontId="5" fillId="0" borderId="1" xfId="0" applyNumberFormat="1" applyFont="1" applyBorder="1" applyAlignment="1">
      <alignment/>
    </xf>
    <xf numFmtId="0" fontId="5" fillId="0" borderId="4" xfId="0" applyFont="1" applyBorder="1" applyAlignment="1">
      <alignment/>
    </xf>
    <xf numFmtId="0" fontId="5" fillId="0" borderId="1" xfId="0" applyFont="1" applyBorder="1" applyAlignment="1">
      <alignment/>
    </xf>
    <xf numFmtId="0" fontId="5" fillId="0" borderId="5" xfId="0" applyFont="1" applyBorder="1" applyAlignment="1">
      <alignment/>
    </xf>
    <xf numFmtId="0" fontId="4" fillId="0" borderId="6" xfId="0" applyFont="1" applyBorder="1" applyAlignment="1">
      <alignment/>
    </xf>
    <xf numFmtId="0" fontId="4" fillId="0" borderId="2" xfId="0" applyFont="1" applyBorder="1" applyAlignment="1">
      <alignment/>
    </xf>
    <xf numFmtId="1" fontId="5" fillId="0" borderId="2" xfId="0" applyNumberFormat="1" applyFont="1" applyBorder="1" applyAlignment="1">
      <alignment horizontal="right" wrapText="1"/>
    </xf>
    <xf numFmtId="0" fontId="4" fillId="0" borderId="7" xfId="0" applyFont="1" applyBorder="1" applyAlignment="1">
      <alignment/>
    </xf>
    <xf numFmtId="0" fontId="4" fillId="0" borderId="2" xfId="21" applyFont="1" applyBorder="1" applyAlignment="1">
      <alignment horizontal="right" wrapText="1"/>
      <protection/>
    </xf>
    <xf numFmtId="0" fontId="5" fillId="0" borderId="8" xfId="0" applyFont="1" applyBorder="1" applyAlignment="1">
      <alignment horizontal="right" wrapText="1"/>
    </xf>
    <xf numFmtId="0" fontId="4" fillId="0" borderId="9" xfId="21" applyFont="1" applyBorder="1" applyAlignment="1">
      <alignment horizontal="right" wrapText="1"/>
      <protection/>
    </xf>
    <xf numFmtId="0" fontId="5" fillId="0" borderId="2" xfId="0" applyFont="1" applyBorder="1" applyAlignment="1">
      <alignment horizontal="right" wrapText="1"/>
    </xf>
    <xf numFmtId="0" fontId="7" fillId="0" borderId="0" xfId="0" applyFont="1" applyBorder="1" applyAlignment="1">
      <alignment/>
    </xf>
    <xf numFmtId="3" fontId="7" fillId="0" borderId="0" xfId="0" applyNumberFormat="1" applyFont="1" applyAlignment="1">
      <alignment horizontal="right"/>
    </xf>
    <xf numFmtId="3" fontId="8" fillId="0" borderId="0" xfId="0" applyNumberFormat="1" applyFont="1" applyAlignment="1">
      <alignment horizontal="right"/>
    </xf>
    <xf numFmtId="1" fontId="7" fillId="0" borderId="0" xfId="26" applyNumberFormat="1" applyFont="1" applyBorder="1" applyAlignment="1">
      <alignment/>
    </xf>
    <xf numFmtId="1" fontId="7" fillId="0" borderId="0" xfId="0" applyNumberFormat="1" applyFont="1" applyBorder="1" applyAlignment="1">
      <alignment/>
    </xf>
    <xf numFmtId="0" fontId="7" fillId="0" borderId="10" xfId="0" applyFont="1" applyBorder="1" applyAlignment="1">
      <alignment/>
    </xf>
    <xf numFmtId="0" fontId="7" fillId="0" borderId="0" xfId="0" applyFont="1" applyFill="1" applyBorder="1" applyAlignment="1">
      <alignment/>
    </xf>
    <xf numFmtId="0" fontId="7" fillId="0" borderId="10" xfId="0" applyFont="1" applyFill="1" applyBorder="1" applyAlignment="1">
      <alignment/>
    </xf>
    <xf numFmtId="1" fontId="8" fillId="0" borderId="0" xfId="26" applyNumberFormat="1" applyFont="1" applyBorder="1" applyAlignment="1">
      <alignment/>
    </xf>
    <xf numFmtId="1" fontId="8" fillId="0" borderId="0" xfId="0" applyNumberFormat="1" applyFont="1" applyBorder="1" applyAlignment="1">
      <alignment/>
    </xf>
    <xf numFmtId="0" fontId="8" fillId="0" borderId="0" xfId="0" applyFont="1" applyBorder="1" applyAlignment="1">
      <alignment/>
    </xf>
    <xf numFmtId="0" fontId="8" fillId="0" borderId="10" xfId="0" applyFont="1" applyBorder="1" applyAlignment="1">
      <alignment/>
    </xf>
    <xf numFmtId="1" fontId="4" fillId="0" borderId="0" xfId="26" applyNumberFormat="1" applyFont="1" applyBorder="1" applyAlignment="1">
      <alignment/>
    </xf>
    <xf numFmtId="0" fontId="4" fillId="0" borderId="11" xfId="0" applyFont="1" applyFill="1" applyBorder="1" applyAlignment="1">
      <alignment/>
    </xf>
    <xf numFmtId="0" fontId="4" fillId="0" borderId="10" xfId="0" applyFont="1" applyFill="1" applyBorder="1" applyAlignment="1">
      <alignment/>
    </xf>
    <xf numFmtId="3" fontId="7" fillId="0" borderId="0" xfId="0" applyNumberFormat="1" applyFont="1" applyBorder="1" applyAlignment="1">
      <alignment horizontal="right"/>
    </xf>
    <xf numFmtId="3" fontId="8" fillId="0" borderId="0" xfId="0" applyNumberFormat="1" applyFont="1" applyBorder="1" applyAlignment="1">
      <alignment horizontal="right"/>
    </xf>
    <xf numFmtId="1" fontId="5" fillId="0" borderId="0" xfId="26" applyNumberFormat="1" applyFont="1" applyBorder="1" applyAlignment="1">
      <alignment/>
    </xf>
    <xf numFmtId="0" fontId="5" fillId="0" borderId="0" xfId="0" applyFont="1" applyBorder="1" applyAlignment="1">
      <alignment/>
    </xf>
    <xf numFmtId="0" fontId="5" fillId="0" borderId="10" xfId="0" applyFont="1" applyFill="1" applyBorder="1" applyAlignment="1">
      <alignment/>
    </xf>
    <xf numFmtId="1" fontId="4" fillId="0" borderId="0" xfId="26" applyNumberFormat="1" applyFont="1" applyFill="1" applyBorder="1" applyAlignment="1">
      <alignment/>
    </xf>
    <xf numFmtId="1" fontId="4" fillId="0" borderId="0" xfId="0" applyNumberFormat="1" applyFont="1" applyFill="1" applyBorder="1" applyAlignment="1">
      <alignment/>
    </xf>
    <xf numFmtId="0" fontId="4" fillId="0" borderId="10" xfId="0" applyFont="1" applyBorder="1" applyAlignment="1">
      <alignment/>
    </xf>
    <xf numFmtId="3" fontId="7" fillId="0" borderId="2" xfId="0" applyNumberFormat="1" applyFont="1" applyBorder="1" applyAlignment="1">
      <alignment horizontal="right"/>
    </xf>
    <xf numFmtId="3" fontId="8" fillId="0" borderId="2" xfId="0" applyNumberFormat="1" applyFont="1" applyBorder="1" applyAlignment="1">
      <alignment horizontal="right"/>
    </xf>
    <xf numFmtId="0" fontId="5" fillId="0" borderId="3" xfId="0" applyFont="1" applyBorder="1" applyAlignment="1">
      <alignment/>
    </xf>
    <xf numFmtId="3" fontId="8" fillId="0" borderId="3" xfId="0" applyNumberFormat="1" applyFont="1" applyBorder="1" applyAlignment="1">
      <alignment horizontal="right"/>
    </xf>
    <xf numFmtId="0" fontId="5" fillId="0" borderId="12" xfId="0" applyFont="1" applyBorder="1" applyAlignment="1">
      <alignment/>
    </xf>
    <xf numFmtId="1" fontId="5" fillId="0" borderId="12" xfId="0" applyNumberFormat="1" applyFont="1" applyBorder="1" applyAlignment="1">
      <alignment/>
    </xf>
    <xf numFmtId="0" fontId="21" fillId="0" borderId="0" xfId="0" applyFont="1" applyBorder="1" applyAlignment="1">
      <alignment/>
    </xf>
    <xf numFmtId="3" fontId="5" fillId="0" borderId="2" xfId="0" applyNumberFormat="1" applyFont="1" applyBorder="1" applyAlignment="1">
      <alignment/>
    </xf>
    <xf numFmtId="3" fontId="5" fillId="0" borderId="0" xfId="0" applyNumberFormat="1" applyFont="1" applyBorder="1" applyAlignment="1">
      <alignment horizontal="right"/>
    </xf>
    <xf numFmtId="3" fontId="4" fillId="0" borderId="2" xfId="0" applyNumberFormat="1" applyFont="1" applyBorder="1" applyAlignment="1">
      <alignment horizontal="right"/>
    </xf>
    <xf numFmtId="194" fontId="7" fillId="0" borderId="0" xfId="0" applyNumberFormat="1" applyFont="1" applyBorder="1" applyAlignment="1">
      <alignment/>
    </xf>
    <xf numFmtId="194" fontId="7" fillId="2" borderId="0" xfId="0" applyNumberFormat="1" applyFont="1" applyFill="1" applyBorder="1" applyAlignment="1">
      <alignment/>
    </xf>
    <xf numFmtId="3" fontId="8" fillId="0" borderId="0" xfId="0" applyNumberFormat="1" applyFont="1" applyBorder="1" applyAlignment="1">
      <alignment/>
    </xf>
    <xf numFmtId="3" fontId="7" fillId="0" borderId="2" xfId="0" applyNumberFormat="1" applyFont="1" applyBorder="1" applyAlignment="1">
      <alignment/>
    </xf>
    <xf numFmtId="3" fontId="8" fillId="0" borderId="2" xfId="0" applyNumberFormat="1" applyFont="1" applyBorder="1" applyAlignment="1">
      <alignment/>
    </xf>
    <xf numFmtId="3" fontId="8" fillId="0" borderId="3" xfId="0" applyNumberFormat="1" applyFont="1" applyBorder="1" applyAlignment="1">
      <alignment/>
    </xf>
    <xf numFmtId="194" fontId="8" fillId="2" borderId="3" xfId="0" applyNumberFormat="1" applyFont="1" applyFill="1" applyBorder="1" applyAlignment="1">
      <alignment/>
    </xf>
    <xf numFmtId="9" fontId="4" fillId="0" borderId="0" xfId="0" applyNumberFormat="1" applyFont="1" applyBorder="1" applyAlignment="1">
      <alignment/>
    </xf>
    <xf numFmtId="194" fontId="5" fillId="0" borderId="0" xfId="0" applyNumberFormat="1" applyFont="1" applyBorder="1" applyAlignment="1">
      <alignment horizontal="right"/>
    </xf>
    <xf numFmtId="0" fontId="3" fillId="0" borderId="0" xfId="0" applyFont="1" applyBorder="1" applyAlignment="1">
      <alignment/>
    </xf>
    <xf numFmtId="194" fontId="3" fillId="0" borderId="0" xfId="0" applyNumberFormat="1" applyFont="1" applyBorder="1" applyAlignment="1">
      <alignment/>
    </xf>
    <xf numFmtId="0" fontId="4" fillId="0" borderId="2" xfId="0" applyFont="1" applyBorder="1" applyAlignment="1">
      <alignment horizontal="right"/>
    </xf>
    <xf numFmtId="194" fontId="5" fillId="0" borderId="1" xfId="0" applyNumberFormat="1" applyFont="1" applyBorder="1" applyAlignment="1">
      <alignment horizontal="right"/>
    </xf>
    <xf numFmtId="194" fontId="4" fillId="0" borderId="2" xfId="0" applyNumberFormat="1" applyFont="1" applyBorder="1" applyAlignment="1">
      <alignment horizontal="right" wrapText="1"/>
    </xf>
    <xf numFmtId="0" fontId="4" fillId="0" borderId="2" xfId="0" applyFont="1" applyBorder="1" applyAlignment="1">
      <alignment horizontal="right" wrapText="1"/>
    </xf>
    <xf numFmtId="3" fontId="4" fillId="0" borderId="0" xfId="24" applyNumberFormat="1" applyFont="1">
      <alignment/>
      <protection/>
    </xf>
    <xf numFmtId="3" fontId="5" fillId="0" borderId="0" xfId="24" applyNumberFormat="1" applyFont="1">
      <alignment/>
      <protection/>
    </xf>
    <xf numFmtId="194" fontId="4" fillId="0" borderId="0" xfId="24" applyNumberFormat="1" applyFont="1">
      <alignment/>
      <protection/>
    </xf>
    <xf numFmtId="9" fontId="4" fillId="0" borderId="0" xfId="24" applyNumberFormat="1" applyFont="1">
      <alignment/>
      <protection/>
    </xf>
    <xf numFmtId="0" fontId="3" fillId="0" borderId="0" xfId="0" applyFont="1" applyBorder="1" applyAlignment="1">
      <alignment/>
    </xf>
    <xf numFmtId="194" fontId="5" fillId="0" borderId="0" xfId="24" applyNumberFormat="1" applyFont="1">
      <alignment/>
      <protection/>
    </xf>
    <xf numFmtId="9" fontId="5" fillId="0" borderId="0" xfId="24" applyNumberFormat="1" applyFont="1">
      <alignment/>
      <protection/>
    </xf>
    <xf numFmtId="0" fontId="10" fillId="0" borderId="0" xfId="0" applyFont="1" applyBorder="1" applyAlignment="1">
      <alignment/>
    </xf>
    <xf numFmtId="0" fontId="4" fillId="2" borderId="0" xfId="0" applyFont="1" applyFill="1" applyAlignment="1">
      <alignment/>
    </xf>
    <xf numFmtId="3" fontId="4" fillId="2" borderId="0" xfId="24" applyNumberFormat="1" applyFont="1" applyFill="1">
      <alignment/>
      <protection/>
    </xf>
    <xf numFmtId="3" fontId="5" fillId="2" borderId="0" xfId="24" applyNumberFormat="1" applyFont="1" applyFill="1">
      <alignment/>
      <protection/>
    </xf>
    <xf numFmtId="1" fontId="4" fillId="2" borderId="0" xfId="26" applyNumberFormat="1" applyFont="1" applyFill="1" applyBorder="1" applyAlignment="1">
      <alignment/>
    </xf>
    <xf numFmtId="0" fontId="3" fillId="2" borderId="0" xfId="0" applyFont="1" applyFill="1" applyBorder="1" applyAlignment="1">
      <alignment/>
    </xf>
    <xf numFmtId="0" fontId="4" fillId="0" borderId="0" xfId="0" applyFont="1" applyAlignment="1">
      <alignment/>
    </xf>
    <xf numFmtId="3" fontId="5" fillId="0" borderId="2" xfId="24" applyNumberFormat="1" applyFont="1" applyBorder="1">
      <alignment/>
      <protection/>
    </xf>
    <xf numFmtId="194" fontId="5" fillId="0" borderId="2" xfId="24" applyNumberFormat="1" applyFont="1" applyBorder="1">
      <alignment/>
      <protection/>
    </xf>
    <xf numFmtId="9" fontId="5" fillId="0" borderId="2" xfId="24" applyNumberFormat="1" applyFont="1" applyBorder="1">
      <alignment/>
      <protection/>
    </xf>
    <xf numFmtId="194" fontId="5" fillId="0" borderId="3" xfId="24" applyNumberFormat="1" applyFont="1" applyBorder="1">
      <alignment/>
      <protection/>
    </xf>
    <xf numFmtId="3" fontId="5" fillId="0" borderId="3" xfId="24" applyNumberFormat="1" applyFont="1" applyBorder="1">
      <alignment/>
      <protection/>
    </xf>
    <xf numFmtId="9" fontId="5" fillId="0" borderId="3" xfId="24" applyNumberFormat="1" applyFont="1" applyBorder="1">
      <alignment/>
      <protection/>
    </xf>
    <xf numFmtId="0" fontId="4" fillId="0" borderId="0" xfId="21" applyFont="1" applyBorder="1" applyAlignment="1">
      <alignment horizontal="left" wrapText="1"/>
      <protection/>
    </xf>
    <xf numFmtId="1" fontId="4" fillId="0" borderId="0" xfId="21" applyNumberFormat="1" applyFont="1" applyBorder="1" applyAlignment="1">
      <alignment horizontal="left" wrapText="1"/>
      <protection/>
    </xf>
    <xf numFmtId="0" fontId="4" fillId="0" borderId="0" xfId="0" applyFont="1" applyBorder="1" applyAlignment="1">
      <alignment horizontal="left"/>
    </xf>
    <xf numFmtId="0" fontId="22" fillId="0" borderId="0" xfId="0" applyFont="1" applyBorder="1" applyAlignment="1">
      <alignment/>
    </xf>
    <xf numFmtId="0" fontId="4" fillId="0" borderId="0" xfId="0" applyNumberFormat="1" applyFont="1" applyBorder="1" applyAlignment="1">
      <alignment/>
    </xf>
    <xf numFmtId="0" fontId="4" fillId="0" borderId="0" xfId="0" applyFont="1" applyBorder="1" applyAlignment="1">
      <alignment horizontal="right"/>
    </xf>
    <xf numFmtId="0" fontId="5" fillId="0" borderId="2" xfId="0" applyFont="1" applyBorder="1" applyAlignment="1">
      <alignment/>
    </xf>
    <xf numFmtId="4" fontId="4" fillId="0" borderId="0" xfId="0" applyNumberFormat="1" applyFont="1" applyBorder="1" applyAlignment="1">
      <alignment/>
    </xf>
    <xf numFmtId="4" fontId="4" fillId="0" borderId="0" xfId="0" applyNumberFormat="1" applyFont="1" applyBorder="1" applyAlignment="1">
      <alignment horizontal="right"/>
    </xf>
    <xf numFmtId="0" fontId="5" fillId="0" borderId="13" xfId="0" applyFont="1" applyBorder="1" applyAlignment="1">
      <alignment horizontal="right" wrapText="1"/>
    </xf>
    <xf numFmtId="4" fontId="7" fillId="0" borderId="0" xfId="0" applyNumberFormat="1" applyFont="1" applyBorder="1" applyAlignment="1">
      <alignment/>
    </xf>
    <xf numFmtId="3" fontId="7" fillId="0" borderId="0" xfId="22" applyNumberFormat="1" applyFont="1">
      <alignment/>
      <protection/>
    </xf>
    <xf numFmtId="3" fontId="8" fillId="0" borderId="0" xfId="22" applyNumberFormat="1" applyFont="1">
      <alignment/>
      <protection/>
    </xf>
    <xf numFmtId="0" fontId="7" fillId="0" borderId="0" xfId="0" applyNumberFormat="1" applyFont="1" applyBorder="1" applyAlignment="1">
      <alignment/>
    </xf>
    <xf numFmtId="0" fontId="7" fillId="0" borderId="0" xfId="0" applyNumberFormat="1" applyFont="1" applyFill="1" applyBorder="1" applyAlignment="1">
      <alignment/>
    </xf>
    <xf numFmtId="0" fontId="7" fillId="0" borderId="0" xfId="0" applyFont="1" applyFill="1" applyBorder="1" applyAlignment="1">
      <alignment horizontal="right"/>
    </xf>
    <xf numFmtId="0" fontId="8" fillId="0" borderId="0" xfId="0" applyFont="1" applyFill="1" applyBorder="1" applyAlignment="1">
      <alignment/>
    </xf>
    <xf numFmtId="0" fontId="7" fillId="0" borderId="0" xfId="0" applyFont="1" applyBorder="1" applyAlignment="1">
      <alignment horizontal="right"/>
    </xf>
    <xf numFmtId="4" fontId="7" fillId="0" borderId="0" xfId="0" applyNumberFormat="1" applyFont="1" applyFill="1" applyBorder="1" applyAlignment="1">
      <alignment/>
    </xf>
    <xf numFmtId="4" fontId="4" fillId="2" borderId="0" xfId="0" applyNumberFormat="1" applyFont="1" applyFill="1" applyBorder="1" applyAlignment="1">
      <alignment/>
    </xf>
    <xf numFmtId="3" fontId="7" fillId="2" borderId="0" xfId="22" applyNumberFormat="1" applyFont="1" applyFill="1">
      <alignment/>
      <protection/>
    </xf>
    <xf numFmtId="3" fontId="8" fillId="2" borderId="0" xfId="22" applyNumberFormat="1" applyFont="1" applyFill="1">
      <alignment/>
      <protection/>
    </xf>
    <xf numFmtId="0" fontId="4" fillId="2" borderId="0" xfId="0" applyNumberFormat="1"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horizontal="right"/>
    </xf>
    <xf numFmtId="0" fontId="5" fillId="2" borderId="0" xfId="0" applyFont="1" applyFill="1" applyBorder="1" applyAlignment="1">
      <alignment/>
    </xf>
    <xf numFmtId="0" fontId="7" fillId="2" borderId="0" xfId="0" applyNumberFormat="1" applyFont="1" applyFill="1" applyBorder="1" applyAlignment="1">
      <alignment/>
    </xf>
    <xf numFmtId="0" fontId="7" fillId="2" borderId="0" xfId="0" applyFont="1" applyFill="1" applyBorder="1" applyAlignment="1">
      <alignment/>
    </xf>
    <xf numFmtId="0" fontId="7" fillId="2" borderId="0" xfId="0" applyFont="1" applyFill="1" applyBorder="1" applyAlignment="1">
      <alignment horizontal="right"/>
    </xf>
    <xf numFmtId="0" fontId="8" fillId="2" borderId="0" xfId="0" applyFont="1" applyFill="1" applyBorder="1" applyAlignment="1">
      <alignment/>
    </xf>
    <xf numFmtId="4" fontId="7" fillId="2" borderId="0" xfId="0" applyNumberFormat="1" applyFont="1" applyFill="1" applyBorder="1" applyAlignment="1">
      <alignment/>
    </xf>
    <xf numFmtId="1" fontId="7" fillId="2" borderId="0" xfId="0" applyNumberFormat="1" applyFont="1" applyFill="1" applyBorder="1" applyAlignment="1">
      <alignment/>
    </xf>
    <xf numFmtId="4" fontId="7" fillId="2" borderId="0" xfId="0" applyNumberFormat="1" applyFont="1" applyFill="1" applyBorder="1" applyAlignment="1">
      <alignment horizontal="right"/>
    </xf>
    <xf numFmtId="1" fontId="4" fillId="2" borderId="0" xfId="0" applyNumberFormat="1" applyFont="1" applyFill="1" applyBorder="1" applyAlignment="1">
      <alignment/>
    </xf>
    <xf numFmtId="0" fontId="5" fillId="2" borderId="0" xfId="0" applyNumberFormat="1" applyFont="1" applyFill="1" applyBorder="1" applyAlignment="1">
      <alignment/>
    </xf>
    <xf numFmtId="4" fontId="4" fillId="2" borderId="0" xfId="0" applyNumberFormat="1" applyFont="1" applyFill="1" applyBorder="1" applyAlignment="1">
      <alignment horizontal="right"/>
    </xf>
    <xf numFmtId="0" fontId="4" fillId="2" borderId="0" xfId="21" applyFont="1" applyFill="1" applyBorder="1">
      <alignment/>
      <protection/>
    </xf>
    <xf numFmtId="0" fontId="5" fillId="2" borderId="3" xfId="0" applyFont="1" applyFill="1" applyBorder="1" applyAlignment="1">
      <alignment/>
    </xf>
    <xf numFmtId="3" fontId="8" fillId="2" borderId="3" xfId="22" applyNumberFormat="1" applyFont="1" applyFill="1" applyBorder="1">
      <alignment/>
      <protection/>
    </xf>
    <xf numFmtId="3" fontId="21" fillId="0" borderId="0" xfId="0" applyNumberFormat="1" applyFont="1" applyBorder="1" applyAlignment="1">
      <alignment/>
    </xf>
    <xf numFmtId="3" fontId="22" fillId="0" borderId="0" xfId="0" applyNumberFormat="1" applyFont="1" applyBorder="1" applyAlignment="1">
      <alignment/>
    </xf>
    <xf numFmtId="0" fontId="22"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right" wrapText="1"/>
    </xf>
    <xf numFmtId="194" fontId="4" fillId="0" borderId="0" xfId="0" applyNumberFormat="1" applyFont="1" applyBorder="1" applyAlignment="1">
      <alignment wrapText="1"/>
    </xf>
    <xf numFmtId="194" fontId="4" fillId="0" borderId="0" xfId="0" applyNumberFormat="1" applyFont="1" applyBorder="1" applyAlignment="1">
      <alignment/>
    </xf>
    <xf numFmtId="0" fontId="4" fillId="0" borderId="0" xfId="0" applyFont="1" applyFill="1" applyBorder="1" applyAlignment="1">
      <alignment horizontal="center"/>
    </xf>
    <xf numFmtId="194" fontId="4" fillId="0" borderId="0" xfId="0" applyNumberFormat="1" applyFont="1" applyFill="1" applyBorder="1" applyAlignment="1">
      <alignment/>
    </xf>
    <xf numFmtId="0" fontId="4" fillId="0" borderId="1" xfId="0" applyFont="1" applyBorder="1" applyAlignment="1">
      <alignment wrapText="1"/>
    </xf>
    <xf numFmtId="0" fontId="4" fillId="0" borderId="1" xfId="0" applyFont="1" applyBorder="1" applyAlignment="1">
      <alignment horizontal="center"/>
    </xf>
    <xf numFmtId="17" fontId="4" fillId="0" borderId="0" xfId="0" applyNumberFormat="1" applyFont="1" applyBorder="1" applyAlignment="1">
      <alignment horizontal="right"/>
    </xf>
    <xf numFmtId="17" fontId="4" fillId="0" borderId="0" xfId="0" applyNumberFormat="1" applyFont="1" applyBorder="1" applyAlignment="1">
      <alignment/>
    </xf>
    <xf numFmtId="0" fontId="24" fillId="0" borderId="2" xfId="0" applyFont="1" applyBorder="1" applyAlignment="1">
      <alignment horizontal="right"/>
    </xf>
    <xf numFmtId="0" fontId="24" fillId="0" borderId="0" xfId="0" applyFont="1" applyBorder="1" applyAlignment="1">
      <alignment horizontal="right"/>
    </xf>
    <xf numFmtId="194" fontId="24" fillId="0" borderId="2" xfId="0" applyNumberFormat="1" applyFont="1" applyBorder="1" applyAlignment="1">
      <alignment horizontal="right"/>
    </xf>
    <xf numFmtId="194" fontId="8" fillId="0" borderId="0" xfId="0" applyNumberFormat="1" applyFont="1" applyBorder="1" applyAlignment="1">
      <alignment horizontal="right"/>
    </xf>
    <xf numFmtId="0" fontId="9" fillId="0" borderId="0" xfId="0" applyFont="1" applyBorder="1" applyAlignment="1">
      <alignment/>
    </xf>
    <xf numFmtId="0" fontId="7" fillId="0" borderId="0" xfId="0" applyFont="1" applyBorder="1" applyAlignment="1">
      <alignment horizontal="left" indent="1"/>
    </xf>
    <xf numFmtId="194" fontId="7" fillId="0" borderId="0" xfId="0" applyNumberFormat="1" applyFont="1" applyBorder="1" applyAlignment="1">
      <alignment horizontal="right"/>
    </xf>
    <xf numFmtId="0" fontId="4" fillId="0" borderId="0" xfId="0" applyFont="1" applyBorder="1" applyAlignment="1">
      <alignment horizontal="left" indent="1"/>
    </xf>
    <xf numFmtId="3" fontId="21" fillId="0" borderId="0" xfId="0" applyNumberFormat="1" applyFont="1" applyBorder="1" applyAlignment="1">
      <alignment horizontal="right"/>
    </xf>
    <xf numFmtId="3" fontId="21" fillId="0" borderId="0" xfId="15" applyNumberFormat="1" applyFont="1" applyFill="1" applyBorder="1" applyAlignment="1">
      <alignment/>
    </xf>
    <xf numFmtId="194" fontId="21" fillId="0" borderId="0" xfId="0" applyNumberFormat="1" applyFont="1" applyBorder="1" applyAlignment="1">
      <alignment/>
    </xf>
    <xf numFmtId="3" fontId="7" fillId="2" borderId="0" xfId="0" applyNumberFormat="1" applyFont="1" applyFill="1" applyBorder="1" applyAlignment="1">
      <alignment horizontal="right"/>
    </xf>
    <xf numFmtId="194" fontId="7" fillId="2" borderId="0" xfId="0" applyNumberFormat="1" applyFont="1" applyFill="1" applyBorder="1" applyAlignment="1">
      <alignment horizontal="right"/>
    </xf>
    <xf numFmtId="3" fontId="4" fillId="0" borderId="0" xfId="15" applyNumberFormat="1" applyFont="1" applyFill="1" applyBorder="1" applyAlignment="1">
      <alignment/>
    </xf>
    <xf numFmtId="0" fontId="4" fillId="0" borderId="0" xfId="0" applyFont="1" applyFill="1" applyBorder="1" applyAlignment="1">
      <alignment horizontal="left" indent="1"/>
    </xf>
    <xf numFmtId="3" fontId="4" fillId="0" borderId="0" xfId="15" applyNumberFormat="1" applyFont="1" applyBorder="1" applyAlignment="1">
      <alignment/>
    </xf>
    <xf numFmtId="3" fontId="7" fillId="0" borderId="0" xfId="15" applyNumberFormat="1" applyFont="1" applyBorder="1" applyAlignment="1">
      <alignment/>
    </xf>
    <xf numFmtId="0" fontId="8" fillId="0" borderId="0" xfId="0" applyFont="1" applyBorder="1" applyAlignment="1">
      <alignment horizontal="left"/>
    </xf>
    <xf numFmtId="3" fontId="8" fillId="2" borderId="0" xfId="0" applyNumberFormat="1" applyFont="1" applyFill="1" applyBorder="1" applyAlignment="1">
      <alignment horizontal="right"/>
    </xf>
    <xf numFmtId="194" fontId="8" fillId="2" borderId="0" xfId="0" applyNumberFormat="1" applyFont="1" applyFill="1" applyBorder="1" applyAlignment="1">
      <alignment horizontal="right"/>
    </xf>
    <xf numFmtId="3" fontId="7" fillId="2" borderId="2" xfId="0" applyNumberFormat="1" applyFont="1" applyFill="1" applyBorder="1" applyAlignment="1">
      <alignment horizontal="right"/>
    </xf>
    <xf numFmtId="194" fontId="7" fillId="2" borderId="2" xfId="0" applyNumberFormat="1" applyFont="1" applyFill="1" applyBorder="1" applyAlignment="1">
      <alignment horizontal="right"/>
    </xf>
    <xf numFmtId="3" fontId="8" fillId="2" borderId="3" xfId="0" applyNumberFormat="1" applyFont="1" applyFill="1" applyBorder="1" applyAlignment="1">
      <alignment horizontal="right"/>
    </xf>
    <xf numFmtId="194" fontId="8" fillId="2" borderId="3" xfId="0" applyNumberFormat="1" applyFont="1" applyFill="1" applyBorder="1" applyAlignment="1">
      <alignment horizontal="right"/>
    </xf>
    <xf numFmtId="3" fontId="8" fillId="2" borderId="2" xfId="0" applyNumberFormat="1" applyFont="1" applyFill="1" applyBorder="1" applyAlignment="1">
      <alignment horizontal="right"/>
    </xf>
    <xf numFmtId="193" fontId="5" fillId="0" borderId="0" xfId="0" applyNumberFormat="1" applyFont="1" applyBorder="1" applyAlignment="1">
      <alignment/>
    </xf>
    <xf numFmtId="0" fontId="5" fillId="0" borderId="0" xfId="0" applyFont="1" applyFill="1" applyBorder="1" applyAlignment="1">
      <alignment/>
    </xf>
    <xf numFmtId="0" fontId="5" fillId="0" borderId="0" xfId="0" applyFont="1" applyBorder="1" applyAlignment="1">
      <alignment horizontal="center"/>
    </xf>
    <xf numFmtId="0" fontId="5" fillId="0" borderId="0" xfId="0" applyFont="1" applyFill="1" applyBorder="1" applyAlignment="1">
      <alignment horizontal="right"/>
    </xf>
    <xf numFmtId="0" fontId="3" fillId="0" borderId="0" xfId="0" applyFont="1" applyAlignment="1">
      <alignment/>
    </xf>
    <xf numFmtId="0" fontId="3" fillId="0" borderId="0" xfId="0" applyFont="1" applyBorder="1" applyAlignment="1">
      <alignment/>
    </xf>
    <xf numFmtId="0" fontId="4" fillId="0" borderId="0" xfId="0" applyFont="1" applyBorder="1" applyAlignment="1">
      <alignment horizontal="center"/>
    </xf>
    <xf numFmtId="0" fontId="5" fillId="0" borderId="2" xfId="0" applyFont="1" applyFill="1" applyBorder="1" applyAlignment="1">
      <alignment horizontal="right"/>
    </xf>
    <xf numFmtId="0" fontId="5" fillId="0" borderId="2" xfId="0" applyFont="1" applyBorder="1" applyAlignment="1">
      <alignment horizontal="right"/>
    </xf>
    <xf numFmtId="3" fontId="7" fillId="0" borderId="0" xfId="23" applyNumberFormat="1" applyFont="1">
      <alignment/>
      <protection/>
    </xf>
    <xf numFmtId="3" fontId="8" fillId="0" borderId="0" xfId="23" applyNumberFormat="1" applyFont="1">
      <alignment/>
      <protection/>
    </xf>
    <xf numFmtId="0" fontId="9" fillId="0" borderId="0" xfId="0" applyFont="1" applyAlignment="1">
      <alignment/>
    </xf>
    <xf numFmtId="3" fontId="7" fillId="2" borderId="0" xfId="23" applyNumberFormat="1" applyFont="1" applyFill="1">
      <alignment/>
      <protection/>
    </xf>
    <xf numFmtId="3" fontId="8" fillId="2" borderId="0" xfId="23" applyNumberFormat="1" applyFont="1" applyFill="1">
      <alignment/>
      <protection/>
    </xf>
    <xf numFmtId="0" fontId="3" fillId="0" borderId="0" xfId="0" applyFont="1" applyFill="1" applyAlignment="1">
      <alignment/>
    </xf>
    <xf numFmtId="3" fontId="10" fillId="0" borderId="0" xfId="0" applyNumberFormat="1" applyFont="1" applyAlignment="1">
      <alignment/>
    </xf>
    <xf numFmtId="0" fontId="4" fillId="2" borderId="2" xfId="21" applyFont="1" applyFill="1" applyBorder="1">
      <alignment/>
      <protection/>
    </xf>
    <xf numFmtId="3" fontId="7" fillId="2" borderId="2" xfId="23" applyNumberFormat="1" applyFont="1" applyFill="1" applyBorder="1">
      <alignment/>
      <protection/>
    </xf>
    <xf numFmtId="3" fontId="8" fillId="2" borderId="2" xfId="23" applyNumberFormat="1" applyFont="1" applyFill="1" applyBorder="1">
      <alignment/>
      <protection/>
    </xf>
    <xf numFmtId="0" fontId="5" fillId="2" borderId="2" xfId="0" applyFont="1" applyFill="1" applyBorder="1" applyAlignment="1">
      <alignment/>
    </xf>
    <xf numFmtId="3" fontId="8" fillId="2" borderId="3" xfId="23" applyNumberFormat="1" applyFont="1" applyFill="1" applyBorder="1">
      <alignment/>
      <protection/>
    </xf>
    <xf numFmtId="0" fontId="10" fillId="0" borderId="0" xfId="0" applyFont="1" applyAlignment="1">
      <alignment/>
    </xf>
    <xf numFmtId="3" fontId="4" fillId="2" borderId="0" xfId="0" applyNumberFormat="1" applyFont="1" applyFill="1" applyBorder="1" applyAlignment="1">
      <alignment horizontal="right"/>
    </xf>
    <xf numFmtId="3" fontId="5" fillId="2" borderId="0" xfId="0" applyNumberFormat="1" applyFont="1" applyFill="1" applyBorder="1" applyAlignment="1">
      <alignment horizontal="right"/>
    </xf>
    <xf numFmtId="0" fontId="5" fillId="2" borderId="0" xfId="0" applyFont="1" applyFill="1" applyBorder="1" applyAlignment="1">
      <alignment horizontal="right"/>
    </xf>
    <xf numFmtId="4" fontId="5" fillId="2" borderId="0" xfId="0" applyNumberFormat="1" applyFont="1" applyFill="1" applyBorder="1" applyAlignment="1">
      <alignment horizontal="right"/>
    </xf>
    <xf numFmtId="0" fontId="4" fillId="2" borderId="14" xfId="0" applyFont="1" applyFill="1" applyBorder="1" applyAlignment="1">
      <alignment/>
    </xf>
    <xf numFmtId="0" fontId="5" fillId="2" borderId="0" xfId="0" applyFont="1" applyFill="1" applyBorder="1" applyAlignment="1">
      <alignment horizontal="center"/>
    </xf>
    <xf numFmtId="0" fontId="21" fillId="0" borderId="0" xfId="0" applyFont="1" applyAlignment="1">
      <alignment/>
    </xf>
    <xf numFmtId="0" fontId="4" fillId="0" borderId="0" xfId="0" applyFont="1" applyFill="1" applyAlignment="1">
      <alignment/>
    </xf>
    <xf numFmtId="3" fontId="5" fillId="0" borderId="0" xfId="0" applyNumberFormat="1" applyFont="1" applyAlignment="1">
      <alignment/>
    </xf>
    <xf numFmtId="0" fontId="4" fillId="0" borderId="2" xfId="21" applyFont="1" applyFill="1" applyBorder="1">
      <alignment/>
      <protection/>
    </xf>
    <xf numFmtId="0" fontId="5" fillId="0" borderId="0" xfId="0" applyFont="1" applyAlignment="1">
      <alignment/>
    </xf>
    <xf numFmtId="3" fontId="5" fillId="0" borderId="0" xfId="0" applyNumberFormat="1" applyFont="1" applyFill="1" applyBorder="1" applyAlignment="1">
      <alignment horizontal="right"/>
    </xf>
    <xf numFmtId="0" fontId="5" fillId="0" borderId="0" xfId="0" applyFont="1" applyBorder="1" applyAlignment="1">
      <alignment horizontal="right"/>
    </xf>
    <xf numFmtId="4" fontId="5" fillId="0" borderId="0" xfId="0" applyNumberFormat="1" applyFont="1" applyBorder="1" applyAlignment="1">
      <alignment horizontal="right"/>
    </xf>
    <xf numFmtId="0" fontId="4" fillId="0" borderId="14" xfId="0" applyFont="1" applyBorder="1" applyAlignment="1">
      <alignment/>
    </xf>
    <xf numFmtId="3" fontId="4" fillId="0" borderId="0" xfId="0" applyNumberFormat="1" applyFont="1" applyBorder="1" applyAlignment="1">
      <alignment horizontal="right" wrapText="1"/>
    </xf>
    <xf numFmtId="3" fontId="5" fillId="0" borderId="0" xfId="0" applyNumberFormat="1" applyFont="1" applyBorder="1" applyAlignment="1">
      <alignment horizontal="right" wrapText="1"/>
    </xf>
    <xf numFmtId="3" fontId="4" fillId="0" borderId="0" xfId="0" applyNumberFormat="1" applyFont="1" applyBorder="1" applyAlignment="1">
      <alignment/>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3" fontId="3" fillId="0" borderId="0" xfId="0" applyNumberFormat="1" applyFont="1" applyBorder="1" applyAlignment="1">
      <alignment/>
    </xf>
    <xf numFmtId="3" fontId="4" fillId="0" borderId="2" xfId="0" applyNumberFormat="1" applyFont="1" applyBorder="1" applyAlignment="1">
      <alignment wrapText="1"/>
    </xf>
    <xf numFmtId="3" fontId="4" fillId="0" borderId="0" xfId="0" applyNumberFormat="1" applyFont="1" applyBorder="1" applyAlignment="1">
      <alignment wrapText="1"/>
    </xf>
    <xf numFmtId="3" fontId="3" fillId="0" borderId="0" xfId="0" applyNumberFormat="1" applyFont="1" applyBorder="1" applyAlignment="1">
      <alignment wrapText="1"/>
    </xf>
    <xf numFmtId="3" fontId="7" fillId="0" borderId="0" xfId="25" applyNumberFormat="1" applyFont="1">
      <alignment/>
      <protection/>
    </xf>
    <xf numFmtId="3" fontId="8" fillId="0" borderId="0" xfId="25" applyNumberFormat="1" applyFont="1">
      <alignment/>
      <protection/>
    </xf>
    <xf numFmtId="3" fontId="7" fillId="0" borderId="0" xfId="0" applyNumberFormat="1" applyFont="1" applyBorder="1" applyAlignment="1">
      <alignment/>
    </xf>
    <xf numFmtId="3" fontId="7" fillId="0" borderId="0" xfId="25" applyNumberFormat="1" applyFont="1" applyBorder="1">
      <alignment/>
      <protection/>
    </xf>
    <xf numFmtId="3" fontId="8" fillId="0" borderId="0" xfId="25" applyNumberFormat="1" applyFont="1" applyBorder="1">
      <alignment/>
      <protection/>
    </xf>
    <xf numFmtId="3" fontId="7" fillId="2" borderId="0" xfId="25" applyNumberFormat="1" applyFont="1" applyFill="1" applyBorder="1">
      <alignment/>
      <protection/>
    </xf>
    <xf numFmtId="3" fontId="8" fillId="2" borderId="0" xfId="25" applyNumberFormat="1" applyFont="1" applyFill="1" applyBorder="1">
      <alignment/>
      <protection/>
    </xf>
    <xf numFmtId="3" fontId="3" fillId="0" borderId="0" xfId="0" applyNumberFormat="1" applyFont="1" applyFill="1" applyBorder="1" applyAlignment="1">
      <alignment/>
    </xf>
    <xf numFmtId="3" fontId="7" fillId="0" borderId="0" xfId="25" applyNumberFormat="1" applyFont="1" applyFill="1">
      <alignment/>
      <protection/>
    </xf>
    <xf numFmtId="3" fontId="7" fillId="0" borderId="2" xfId="25" applyNumberFormat="1" applyFont="1" applyBorder="1">
      <alignment/>
      <protection/>
    </xf>
    <xf numFmtId="3" fontId="8" fillId="0" borderId="2" xfId="25" applyNumberFormat="1" applyFont="1" applyBorder="1">
      <alignment/>
      <protection/>
    </xf>
    <xf numFmtId="3" fontId="7" fillId="0" borderId="2" xfId="0" applyNumberFormat="1" applyFont="1" applyBorder="1" applyAlignment="1">
      <alignment/>
    </xf>
    <xf numFmtId="3" fontId="7" fillId="2" borderId="2" xfId="25" applyNumberFormat="1" applyFont="1" applyFill="1" applyBorder="1">
      <alignment/>
      <protection/>
    </xf>
    <xf numFmtId="3" fontId="8" fillId="2" borderId="2" xfId="25" applyNumberFormat="1" applyFont="1" applyFill="1" applyBorder="1">
      <alignment/>
      <protection/>
    </xf>
    <xf numFmtId="3" fontId="5" fillId="0" borderId="3" xfId="0" applyNumberFormat="1" applyFont="1" applyBorder="1" applyAlignment="1">
      <alignment/>
    </xf>
    <xf numFmtId="3" fontId="8" fillId="0" borderId="3" xfId="25" applyNumberFormat="1" applyFont="1" applyBorder="1">
      <alignment/>
      <protection/>
    </xf>
    <xf numFmtId="3" fontId="8" fillId="2" borderId="3" xfId="25" applyNumberFormat="1" applyFont="1" applyFill="1" applyBorder="1">
      <alignment/>
      <protection/>
    </xf>
    <xf numFmtId="3" fontId="10" fillId="0" borderId="0" xfId="0" applyNumberFormat="1" applyFont="1" applyBorder="1" applyAlignment="1">
      <alignment/>
    </xf>
    <xf numFmtId="0" fontId="4" fillId="0" borderId="3" xfId="0" applyFont="1" applyFill="1" applyBorder="1" applyAlignment="1">
      <alignment/>
    </xf>
    <xf numFmtId="3" fontId="7" fillId="0" borderId="3" xfId="25" applyNumberFormat="1" applyFont="1" applyBorder="1">
      <alignment/>
      <protection/>
    </xf>
    <xf numFmtId="3" fontId="7" fillId="0" borderId="3" xfId="0" applyNumberFormat="1" applyFont="1" applyBorder="1" applyAlignment="1">
      <alignment/>
    </xf>
    <xf numFmtId="3" fontId="7" fillId="2" borderId="3" xfId="25" applyNumberFormat="1" applyFont="1" applyFill="1" applyBorder="1">
      <alignment/>
      <protection/>
    </xf>
    <xf numFmtId="0" fontId="5" fillId="0" borderId="3" xfId="0" applyFont="1" applyFill="1" applyBorder="1" applyAlignment="1">
      <alignment/>
    </xf>
    <xf numFmtId="0" fontId="5" fillId="0" borderId="3" xfId="0" applyFont="1" applyFill="1" applyBorder="1" applyAlignment="1">
      <alignment wrapText="1"/>
    </xf>
    <xf numFmtId="3" fontId="4" fillId="0" borderId="3" xfId="0" applyNumberFormat="1" applyFont="1" applyBorder="1" applyAlignment="1">
      <alignment/>
    </xf>
    <xf numFmtId="194" fontId="5" fillId="0" borderId="0" xfId="0" applyNumberFormat="1" applyFont="1" applyBorder="1" applyAlignment="1">
      <alignment/>
    </xf>
    <xf numFmtId="194" fontId="5" fillId="2" borderId="0" xfId="0" applyNumberFormat="1" applyFont="1" applyFill="1" applyBorder="1" applyAlignment="1">
      <alignment/>
    </xf>
    <xf numFmtId="194" fontId="5" fillId="0" borderId="0" xfId="0" applyNumberFormat="1" applyFont="1" applyFill="1" applyBorder="1" applyAlignment="1">
      <alignment/>
    </xf>
    <xf numFmtId="3" fontId="14" fillId="2" borderId="0" xfId="0" applyNumberFormat="1" applyFont="1" applyFill="1" applyAlignment="1">
      <alignment/>
    </xf>
    <xf numFmtId="3" fontId="17" fillId="2" borderId="2" xfId="0" applyNumberFormat="1" applyFont="1" applyFill="1" applyBorder="1" applyAlignment="1">
      <alignment/>
    </xf>
    <xf numFmtId="3" fontId="4" fillId="0" borderId="0" xfId="0" applyNumberFormat="1" applyFont="1" applyBorder="1" applyAlignment="1">
      <alignment horizontal="left" wrapText="1"/>
    </xf>
    <xf numFmtId="0" fontId="4" fillId="0" borderId="0" xfId="0" applyFont="1" applyFill="1" applyBorder="1" applyAlignment="1">
      <alignment wrapText="1"/>
    </xf>
    <xf numFmtId="0" fontId="0" fillId="0" borderId="0" xfId="0" applyAlignment="1">
      <alignment wrapText="1"/>
    </xf>
    <xf numFmtId="3" fontId="4" fillId="0" borderId="1" xfId="0" applyNumberFormat="1" applyFont="1" applyFill="1" applyBorder="1" applyAlignment="1">
      <alignment horizontal="center" vertical="top" wrapText="1"/>
    </xf>
    <xf numFmtId="0" fontId="7" fillId="0" borderId="0" xfId="0" applyFont="1" applyAlignment="1">
      <alignment horizontal="left" wrapText="1"/>
    </xf>
    <xf numFmtId="0" fontId="4" fillId="0" borderId="0" xfId="0" applyFont="1" applyFill="1" applyAlignment="1">
      <alignment horizontal="left" wrapText="1"/>
    </xf>
    <xf numFmtId="0" fontId="4" fillId="0" borderId="0" xfId="0" applyNumberFormat="1" applyFont="1" applyBorder="1" applyAlignment="1">
      <alignment vertical="top" wrapText="1"/>
    </xf>
    <xf numFmtId="0" fontId="4" fillId="0" borderId="0" xfId="0" applyNumberFormat="1" applyFont="1" applyAlignment="1">
      <alignment vertical="top" wrapText="1"/>
    </xf>
    <xf numFmtId="0" fontId="4"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horizontal="lef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0" xfId="0" applyFont="1" applyBorder="1" applyAlignment="1">
      <alignment horizontal="center" wrapText="1"/>
    </xf>
    <xf numFmtId="0" fontId="0" fillId="0" borderId="0" xfId="0" applyAlignment="1">
      <alignment horizontal="center" wrapText="1"/>
    </xf>
    <xf numFmtId="0" fontId="4" fillId="0" borderId="1" xfId="0" applyFont="1" applyBorder="1" applyAlignment="1">
      <alignment horizontal="center"/>
    </xf>
    <xf numFmtId="0" fontId="0" fillId="0" borderId="1" xfId="0" applyBorder="1" applyAlignment="1">
      <alignment horizontal="center"/>
    </xf>
    <xf numFmtId="17" fontId="4" fillId="0" borderId="0" xfId="0" applyNumberFormat="1" applyFont="1" applyBorder="1" applyAlignment="1">
      <alignment horizontal="center"/>
    </xf>
    <xf numFmtId="0" fontId="0" fillId="0" borderId="0" xfId="0" applyAlignment="1">
      <alignment horizontal="center"/>
    </xf>
    <xf numFmtId="0" fontId="4" fillId="2" borderId="0" xfId="0" applyFont="1" applyFill="1" applyBorder="1" applyAlignment="1">
      <alignment horizontal="left" wrapText="1"/>
    </xf>
    <xf numFmtId="0" fontId="0" fillId="2" borderId="0" xfId="0" applyFill="1" applyAlignment="1">
      <alignment horizontal="left" wrapText="1"/>
    </xf>
    <xf numFmtId="0" fontId="4" fillId="0" borderId="0" xfId="0" applyFont="1" applyBorder="1" applyAlignment="1">
      <alignment horizontal="center"/>
    </xf>
    <xf numFmtId="0" fontId="5" fillId="0" borderId="0" xfId="0" applyFont="1" applyBorder="1" applyAlignment="1">
      <alignment horizontal="center"/>
    </xf>
    <xf numFmtId="0" fontId="4" fillId="0" borderId="0" xfId="0" applyFont="1" applyAlignment="1">
      <alignment wrapText="1"/>
    </xf>
    <xf numFmtId="3" fontId="5" fillId="0" borderId="1" xfId="0" applyNumberFormat="1" applyFont="1" applyBorder="1" applyAlignment="1">
      <alignment horizontal="center"/>
    </xf>
    <xf numFmtId="3" fontId="5" fillId="0" borderId="0" xfId="0" applyNumberFormat="1" applyFont="1" applyBorder="1" applyAlignment="1">
      <alignment horizontal="center"/>
    </xf>
  </cellXfs>
  <cellStyles count="13">
    <cellStyle name="Normal" xfId="0"/>
    <cellStyle name="Comma" xfId="15"/>
    <cellStyle name="Comma [0]" xfId="16"/>
    <cellStyle name="Currency" xfId="17"/>
    <cellStyle name="Currency [0]" xfId="18"/>
    <cellStyle name="Followed Hyperlink" xfId="19"/>
    <cellStyle name="Hyperlink" xfId="20"/>
    <cellStyle name="Normal_strength rank" xfId="21"/>
    <cellStyle name="Normal_Table 10" xfId="22"/>
    <cellStyle name="Normal_Table 8a" xfId="23"/>
    <cellStyle name="Normal_Table 9" xfId="24"/>
    <cellStyle name="Normal_Table7"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542925</xdr:colOff>
      <xdr:row>20</xdr:row>
      <xdr:rowOff>0</xdr:rowOff>
    </xdr:from>
    <xdr:to>
      <xdr:col>12</xdr:col>
      <xdr:colOff>552450</xdr:colOff>
      <xdr:row>20</xdr:row>
      <xdr:rowOff>0</xdr:rowOff>
    </xdr:to>
    <xdr:sp>
      <xdr:nvSpPr>
        <xdr:cNvPr id="1" name="Line 1"/>
        <xdr:cNvSpPr>
          <a:spLocks/>
        </xdr:cNvSpPr>
      </xdr:nvSpPr>
      <xdr:spPr>
        <a:xfrm>
          <a:off x="8315325" y="3762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12</xdr:col>
      <xdr:colOff>542925</xdr:colOff>
      <xdr:row>20</xdr:row>
      <xdr:rowOff>0</xdr:rowOff>
    </xdr:from>
    <xdr:to>
      <xdr:col>12</xdr:col>
      <xdr:colOff>552450</xdr:colOff>
      <xdr:row>20</xdr:row>
      <xdr:rowOff>0</xdr:rowOff>
    </xdr:to>
    <xdr:sp>
      <xdr:nvSpPr>
        <xdr:cNvPr id="2" name="Line 2"/>
        <xdr:cNvSpPr>
          <a:spLocks/>
        </xdr:cNvSpPr>
      </xdr:nvSpPr>
      <xdr:spPr>
        <a:xfrm>
          <a:off x="8315325" y="3762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12</xdr:col>
      <xdr:colOff>542925</xdr:colOff>
      <xdr:row>20</xdr:row>
      <xdr:rowOff>0</xdr:rowOff>
    </xdr:from>
    <xdr:to>
      <xdr:col>12</xdr:col>
      <xdr:colOff>552450</xdr:colOff>
      <xdr:row>20</xdr:row>
      <xdr:rowOff>0</xdr:rowOff>
    </xdr:to>
    <xdr:sp>
      <xdr:nvSpPr>
        <xdr:cNvPr id="3" name="Line 3"/>
        <xdr:cNvSpPr>
          <a:spLocks/>
        </xdr:cNvSpPr>
      </xdr:nvSpPr>
      <xdr:spPr>
        <a:xfrm>
          <a:off x="8315325" y="3762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12</xdr:col>
      <xdr:colOff>542925</xdr:colOff>
      <xdr:row>20</xdr:row>
      <xdr:rowOff>0</xdr:rowOff>
    </xdr:from>
    <xdr:to>
      <xdr:col>12</xdr:col>
      <xdr:colOff>552450</xdr:colOff>
      <xdr:row>20</xdr:row>
      <xdr:rowOff>0</xdr:rowOff>
    </xdr:to>
    <xdr:sp>
      <xdr:nvSpPr>
        <xdr:cNvPr id="4" name="Line 4"/>
        <xdr:cNvSpPr>
          <a:spLocks/>
        </xdr:cNvSpPr>
      </xdr:nvSpPr>
      <xdr:spPr>
        <a:xfrm>
          <a:off x="8315325" y="3762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12</xdr:col>
      <xdr:colOff>542925</xdr:colOff>
      <xdr:row>20</xdr:row>
      <xdr:rowOff>0</xdr:rowOff>
    </xdr:from>
    <xdr:to>
      <xdr:col>12</xdr:col>
      <xdr:colOff>552450</xdr:colOff>
      <xdr:row>20</xdr:row>
      <xdr:rowOff>0</xdr:rowOff>
    </xdr:to>
    <xdr:sp>
      <xdr:nvSpPr>
        <xdr:cNvPr id="5" name="Line 5"/>
        <xdr:cNvSpPr>
          <a:spLocks/>
        </xdr:cNvSpPr>
      </xdr:nvSpPr>
      <xdr:spPr>
        <a:xfrm>
          <a:off x="8315325" y="3762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12</xdr:col>
      <xdr:colOff>542925</xdr:colOff>
      <xdr:row>20</xdr:row>
      <xdr:rowOff>0</xdr:rowOff>
    </xdr:from>
    <xdr:to>
      <xdr:col>12</xdr:col>
      <xdr:colOff>552450</xdr:colOff>
      <xdr:row>20</xdr:row>
      <xdr:rowOff>0</xdr:rowOff>
    </xdr:to>
    <xdr:sp>
      <xdr:nvSpPr>
        <xdr:cNvPr id="6" name="Line 6"/>
        <xdr:cNvSpPr>
          <a:spLocks/>
        </xdr:cNvSpPr>
      </xdr:nvSpPr>
      <xdr:spPr>
        <a:xfrm>
          <a:off x="8315325" y="3762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12</xdr:col>
      <xdr:colOff>542925</xdr:colOff>
      <xdr:row>20</xdr:row>
      <xdr:rowOff>0</xdr:rowOff>
    </xdr:from>
    <xdr:to>
      <xdr:col>12</xdr:col>
      <xdr:colOff>552450</xdr:colOff>
      <xdr:row>20</xdr:row>
      <xdr:rowOff>0</xdr:rowOff>
    </xdr:to>
    <xdr:sp>
      <xdr:nvSpPr>
        <xdr:cNvPr id="7" name="Line 7"/>
        <xdr:cNvSpPr>
          <a:spLocks/>
        </xdr:cNvSpPr>
      </xdr:nvSpPr>
      <xdr:spPr>
        <a:xfrm>
          <a:off x="8315325" y="3762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12</xdr:col>
      <xdr:colOff>542925</xdr:colOff>
      <xdr:row>20</xdr:row>
      <xdr:rowOff>0</xdr:rowOff>
    </xdr:from>
    <xdr:to>
      <xdr:col>12</xdr:col>
      <xdr:colOff>552450</xdr:colOff>
      <xdr:row>20</xdr:row>
      <xdr:rowOff>0</xdr:rowOff>
    </xdr:to>
    <xdr:sp>
      <xdr:nvSpPr>
        <xdr:cNvPr id="8" name="Line 8"/>
        <xdr:cNvSpPr>
          <a:spLocks/>
        </xdr:cNvSpPr>
      </xdr:nvSpPr>
      <xdr:spPr>
        <a:xfrm>
          <a:off x="8315325" y="3762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12</xdr:col>
      <xdr:colOff>542925</xdr:colOff>
      <xdr:row>20</xdr:row>
      <xdr:rowOff>0</xdr:rowOff>
    </xdr:from>
    <xdr:to>
      <xdr:col>12</xdr:col>
      <xdr:colOff>552450</xdr:colOff>
      <xdr:row>20</xdr:row>
      <xdr:rowOff>0</xdr:rowOff>
    </xdr:to>
    <xdr:sp>
      <xdr:nvSpPr>
        <xdr:cNvPr id="9" name="Line 9"/>
        <xdr:cNvSpPr>
          <a:spLocks/>
        </xdr:cNvSpPr>
      </xdr:nvSpPr>
      <xdr:spPr>
        <a:xfrm>
          <a:off x="8315325" y="3762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11</xdr:col>
      <xdr:colOff>542925</xdr:colOff>
      <xdr:row>25</xdr:row>
      <xdr:rowOff>66675</xdr:rowOff>
    </xdr:from>
    <xdr:to>
      <xdr:col>11</xdr:col>
      <xdr:colOff>552450</xdr:colOff>
      <xdr:row>25</xdr:row>
      <xdr:rowOff>66675</xdr:rowOff>
    </xdr:to>
    <xdr:sp>
      <xdr:nvSpPr>
        <xdr:cNvPr id="10" name="Line 10"/>
        <xdr:cNvSpPr>
          <a:spLocks/>
        </xdr:cNvSpPr>
      </xdr:nvSpPr>
      <xdr:spPr>
        <a:xfrm>
          <a:off x="7724775" y="49149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11</xdr:col>
      <xdr:colOff>542925</xdr:colOff>
      <xdr:row>28</xdr:row>
      <xdr:rowOff>66675</xdr:rowOff>
    </xdr:from>
    <xdr:to>
      <xdr:col>11</xdr:col>
      <xdr:colOff>552450</xdr:colOff>
      <xdr:row>28</xdr:row>
      <xdr:rowOff>66675</xdr:rowOff>
    </xdr:to>
    <xdr:sp>
      <xdr:nvSpPr>
        <xdr:cNvPr id="11" name="Line 11"/>
        <xdr:cNvSpPr>
          <a:spLocks/>
        </xdr:cNvSpPr>
      </xdr:nvSpPr>
      <xdr:spPr>
        <a:xfrm>
          <a:off x="7724775" y="54006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11</xdr:col>
      <xdr:colOff>542925</xdr:colOff>
      <xdr:row>29</xdr:row>
      <xdr:rowOff>66675</xdr:rowOff>
    </xdr:from>
    <xdr:to>
      <xdr:col>11</xdr:col>
      <xdr:colOff>552450</xdr:colOff>
      <xdr:row>29</xdr:row>
      <xdr:rowOff>66675</xdr:rowOff>
    </xdr:to>
    <xdr:sp>
      <xdr:nvSpPr>
        <xdr:cNvPr id="12" name="Line 12"/>
        <xdr:cNvSpPr>
          <a:spLocks/>
        </xdr:cNvSpPr>
      </xdr:nvSpPr>
      <xdr:spPr>
        <a:xfrm>
          <a:off x="7724775" y="55626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11</xdr:col>
      <xdr:colOff>542925</xdr:colOff>
      <xdr:row>30</xdr:row>
      <xdr:rowOff>66675</xdr:rowOff>
    </xdr:from>
    <xdr:to>
      <xdr:col>11</xdr:col>
      <xdr:colOff>552450</xdr:colOff>
      <xdr:row>30</xdr:row>
      <xdr:rowOff>66675</xdr:rowOff>
    </xdr:to>
    <xdr:sp>
      <xdr:nvSpPr>
        <xdr:cNvPr id="13" name="Line 13"/>
        <xdr:cNvSpPr>
          <a:spLocks/>
        </xdr:cNvSpPr>
      </xdr:nvSpPr>
      <xdr:spPr>
        <a:xfrm>
          <a:off x="7724775" y="57245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11</xdr:col>
      <xdr:colOff>542925</xdr:colOff>
      <xdr:row>31</xdr:row>
      <xdr:rowOff>66675</xdr:rowOff>
    </xdr:from>
    <xdr:to>
      <xdr:col>11</xdr:col>
      <xdr:colOff>552450</xdr:colOff>
      <xdr:row>31</xdr:row>
      <xdr:rowOff>66675</xdr:rowOff>
    </xdr:to>
    <xdr:sp>
      <xdr:nvSpPr>
        <xdr:cNvPr id="14" name="Line 14"/>
        <xdr:cNvSpPr>
          <a:spLocks/>
        </xdr:cNvSpPr>
      </xdr:nvSpPr>
      <xdr:spPr>
        <a:xfrm>
          <a:off x="7724775" y="58864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11</xdr:col>
      <xdr:colOff>542925</xdr:colOff>
      <xdr:row>32</xdr:row>
      <xdr:rowOff>66675</xdr:rowOff>
    </xdr:from>
    <xdr:to>
      <xdr:col>11</xdr:col>
      <xdr:colOff>552450</xdr:colOff>
      <xdr:row>32</xdr:row>
      <xdr:rowOff>66675</xdr:rowOff>
    </xdr:to>
    <xdr:sp>
      <xdr:nvSpPr>
        <xdr:cNvPr id="15" name="Line 15"/>
        <xdr:cNvSpPr>
          <a:spLocks/>
        </xdr:cNvSpPr>
      </xdr:nvSpPr>
      <xdr:spPr>
        <a:xfrm>
          <a:off x="7724775" y="6048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11</xdr:col>
      <xdr:colOff>542925</xdr:colOff>
      <xdr:row>33</xdr:row>
      <xdr:rowOff>66675</xdr:rowOff>
    </xdr:from>
    <xdr:to>
      <xdr:col>11</xdr:col>
      <xdr:colOff>552450</xdr:colOff>
      <xdr:row>33</xdr:row>
      <xdr:rowOff>66675</xdr:rowOff>
    </xdr:to>
    <xdr:sp>
      <xdr:nvSpPr>
        <xdr:cNvPr id="16" name="Line 16"/>
        <xdr:cNvSpPr>
          <a:spLocks/>
        </xdr:cNvSpPr>
      </xdr:nvSpPr>
      <xdr:spPr>
        <a:xfrm>
          <a:off x="7724775" y="6210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11</xdr:col>
      <xdr:colOff>542925</xdr:colOff>
      <xdr:row>27</xdr:row>
      <xdr:rowOff>66675</xdr:rowOff>
    </xdr:from>
    <xdr:to>
      <xdr:col>11</xdr:col>
      <xdr:colOff>552450</xdr:colOff>
      <xdr:row>27</xdr:row>
      <xdr:rowOff>66675</xdr:rowOff>
    </xdr:to>
    <xdr:sp>
      <xdr:nvSpPr>
        <xdr:cNvPr id="17" name="Line 17"/>
        <xdr:cNvSpPr>
          <a:spLocks/>
        </xdr:cNvSpPr>
      </xdr:nvSpPr>
      <xdr:spPr>
        <a:xfrm>
          <a:off x="7724775" y="52387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11</xdr:col>
      <xdr:colOff>542925</xdr:colOff>
      <xdr:row>26</xdr:row>
      <xdr:rowOff>66675</xdr:rowOff>
    </xdr:from>
    <xdr:to>
      <xdr:col>11</xdr:col>
      <xdr:colOff>552450</xdr:colOff>
      <xdr:row>26</xdr:row>
      <xdr:rowOff>66675</xdr:rowOff>
    </xdr:to>
    <xdr:sp>
      <xdr:nvSpPr>
        <xdr:cNvPr id="18" name="Line 18"/>
        <xdr:cNvSpPr>
          <a:spLocks/>
        </xdr:cNvSpPr>
      </xdr:nvSpPr>
      <xdr:spPr>
        <a:xfrm>
          <a:off x="7724775" y="50768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25</xdr:row>
      <xdr:rowOff>66675</xdr:rowOff>
    </xdr:from>
    <xdr:to>
      <xdr:col>13</xdr:col>
      <xdr:colOff>485775</xdr:colOff>
      <xdr:row>25</xdr:row>
      <xdr:rowOff>66675</xdr:rowOff>
    </xdr:to>
    <xdr:sp>
      <xdr:nvSpPr>
        <xdr:cNvPr id="19" name="Line 19"/>
        <xdr:cNvSpPr>
          <a:spLocks/>
        </xdr:cNvSpPr>
      </xdr:nvSpPr>
      <xdr:spPr>
        <a:xfrm>
          <a:off x="898207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28</xdr:row>
      <xdr:rowOff>66675</xdr:rowOff>
    </xdr:from>
    <xdr:to>
      <xdr:col>13</xdr:col>
      <xdr:colOff>485775</xdr:colOff>
      <xdr:row>28</xdr:row>
      <xdr:rowOff>66675</xdr:rowOff>
    </xdr:to>
    <xdr:sp>
      <xdr:nvSpPr>
        <xdr:cNvPr id="20" name="Line 20"/>
        <xdr:cNvSpPr>
          <a:spLocks/>
        </xdr:cNvSpPr>
      </xdr:nvSpPr>
      <xdr:spPr>
        <a:xfrm>
          <a:off x="89820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29</xdr:row>
      <xdr:rowOff>66675</xdr:rowOff>
    </xdr:from>
    <xdr:to>
      <xdr:col>13</xdr:col>
      <xdr:colOff>485775</xdr:colOff>
      <xdr:row>29</xdr:row>
      <xdr:rowOff>66675</xdr:rowOff>
    </xdr:to>
    <xdr:sp>
      <xdr:nvSpPr>
        <xdr:cNvPr id="21" name="Line 21"/>
        <xdr:cNvSpPr>
          <a:spLocks/>
        </xdr:cNvSpPr>
      </xdr:nvSpPr>
      <xdr:spPr>
        <a:xfrm>
          <a:off x="8982075" y="556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30</xdr:row>
      <xdr:rowOff>66675</xdr:rowOff>
    </xdr:from>
    <xdr:to>
      <xdr:col>13</xdr:col>
      <xdr:colOff>485775</xdr:colOff>
      <xdr:row>30</xdr:row>
      <xdr:rowOff>66675</xdr:rowOff>
    </xdr:to>
    <xdr:sp>
      <xdr:nvSpPr>
        <xdr:cNvPr id="22" name="Line 22"/>
        <xdr:cNvSpPr>
          <a:spLocks/>
        </xdr:cNvSpPr>
      </xdr:nvSpPr>
      <xdr:spPr>
        <a:xfrm>
          <a:off x="8982075"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31</xdr:row>
      <xdr:rowOff>66675</xdr:rowOff>
    </xdr:from>
    <xdr:to>
      <xdr:col>13</xdr:col>
      <xdr:colOff>485775</xdr:colOff>
      <xdr:row>31</xdr:row>
      <xdr:rowOff>66675</xdr:rowOff>
    </xdr:to>
    <xdr:sp>
      <xdr:nvSpPr>
        <xdr:cNvPr id="23" name="Line 23"/>
        <xdr:cNvSpPr>
          <a:spLocks/>
        </xdr:cNvSpPr>
      </xdr:nvSpPr>
      <xdr:spPr>
        <a:xfrm>
          <a:off x="8982075" y="588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32</xdr:row>
      <xdr:rowOff>66675</xdr:rowOff>
    </xdr:from>
    <xdr:to>
      <xdr:col>13</xdr:col>
      <xdr:colOff>485775</xdr:colOff>
      <xdr:row>32</xdr:row>
      <xdr:rowOff>66675</xdr:rowOff>
    </xdr:to>
    <xdr:sp>
      <xdr:nvSpPr>
        <xdr:cNvPr id="24" name="Line 24"/>
        <xdr:cNvSpPr>
          <a:spLocks/>
        </xdr:cNvSpPr>
      </xdr:nvSpPr>
      <xdr:spPr>
        <a:xfrm>
          <a:off x="8982075" y="604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33</xdr:row>
      <xdr:rowOff>66675</xdr:rowOff>
    </xdr:from>
    <xdr:to>
      <xdr:col>13</xdr:col>
      <xdr:colOff>485775</xdr:colOff>
      <xdr:row>33</xdr:row>
      <xdr:rowOff>66675</xdr:rowOff>
    </xdr:to>
    <xdr:sp>
      <xdr:nvSpPr>
        <xdr:cNvPr id="25" name="Line 25"/>
        <xdr:cNvSpPr>
          <a:spLocks/>
        </xdr:cNvSpPr>
      </xdr:nvSpPr>
      <xdr:spPr>
        <a:xfrm>
          <a:off x="8982075" y="6210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27</xdr:row>
      <xdr:rowOff>66675</xdr:rowOff>
    </xdr:from>
    <xdr:to>
      <xdr:col>13</xdr:col>
      <xdr:colOff>485775</xdr:colOff>
      <xdr:row>27</xdr:row>
      <xdr:rowOff>66675</xdr:rowOff>
    </xdr:to>
    <xdr:sp>
      <xdr:nvSpPr>
        <xdr:cNvPr id="26" name="Line 26"/>
        <xdr:cNvSpPr>
          <a:spLocks/>
        </xdr:cNvSpPr>
      </xdr:nvSpPr>
      <xdr:spPr>
        <a:xfrm>
          <a:off x="8982075" y="523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26</xdr:row>
      <xdr:rowOff>66675</xdr:rowOff>
    </xdr:from>
    <xdr:to>
      <xdr:col>13</xdr:col>
      <xdr:colOff>485775</xdr:colOff>
      <xdr:row>26</xdr:row>
      <xdr:rowOff>66675</xdr:rowOff>
    </xdr:to>
    <xdr:sp>
      <xdr:nvSpPr>
        <xdr:cNvPr id="27" name="Line 27"/>
        <xdr:cNvSpPr>
          <a:spLocks/>
        </xdr:cNvSpPr>
      </xdr:nvSpPr>
      <xdr:spPr>
        <a:xfrm>
          <a:off x="8982075" y="507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34</xdr:row>
      <xdr:rowOff>66675</xdr:rowOff>
    </xdr:from>
    <xdr:to>
      <xdr:col>13</xdr:col>
      <xdr:colOff>485775</xdr:colOff>
      <xdr:row>34</xdr:row>
      <xdr:rowOff>66675</xdr:rowOff>
    </xdr:to>
    <xdr:sp>
      <xdr:nvSpPr>
        <xdr:cNvPr id="28" name="Line 28"/>
        <xdr:cNvSpPr>
          <a:spLocks/>
        </xdr:cNvSpPr>
      </xdr:nvSpPr>
      <xdr:spPr>
        <a:xfrm>
          <a:off x="8982075" y="637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13</xdr:col>
      <xdr:colOff>561975</xdr:colOff>
      <xdr:row>35</xdr:row>
      <xdr:rowOff>66675</xdr:rowOff>
    </xdr:from>
    <xdr:to>
      <xdr:col>13</xdr:col>
      <xdr:colOff>485775</xdr:colOff>
      <xdr:row>35</xdr:row>
      <xdr:rowOff>66675</xdr:rowOff>
    </xdr:to>
    <xdr:sp>
      <xdr:nvSpPr>
        <xdr:cNvPr id="29" name="Line 29"/>
        <xdr:cNvSpPr>
          <a:spLocks/>
        </xdr:cNvSpPr>
      </xdr:nvSpPr>
      <xdr:spPr>
        <a:xfrm>
          <a:off x="8982075" y="653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dcp3cfi023\unit_folders\RDS_M\CCJU\Crime\MANPOWER\Mar%2005\Bulletin\Draft%20Documents\Bulletin%20Tables%20-%20Draft%20tables-01.07.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ise.HomeOffice.Local\data\RQG\Sitegroup\RDS_M\CCJU\Crime\MANPOWER\Publications\2009%20March\Draft%20Publication\Tables\Draft%20tables\Version%201\Table%2002%20&amp;%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oise.HomeOffice.Local\data\RQG\Sitegroup\RDS_M\CCJU\Crime\MANPOWER\Publications\2009%20March\Draft%20Publication\Tables\Draft%20tables\Version%201\Table%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oise.HomeOffice.Local\data\RQG\Sitegroup\RDS_M\CCJU\Crime\MANPOWER\Publications\2009%20March\Draft%20Publication\Tables\Draft%20tables\Version%201\Table%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leE"/>
      <sheetName val="LookUpTable1AllStaff"/>
      <sheetName val="LookUpTable1CarBks"/>
      <sheetName val="LookUpTable1Avail"/>
      <sheetName val="LookUpTable1Active"/>
      <sheetName val="Table 1"/>
      <sheetName val="Table 2 &amp; 3"/>
      <sheetName val="Table 4"/>
      <sheetName val="Table 5"/>
      <sheetName val="Table 6"/>
      <sheetName val="Table7"/>
      <sheetName val="Table 8a"/>
      <sheetName val="Table 8b"/>
      <sheetName val="Table 9"/>
      <sheetName val="Table 10"/>
      <sheetName val="Table 11"/>
      <sheetName val="Population Data"/>
      <sheetName val="Available for duty by rank"/>
      <sheetName val="Career Breaks"/>
      <sheetName val="Ethnicity data"/>
      <sheetName val="FTE strength data"/>
      <sheetName val="Table A in text"/>
    </sheetNames>
    <sheetDataSet>
      <sheetData sheetId="20">
        <row r="1">
          <cell r="A1" t="str">
            <v>FORCE</v>
          </cell>
          <cell r="B1" t="str">
            <v>POPULATION PERSONS - ALL AGES</v>
          </cell>
          <cell r="C1" t="str">
            <v>POPULATION PERSONS - ALL AGES</v>
          </cell>
          <cell r="D1" t="str">
            <v>HOUSEHOLD - ALL HOUSEHOLD</v>
          </cell>
        </row>
        <row r="2">
          <cell r="A2" t="str">
            <v>Avon &amp; Somerset</v>
          </cell>
          <cell r="B2">
            <v>1508171</v>
          </cell>
          <cell r="C2">
            <v>1508.1709999999998</v>
          </cell>
          <cell r="D2">
            <v>640</v>
          </cell>
        </row>
        <row r="3">
          <cell r="A3" t="str">
            <v>Bedfordshire</v>
          </cell>
          <cell r="B3">
            <v>573765</v>
          </cell>
          <cell r="C3">
            <v>573.765</v>
          </cell>
          <cell r="D3">
            <v>237</v>
          </cell>
        </row>
        <row r="4">
          <cell r="A4" t="str">
            <v>Cambridgeshire</v>
          </cell>
          <cell r="B4">
            <v>729812</v>
          </cell>
          <cell r="C4">
            <v>729.812</v>
          </cell>
          <cell r="D4">
            <v>303</v>
          </cell>
        </row>
        <row r="5">
          <cell r="A5" t="str">
            <v>Cheshire</v>
          </cell>
          <cell r="B5">
            <v>990323</v>
          </cell>
          <cell r="C5">
            <v>990.323</v>
          </cell>
          <cell r="D5">
            <v>417</v>
          </cell>
        </row>
        <row r="6">
          <cell r="A6" t="str">
            <v>Cleveland</v>
          </cell>
          <cell r="B6">
            <v>554546</v>
          </cell>
          <cell r="C6">
            <v>554.546</v>
          </cell>
          <cell r="D6">
            <v>232</v>
          </cell>
        </row>
        <row r="7">
          <cell r="A7" t="str">
            <v>Cumbria</v>
          </cell>
          <cell r="B7">
            <v>489829</v>
          </cell>
          <cell r="C7">
            <v>489.829</v>
          </cell>
          <cell r="D7">
            <v>213</v>
          </cell>
        </row>
        <row r="8">
          <cell r="A8" t="str">
            <v>Derbyshire</v>
          </cell>
          <cell r="B8">
            <v>976212</v>
          </cell>
          <cell r="C8">
            <v>976.212</v>
          </cell>
          <cell r="D8">
            <v>411</v>
          </cell>
        </row>
        <row r="9">
          <cell r="A9" t="str">
            <v>Devon &amp; Cornwall</v>
          </cell>
          <cell r="B9">
            <v>1601215</v>
          </cell>
          <cell r="C9">
            <v>1601.215</v>
          </cell>
          <cell r="D9">
            <v>691</v>
          </cell>
        </row>
        <row r="10">
          <cell r="A10" t="str">
            <v>Dorset</v>
          </cell>
          <cell r="B10">
            <v>699428</v>
          </cell>
          <cell r="C10">
            <v>699.428</v>
          </cell>
          <cell r="D10">
            <v>309</v>
          </cell>
        </row>
        <row r="11">
          <cell r="A11" t="str">
            <v>Durham</v>
          </cell>
          <cell r="B11">
            <v>592369</v>
          </cell>
          <cell r="C11">
            <v>592.369</v>
          </cell>
          <cell r="D11">
            <v>252</v>
          </cell>
        </row>
        <row r="12">
          <cell r="A12" t="str">
            <v>Essex</v>
          </cell>
          <cell r="B12">
            <v>1629647</v>
          </cell>
          <cell r="C12">
            <v>1629.647</v>
          </cell>
          <cell r="D12">
            <v>688</v>
          </cell>
        </row>
        <row r="13">
          <cell r="A13" t="str">
            <v>Gloucestershire</v>
          </cell>
          <cell r="B13">
            <v>568452</v>
          </cell>
          <cell r="C13">
            <v>568.452</v>
          </cell>
          <cell r="D13">
            <v>241</v>
          </cell>
        </row>
        <row r="14">
          <cell r="A14" t="str">
            <v>Greater Manchester</v>
          </cell>
          <cell r="B14">
            <v>2530956</v>
          </cell>
          <cell r="C14">
            <v>2530.956</v>
          </cell>
          <cell r="D14">
            <v>1069</v>
          </cell>
        </row>
        <row r="15">
          <cell r="A15" t="str">
            <v>Hampshire</v>
          </cell>
          <cell r="B15">
            <v>1797070</v>
          </cell>
          <cell r="C15">
            <v>1797.07</v>
          </cell>
          <cell r="D15">
            <v>751</v>
          </cell>
        </row>
        <row r="16">
          <cell r="A16" t="str">
            <v>Hertfordshire</v>
          </cell>
          <cell r="B16">
            <v>1040925</v>
          </cell>
          <cell r="C16">
            <v>1040.925</v>
          </cell>
          <cell r="D16">
            <v>433</v>
          </cell>
        </row>
        <row r="17">
          <cell r="A17" t="str">
            <v>Humberside</v>
          </cell>
          <cell r="B17">
            <v>881652</v>
          </cell>
          <cell r="C17">
            <v>881.652</v>
          </cell>
          <cell r="D17">
            <v>374</v>
          </cell>
        </row>
        <row r="18">
          <cell r="A18" t="str">
            <v>Kent</v>
          </cell>
          <cell r="B18">
            <v>1599912</v>
          </cell>
          <cell r="C18">
            <v>1599.912</v>
          </cell>
          <cell r="D18">
            <v>665</v>
          </cell>
        </row>
        <row r="19">
          <cell r="A19" t="str">
            <v>Lancashire</v>
          </cell>
          <cell r="B19">
            <v>1429212</v>
          </cell>
          <cell r="C19">
            <v>1429.212</v>
          </cell>
          <cell r="D19">
            <v>598</v>
          </cell>
        </row>
        <row r="20">
          <cell r="A20" t="str">
            <v>Leicestershire</v>
          </cell>
          <cell r="B20">
            <v>938811</v>
          </cell>
          <cell r="C20">
            <v>938.811</v>
          </cell>
          <cell r="D20">
            <v>383</v>
          </cell>
        </row>
        <row r="21">
          <cell r="A21" t="str">
            <v>Lincolnshire</v>
          </cell>
          <cell r="B21">
            <v>665270</v>
          </cell>
          <cell r="C21">
            <v>665.27</v>
          </cell>
          <cell r="D21">
            <v>281</v>
          </cell>
        </row>
        <row r="22">
          <cell r="A22" t="str">
            <v>London, City of</v>
          </cell>
          <cell r="B22">
            <v>8043</v>
          </cell>
          <cell r="C22">
            <v>8.043</v>
          </cell>
          <cell r="D22">
            <v>4</v>
          </cell>
        </row>
        <row r="23">
          <cell r="A23" t="str">
            <v>Merseyside</v>
          </cell>
          <cell r="B23">
            <v>1364212</v>
          </cell>
          <cell r="C23">
            <v>1364.212</v>
          </cell>
          <cell r="D23">
            <v>571</v>
          </cell>
        </row>
        <row r="24">
          <cell r="A24" t="str">
            <v>Metropolitan Police</v>
          </cell>
          <cell r="B24">
            <v>7379825</v>
          </cell>
          <cell r="C24">
            <v>7379.825</v>
          </cell>
          <cell r="D24">
            <v>3233</v>
          </cell>
        </row>
        <row r="25">
          <cell r="A25" t="str">
            <v>Norfolk</v>
          </cell>
          <cell r="B25">
            <v>810695</v>
          </cell>
          <cell r="C25">
            <v>810.695</v>
          </cell>
          <cell r="D25">
            <v>350</v>
          </cell>
        </row>
        <row r="26">
          <cell r="A26" t="str">
            <v>Northamptonshire</v>
          </cell>
          <cell r="B26">
            <v>642708</v>
          </cell>
          <cell r="C26">
            <v>642.708</v>
          </cell>
          <cell r="D26">
            <v>266</v>
          </cell>
        </row>
        <row r="27">
          <cell r="A27" t="str">
            <v>Northumbria</v>
          </cell>
          <cell r="B27">
            <v>1392448</v>
          </cell>
          <cell r="C27">
            <v>1392.448</v>
          </cell>
          <cell r="D27">
            <v>607</v>
          </cell>
        </row>
        <row r="28">
          <cell r="A28" t="str">
            <v>North Yorkshire</v>
          </cell>
          <cell r="B28">
            <v>759183</v>
          </cell>
          <cell r="C28">
            <v>759.183</v>
          </cell>
          <cell r="D28">
            <v>320</v>
          </cell>
        </row>
        <row r="29">
          <cell r="A29" t="str">
            <v>Nottinghamshire</v>
          </cell>
          <cell r="B29">
            <v>1029293</v>
          </cell>
          <cell r="C29">
            <v>1029.293</v>
          </cell>
          <cell r="D29">
            <v>435</v>
          </cell>
        </row>
        <row r="30">
          <cell r="A30" t="str">
            <v>South Yorkshire</v>
          </cell>
          <cell r="B30">
            <v>1272609</v>
          </cell>
          <cell r="C30">
            <v>1272.609</v>
          </cell>
          <cell r="D30">
            <v>539</v>
          </cell>
        </row>
        <row r="31">
          <cell r="A31" t="str">
            <v>Staffordshire</v>
          </cell>
          <cell r="B31">
            <v>1048973</v>
          </cell>
          <cell r="C31">
            <v>1048.973</v>
          </cell>
          <cell r="D31">
            <v>432</v>
          </cell>
        </row>
        <row r="32">
          <cell r="A32" t="str">
            <v>Suffolk</v>
          </cell>
          <cell r="B32">
            <v>678074</v>
          </cell>
          <cell r="C32">
            <v>678.074</v>
          </cell>
          <cell r="D32">
            <v>289</v>
          </cell>
        </row>
        <row r="33">
          <cell r="A33" t="str">
            <v>Surrey</v>
          </cell>
          <cell r="B33">
            <v>1064575</v>
          </cell>
          <cell r="C33">
            <v>1064.575</v>
          </cell>
          <cell r="D33">
            <v>444</v>
          </cell>
        </row>
        <row r="34">
          <cell r="A34" t="str">
            <v>Sussex</v>
          </cell>
          <cell r="B34">
            <v>1506187</v>
          </cell>
          <cell r="C34">
            <v>1506.187</v>
          </cell>
          <cell r="D34">
            <v>668</v>
          </cell>
        </row>
        <row r="35">
          <cell r="A35" t="str">
            <v>Thames Valley</v>
          </cell>
          <cell r="B35">
            <v>2112536</v>
          </cell>
          <cell r="C35">
            <v>2112.536</v>
          </cell>
          <cell r="D35">
            <v>869</v>
          </cell>
        </row>
        <row r="36">
          <cell r="A36" t="str">
            <v>Warwickshire</v>
          </cell>
          <cell r="B36">
            <v>519301</v>
          </cell>
          <cell r="C36">
            <v>519.301</v>
          </cell>
          <cell r="D36">
            <v>218</v>
          </cell>
        </row>
        <row r="37">
          <cell r="A37" t="str">
            <v>West Mercia</v>
          </cell>
          <cell r="B37">
            <v>1173231</v>
          </cell>
          <cell r="C37">
            <v>1173.231</v>
          </cell>
          <cell r="D37">
            <v>491</v>
          </cell>
        </row>
        <row r="38">
          <cell r="A38" t="str">
            <v>West Midlands</v>
          </cell>
          <cell r="B38">
            <v>2578387</v>
          </cell>
          <cell r="C38">
            <v>2578.387</v>
          </cell>
          <cell r="D38">
            <v>1049</v>
          </cell>
        </row>
        <row r="39">
          <cell r="A39" t="str">
            <v>West Yorkshire</v>
          </cell>
          <cell r="B39">
            <v>2095862</v>
          </cell>
          <cell r="C39">
            <v>2095.862</v>
          </cell>
          <cell r="D39">
            <v>881</v>
          </cell>
        </row>
        <row r="40">
          <cell r="A40" t="str">
            <v>Wiltshire</v>
          </cell>
          <cell r="B40">
            <v>622021</v>
          </cell>
          <cell r="C40">
            <v>622.021</v>
          </cell>
          <cell r="D40">
            <v>258</v>
          </cell>
        </row>
        <row r="41">
          <cell r="A41" t="str">
            <v>Dyfed Powys</v>
          </cell>
          <cell r="B41">
            <v>498695</v>
          </cell>
          <cell r="C41">
            <v>498.695</v>
          </cell>
          <cell r="D41">
            <v>207.2</v>
          </cell>
        </row>
        <row r="42">
          <cell r="A42" t="str">
            <v>Gwent</v>
          </cell>
          <cell r="B42">
            <v>555300</v>
          </cell>
          <cell r="C42">
            <v>555.3</v>
          </cell>
          <cell r="D42">
            <v>227.6</v>
          </cell>
        </row>
        <row r="43">
          <cell r="A43" t="str">
            <v>North Wales</v>
          </cell>
          <cell r="B43">
            <v>670808</v>
          </cell>
          <cell r="C43">
            <v>670.808</v>
          </cell>
          <cell r="D43">
            <v>279.9</v>
          </cell>
        </row>
        <row r="44">
          <cell r="A44" t="str">
            <v>South Wales</v>
          </cell>
          <cell r="B44">
            <v>1213188</v>
          </cell>
          <cell r="C44">
            <v>1213.188</v>
          </cell>
          <cell r="D44">
            <v>498.5</v>
          </cell>
        </row>
        <row r="45">
          <cell r="A45" t="str">
            <v>Total of all 43 forces</v>
          </cell>
          <cell r="B45">
            <v>52793731</v>
          </cell>
          <cell r="C45">
            <v>52793.730999999985</v>
          </cell>
          <cell r="D45">
            <v>22325.2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2 &amp; 3 Linked Gwent amende"/>
      <sheetName val="Table 2 &amp; 3 Linked"/>
      <sheetName val="Comprable by rank"/>
      <sheetName val="Comprable by rank CHECK"/>
      <sheetName val="CSS BO"/>
      <sheetName val="SUFFOLK Table 2 &amp; 3"/>
      <sheetName val="GWENT Table 2 &amp; 3 from BO"/>
      <sheetName val="GWENT Table 2 &amp; 3"/>
      <sheetName val="GWENT SECONDMENTS"/>
      <sheetName val="Warws"/>
      <sheetName val="Comprable by rank CHECK calc"/>
      <sheetName val="CSS BO CHECK"/>
      <sheetName val="CSS BO CHECK calcs"/>
      <sheetName val="Comprable by rank CHECK Suffolk"/>
      <sheetName val="Comp by rank CHECK Suffolk calc"/>
      <sheetName val="Comp by rank CHECK Gwent"/>
      <sheetName val="Comp by rank CHECK Gwent calc"/>
      <sheetName val="CSS by rank CHECK"/>
      <sheetName val="CSS by rank CHECK CALC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4 Gwent CSS amended"/>
      <sheetName val="Table 4 Linked"/>
      <sheetName val="Table 4 Business Objects"/>
      <sheetName val="Table 4 BO CHECK"/>
      <sheetName val="CSS by rank"/>
      <sheetName val="SUFFOLK Table 4"/>
      <sheetName val="Gwent T4"/>
      <sheetName val="GWENT SECONDMENTS"/>
      <sheetName val="Warws"/>
      <sheetName val="Wiltshire"/>
      <sheetName val="Table 4 BO CHECK calcs"/>
      <sheetName val="CSS by rank BO CHECK"/>
      <sheetName val="CSS BO CHECK calcs"/>
      <sheetName val="Population"/>
      <sheetName val="Table 4 BO CHECK 2"/>
      <sheetName val="Table 4 BO CHECK calcs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9 Linked"/>
      <sheetName val="Table 9 Linked (published)"/>
      <sheetName val="Table 9 Business Objects"/>
      <sheetName val="CSS by force Business Objects"/>
      <sheetName val="Warws"/>
      <sheetName val="Suffolk T9"/>
      <sheetName val="Gwent T9"/>
      <sheetName val="Wiltshire"/>
      <sheetName val="Table 9 BO CHECK"/>
      <sheetName val="Table 9 BO CHECK calcs"/>
      <sheetName val="Table 9 BO CHECK 2"/>
      <sheetName val="Table 9 BO CHECK calc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V58"/>
  <sheetViews>
    <sheetView showGridLines="0"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2" defaultRowHeight="12.75"/>
  <cols>
    <col min="1" max="1" width="34.66015625" style="1" customWidth="1"/>
    <col min="2" max="2" width="11.33203125" style="2" bestFit="1" customWidth="1"/>
    <col min="3" max="3" width="9.66015625" style="2" customWidth="1"/>
    <col min="4" max="4" width="9.33203125" style="3" customWidth="1"/>
    <col min="5" max="5" width="11.33203125" style="2" customWidth="1"/>
    <col min="6" max="6" width="9.16015625" style="2" customWidth="1"/>
    <col min="7" max="7" width="9.16015625" style="3" customWidth="1"/>
    <col min="8" max="8" width="10.33203125" style="2" customWidth="1"/>
    <col min="9" max="9" width="8.33203125" style="2" customWidth="1"/>
    <col min="10" max="11" width="8.33203125" style="3" customWidth="1"/>
    <col min="12" max="13" width="18.16015625" style="4" bestFit="1" customWidth="1"/>
    <col min="14" max="16" width="18.33203125" style="4" bestFit="1" customWidth="1"/>
    <col min="17" max="17" width="21.33203125" style="5" bestFit="1" customWidth="1"/>
    <col min="18" max="18" width="8.33203125" style="5" bestFit="1" customWidth="1"/>
    <col min="19" max="19" width="21.33203125" style="6" bestFit="1" customWidth="1"/>
    <col min="20" max="21" width="4.33203125" style="5" bestFit="1" customWidth="1"/>
    <col min="22" max="22" width="3.16015625" style="5" bestFit="1" customWidth="1"/>
    <col min="23" max="16384" width="9.33203125" style="5" customWidth="1"/>
  </cols>
  <sheetData>
    <row r="1" ht="13.5" customHeight="1">
      <c r="A1" s="1" t="s">
        <v>41</v>
      </c>
    </row>
    <row r="3" spans="2:19" ht="9.75">
      <c r="B3" s="7"/>
      <c r="C3" s="7"/>
      <c r="D3" s="8"/>
      <c r="E3" s="7"/>
      <c r="F3" s="7"/>
      <c r="G3" s="8"/>
      <c r="H3" s="7"/>
      <c r="I3" s="7"/>
      <c r="J3" s="8"/>
      <c r="K3" s="8"/>
      <c r="Q3" s="1"/>
      <c r="R3" s="1"/>
      <c r="S3" s="9"/>
    </row>
    <row r="4" spans="1:21" ht="56.25" customHeight="1">
      <c r="A4" s="10" t="s">
        <v>42</v>
      </c>
      <c r="B4" s="399" t="s">
        <v>1</v>
      </c>
      <c r="C4" s="399"/>
      <c r="D4" s="399"/>
      <c r="E4" s="399" t="s">
        <v>2</v>
      </c>
      <c r="F4" s="399"/>
      <c r="G4" s="399"/>
      <c r="H4" s="399" t="s">
        <v>3</v>
      </c>
      <c r="I4" s="399"/>
      <c r="J4" s="399"/>
      <c r="K4" s="11"/>
      <c r="Q4" s="1"/>
      <c r="R4" s="1"/>
      <c r="S4" s="9"/>
      <c r="T4" s="1"/>
      <c r="U4" s="1"/>
    </row>
    <row r="5" spans="1:21" s="16" customFormat="1" ht="9.75">
      <c r="A5" s="12"/>
      <c r="B5" s="13" t="s">
        <v>43</v>
      </c>
      <c r="C5" s="13" t="s">
        <v>44</v>
      </c>
      <c r="D5" s="14" t="s">
        <v>45</v>
      </c>
      <c r="E5" s="13" t="s">
        <v>43</v>
      </c>
      <c r="F5" s="13" t="s">
        <v>44</v>
      </c>
      <c r="G5" s="14" t="s">
        <v>45</v>
      </c>
      <c r="H5" s="13" t="s">
        <v>43</v>
      </c>
      <c r="I5" s="13" t="s">
        <v>44</v>
      </c>
      <c r="J5" s="14" t="s">
        <v>45</v>
      </c>
      <c r="K5" s="8"/>
      <c r="L5" s="15"/>
      <c r="M5" s="15"/>
      <c r="N5" s="15"/>
      <c r="O5" s="15"/>
      <c r="P5" s="15"/>
      <c r="T5" s="17"/>
      <c r="U5" s="17"/>
    </row>
    <row r="6" spans="1:16" s="24" customFormat="1" ht="11.25" customHeight="1">
      <c r="A6" s="18" t="s">
        <v>46</v>
      </c>
      <c r="B6" s="19">
        <v>2485.39</v>
      </c>
      <c r="C6" s="19">
        <v>816.16</v>
      </c>
      <c r="D6" s="20">
        <f aca="true" t="shared" si="0" ref="D6:D52">SUM(B6:C6)</f>
        <v>3301.5499999999997</v>
      </c>
      <c r="E6" s="19">
        <v>2469.39</v>
      </c>
      <c r="F6" s="19">
        <v>778.44</v>
      </c>
      <c r="G6" s="20">
        <f aca="true" t="shared" si="1" ref="G6:G52">SUM(E6:F6)</f>
        <v>3247.83</v>
      </c>
      <c r="H6" s="19">
        <v>2457</v>
      </c>
      <c r="I6" s="19">
        <v>837</v>
      </c>
      <c r="J6" s="20">
        <f aca="true" t="shared" si="2" ref="J6:J52">SUM(H6:I6)</f>
        <v>3294</v>
      </c>
      <c r="K6" s="21"/>
      <c r="L6" s="22"/>
      <c r="M6" s="23"/>
      <c r="N6" s="23"/>
      <c r="O6" s="23"/>
      <c r="P6" s="23"/>
    </row>
    <row r="7" spans="1:11" s="29" customFormat="1" ht="11.25" customHeight="1">
      <c r="A7" s="25" t="s">
        <v>47</v>
      </c>
      <c r="B7" s="19">
        <v>883.75</v>
      </c>
      <c r="C7" s="26">
        <v>362.5</v>
      </c>
      <c r="D7" s="27">
        <f t="shared" si="0"/>
        <v>1246.25</v>
      </c>
      <c r="E7" s="26">
        <v>882.75</v>
      </c>
      <c r="F7" s="26">
        <v>342</v>
      </c>
      <c r="G7" s="27">
        <f t="shared" si="1"/>
        <v>1224.75</v>
      </c>
      <c r="H7" s="26">
        <v>879</v>
      </c>
      <c r="I7" s="26">
        <v>352</v>
      </c>
      <c r="J7" s="27">
        <f t="shared" si="2"/>
        <v>1231</v>
      </c>
      <c r="K7" s="28"/>
    </row>
    <row r="8" spans="1:11" s="24" customFormat="1" ht="11.25" customHeight="1">
      <c r="A8" s="18" t="s">
        <v>48</v>
      </c>
      <c r="B8" s="19">
        <v>1089.96</v>
      </c>
      <c r="C8" s="19">
        <v>381.36</v>
      </c>
      <c r="D8" s="20">
        <f t="shared" si="0"/>
        <v>1471.3200000000002</v>
      </c>
      <c r="E8" s="19">
        <v>1084.96</v>
      </c>
      <c r="F8" s="19">
        <v>359.36</v>
      </c>
      <c r="G8" s="20">
        <f t="shared" si="1"/>
        <v>1444.3200000000002</v>
      </c>
      <c r="H8" s="19">
        <v>1070</v>
      </c>
      <c r="I8" s="19">
        <v>373</v>
      </c>
      <c r="J8" s="20">
        <f t="shared" si="2"/>
        <v>1443</v>
      </c>
      <c r="K8" s="21"/>
    </row>
    <row r="9" spans="1:11" s="24" customFormat="1" ht="11.25" customHeight="1">
      <c r="A9" s="18" t="s">
        <v>49</v>
      </c>
      <c r="B9" s="19">
        <v>1603.07</v>
      </c>
      <c r="C9" s="19">
        <v>552.12</v>
      </c>
      <c r="D9" s="20">
        <f t="shared" si="0"/>
        <v>2155.19</v>
      </c>
      <c r="E9" s="19">
        <v>1586.47</v>
      </c>
      <c r="F9" s="19">
        <v>530.29</v>
      </c>
      <c r="G9" s="20">
        <f t="shared" si="1"/>
        <v>2116.76</v>
      </c>
      <c r="H9" s="19">
        <v>1570</v>
      </c>
      <c r="I9" s="19">
        <v>552</v>
      </c>
      <c r="J9" s="20">
        <f t="shared" si="2"/>
        <v>2122</v>
      </c>
      <c r="K9" s="21"/>
    </row>
    <row r="10" spans="1:19" s="24" customFormat="1" ht="11.25" customHeight="1">
      <c r="A10" s="18" t="s">
        <v>50</v>
      </c>
      <c r="B10" s="19">
        <v>1356.36</v>
      </c>
      <c r="C10" s="19">
        <v>368.06</v>
      </c>
      <c r="D10" s="20">
        <f t="shared" si="0"/>
        <v>1724.4199999999998</v>
      </c>
      <c r="E10" s="19">
        <v>1346.36</v>
      </c>
      <c r="F10" s="19">
        <v>353.46</v>
      </c>
      <c r="G10" s="20">
        <f t="shared" si="1"/>
        <v>1699.82</v>
      </c>
      <c r="H10" s="19">
        <v>1309</v>
      </c>
      <c r="I10" s="19">
        <v>358</v>
      </c>
      <c r="J10" s="20">
        <f t="shared" si="2"/>
        <v>1667</v>
      </c>
      <c r="K10" s="21"/>
      <c r="R10" s="30"/>
      <c r="S10" s="30"/>
    </row>
    <row r="11" spans="1:22" s="24" customFormat="1" ht="18" customHeight="1">
      <c r="A11" s="18" t="s">
        <v>51</v>
      </c>
      <c r="B11" s="19">
        <v>834.95</v>
      </c>
      <c r="C11" s="31">
        <v>403.24</v>
      </c>
      <c r="D11" s="32">
        <f t="shared" si="0"/>
        <v>1238.19</v>
      </c>
      <c r="E11" s="31">
        <v>832.95</v>
      </c>
      <c r="F11" s="31">
        <v>381.28</v>
      </c>
      <c r="G11" s="32">
        <f t="shared" si="1"/>
        <v>1214.23</v>
      </c>
      <c r="H11" s="31">
        <v>790</v>
      </c>
      <c r="I11" s="31">
        <v>376</v>
      </c>
      <c r="J11" s="32">
        <f t="shared" si="2"/>
        <v>1166</v>
      </c>
      <c r="K11" s="21"/>
      <c r="R11" s="30"/>
      <c r="S11" s="30"/>
      <c r="T11" s="30"/>
      <c r="U11" s="30"/>
      <c r="V11" s="30"/>
    </row>
    <row r="12" spans="1:22" s="24" customFormat="1" ht="11.25" customHeight="1">
      <c r="A12" s="18" t="s">
        <v>52</v>
      </c>
      <c r="B12" s="19">
        <v>1553.85</v>
      </c>
      <c r="C12" s="31">
        <v>520.57</v>
      </c>
      <c r="D12" s="32">
        <f t="shared" si="0"/>
        <v>2074.42</v>
      </c>
      <c r="E12" s="31">
        <v>1550.85</v>
      </c>
      <c r="F12" s="31">
        <v>498.17</v>
      </c>
      <c r="G12" s="32">
        <f t="shared" si="1"/>
        <v>2049.02</v>
      </c>
      <c r="H12" s="31">
        <v>1532</v>
      </c>
      <c r="I12" s="31">
        <v>516</v>
      </c>
      <c r="J12" s="32">
        <f t="shared" si="2"/>
        <v>2048</v>
      </c>
      <c r="K12" s="21"/>
      <c r="L12" s="33"/>
      <c r="M12" s="33"/>
      <c r="N12" s="33"/>
      <c r="O12" s="33"/>
      <c r="P12" s="33"/>
      <c r="R12" s="30"/>
      <c r="S12" s="30"/>
      <c r="T12" s="30"/>
      <c r="U12" s="30"/>
      <c r="V12" s="30"/>
    </row>
    <row r="13" spans="1:21" s="24" customFormat="1" ht="11.25" customHeight="1">
      <c r="A13" s="18" t="s">
        <v>53</v>
      </c>
      <c r="B13" s="19">
        <v>2663.72</v>
      </c>
      <c r="C13" s="31">
        <v>892.29</v>
      </c>
      <c r="D13" s="32">
        <f t="shared" si="0"/>
        <v>3556.0099999999998</v>
      </c>
      <c r="E13" s="31">
        <v>2649.37</v>
      </c>
      <c r="F13" s="31">
        <v>875.74</v>
      </c>
      <c r="G13" s="32">
        <f t="shared" si="1"/>
        <v>3525.1099999999997</v>
      </c>
      <c r="H13" s="31">
        <v>2603</v>
      </c>
      <c r="I13" s="31">
        <v>917</v>
      </c>
      <c r="J13" s="32">
        <f t="shared" si="2"/>
        <v>3520</v>
      </c>
      <c r="K13" s="21"/>
      <c r="L13" s="33"/>
      <c r="M13" s="33"/>
      <c r="N13" s="33"/>
      <c r="O13" s="33"/>
      <c r="P13" s="33"/>
      <c r="R13" s="30"/>
      <c r="S13" s="30"/>
      <c r="T13" s="30"/>
      <c r="U13" s="30"/>
    </row>
    <row r="14" spans="1:21" s="24" customFormat="1" ht="11.25" customHeight="1">
      <c r="A14" s="18" t="s">
        <v>54</v>
      </c>
      <c r="B14" s="19">
        <v>1136.03</v>
      </c>
      <c r="C14" s="31">
        <v>350.44</v>
      </c>
      <c r="D14" s="32">
        <f t="shared" si="0"/>
        <v>1486.47</v>
      </c>
      <c r="E14" s="31">
        <v>1116.03</v>
      </c>
      <c r="F14" s="31">
        <v>331.32</v>
      </c>
      <c r="G14" s="32">
        <f t="shared" si="1"/>
        <v>1447.35</v>
      </c>
      <c r="H14" s="31">
        <v>1117</v>
      </c>
      <c r="I14" s="31">
        <v>368</v>
      </c>
      <c r="J14" s="32">
        <f t="shared" si="2"/>
        <v>1485</v>
      </c>
      <c r="K14" s="21"/>
      <c r="L14" s="33"/>
      <c r="M14" s="33"/>
      <c r="N14" s="33"/>
      <c r="O14" s="33"/>
      <c r="P14" s="33"/>
      <c r="R14" s="30"/>
      <c r="S14" s="30"/>
      <c r="T14" s="30"/>
      <c r="U14" s="30"/>
    </row>
    <row r="15" spans="1:21" s="24" customFormat="1" ht="11.25" customHeight="1">
      <c r="A15" s="18" t="s">
        <v>55</v>
      </c>
      <c r="B15" s="19">
        <v>1112.73</v>
      </c>
      <c r="C15" s="31">
        <v>394.41</v>
      </c>
      <c r="D15" s="32">
        <f t="shared" si="0"/>
        <v>1507.14</v>
      </c>
      <c r="E15" s="31">
        <v>1107.73</v>
      </c>
      <c r="F15" s="31">
        <v>378.54</v>
      </c>
      <c r="G15" s="32">
        <f t="shared" si="1"/>
        <v>1486.27</v>
      </c>
      <c r="H15" s="31">
        <v>1090</v>
      </c>
      <c r="I15" s="31">
        <v>390</v>
      </c>
      <c r="J15" s="32">
        <f t="shared" si="2"/>
        <v>1480</v>
      </c>
      <c r="K15" s="21"/>
      <c r="L15" s="33"/>
      <c r="M15" s="33"/>
      <c r="N15" s="33"/>
      <c r="O15" s="33"/>
      <c r="P15" s="33"/>
      <c r="Q15" s="30"/>
      <c r="R15" s="30"/>
      <c r="S15" s="30"/>
      <c r="T15" s="30"/>
      <c r="U15" s="30"/>
    </row>
    <row r="16" spans="1:21" s="24" customFormat="1" ht="18" customHeight="1">
      <c r="A16" s="30" t="s">
        <v>56</v>
      </c>
      <c r="B16" s="19">
        <v>2609</v>
      </c>
      <c r="C16" s="31">
        <v>996.93</v>
      </c>
      <c r="D16" s="32">
        <f t="shared" si="0"/>
        <v>3605.93</v>
      </c>
      <c r="E16" s="31">
        <v>2605.55</v>
      </c>
      <c r="F16" s="31">
        <v>950.21</v>
      </c>
      <c r="G16" s="32">
        <f t="shared" si="1"/>
        <v>3555.76</v>
      </c>
      <c r="H16" s="31">
        <v>2585</v>
      </c>
      <c r="I16" s="31">
        <v>982</v>
      </c>
      <c r="J16" s="32">
        <f t="shared" si="2"/>
        <v>3567</v>
      </c>
      <c r="K16" s="21"/>
      <c r="L16" s="33"/>
      <c r="M16" s="33"/>
      <c r="N16" s="33"/>
      <c r="O16" s="33"/>
      <c r="P16" s="33"/>
      <c r="Q16" s="30"/>
      <c r="R16" s="30"/>
      <c r="S16" s="30"/>
      <c r="T16" s="30"/>
      <c r="U16" s="30"/>
    </row>
    <row r="17" spans="1:21" s="24" customFormat="1" ht="11.25" customHeight="1">
      <c r="A17" s="30" t="s">
        <v>57</v>
      </c>
      <c r="B17" s="19">
        <v>948.06</v>
      </c>
      <c r="C17" s="31">
        <v>360.67</v>
      </c>
      <c r="D17" s="32">
        <f t="shared" si="0"/>
        <v>1308.73</v>
      </c>
      <c r="E17" s="31">
        <v>947.06</v>
      </c>
      <c r="F17" s="31">
        <v>344.12</v>
      </c>
      <c r="G17" s="32">
        <f t="shared" si="1"/>
        <v>1291.1799999999998</v>
      </c>
      <c r="H17" s="31">
        <v>943</v>
      </c>
      <c r="I17" s="31">
        <v>366</v>
      </c>
      <c r="J17" s="32">
        <f t="shared" si="2"/>
        <v>1309</v>
      </c>
      <c r="K17" s="21"/>
      <c r="L17" s="33"/>
      <c r="M17" s="33"/>
      <c r="N17" s="33"/>
      <c r="O17" s="33"/>
      <c r="P17" s="33"/>
      <c r="Q17" s="30"/>
      <c r="R17" s="30"/>
      <c r="S17" s="30"/>
      <c r="T17" s="30"/>
      <c r="U17" s="30"/>
    </row>
    <row r="18" spans="1:21" s="24" customFormat="1" ht="11.25" customHeight="1">
      <c r="A18" s="18" t="s">
        <v>58</v>
      </c>
      <c r="B18" s="19">
        <v>6034.77</v>
      </c>
      <c r="C18" s="31">
        <v>2112.81</v>
      </c>
      <c r="D18" s="32">
        <f t="shared" si="0"/>
        <v>8147.58</v>
      </c>
      <c r="E18" s="31">
        <v>6016.77</v>
      </c>
      <c r="F18" s="31">
        <v>2026.47</v>
      </c>
      <c r="G18" s="32">
        <f t="shared" si="1"/>
        <v>8043.240000000001</v>
      </c>
      <c r="H18" s="31">
        <v>5925</v>
      </c>
      <c r="I18" s="31">
        <v>2035</v>
      </c>
      <c r="J18" s="32">
        <f t="shared" si="2"/>
        <v>7960</v>
      </c>
      <c r="K18" s="21"/>
      <c r="L18" s="22"/>
      <c r="M18" s="23"/>
      <c r="N18" s="23"/>
      <c r="O18" s="23"/>
      <c r="P18" s="23"/>
      <c r="Q18" s="30"/>
      <c r="R18" s="30"/>
      <c r="S18" s="30"/>
      <c r="T18" s="30"/>
      <c r="U18" s="30"/>
    </row>
    <row r="19" spans="1:21" s="24" customFormat="1" ht="11.25" customHeight="1">
      <c r="A19" s="18" t="s">
        <v>59</v>
      </c>
      <c r="B19" s="19">
        <v>2682.15</v>
      </c>
      <c r="C19" s="31">
        <v>1065.43</v>
      </c>
      <c r="D19" s="32">
        <f t="shared" si="0"/>
        <v>3747.58</v>
      </c>
      <c r="E19" s="31">
        <v>2654.15</v>
      </c>
      <c r="F19" s="31">
        <v>986.13</v>
      </c>
      <c r="G19" s="32">
        <f t="shared" si="1"/>
        <v>3640.28</v>
      </c>
      <c r="H19" s="31">
        <v>2624</v>
      </c>
      <c r="I19" s="31">
        <v>1033</v>
      </c>
      <c r="J19" s="32">
        <f t="shared" si="2"/>
        <v>3657</v>
      </c>
      <c r="K19" s="21"/>
      <c r="L19" s="33"/>
      <c r="M19" s="33"/>
      <c r="N19" s="33"/>
      <c r="O19" s="33"/>
      <c r="P19" s="33"/>
      <c r="Q19" s="30"/>
      <c r="R19" s="30"/>
      <c r="S19" s="30"/>
      <c r="T19" s="30"/>
      <c r="U19" s="30"/>
    </row>
    <row r="20" spans="1:21" s="24" customFormat="1" ht="11.25" customHeight="1">
      <c r="A20" s="30" t="s">
        <v>60</v>
      </c>
      <c r="B20" s="19">
        <v>1475.76</v>
      </c>
      <c r="C20" s="31">
        <v>653.91</v>
      </c>
      <c r="D20" s="32">
        <f t="shared" si="0"/>
        <v>2129.67</v>
      </c>
      <c r="E20" s="31">
        <v>1461.81</v>
      </c>
      <c r="F20" s="31">
        <v>616.13</v>
      </c>
      <c r="G20" s="32">
        <f t="shared" si="1"/>
        <v>2077.94</v>
      </c>
      <c r="H20" s="31">
        <v>1435</v>
      </c>
      <c r="I20" s="31">
        <v>634</v>
      </c>
      <c r="J20" s="32">
        <f t="shared" si="2"/>
        <v>2069</v>
      </c>
      <c r="K20" s="21"/>
      <c r="L20" s="33"/>
      <c r="M20" s="33"/>
      <c r="N20" s="33"/>
      <c r="O20" s="33"/>
      <c r="P20" s="33"/>
      <c r="S20" s="34"/>
      <c r="T20" s="30"/>
      <c r="U20" s="30"/>
    </row>
    <row r="21" spans="1:19" s="24" customFormat="1" ht="18" customHeight="1">
      <c r="A21" s="18" t="s">
        <v>61</v>
      </c>
      <c r="B21" s="19">
        <v>1519.4</v>
      </c>
      <c r="C21" s="31">
        <v>538.22</v>
      </c>
      <c r="D21" s="32">
        <f t="shared" si="0"/>
        <v>2057.62</v>
      </c>
      <c r="E21" s="31">
        <v>1512.4</v>
      </c>
      <c r="F21" s="31">
        <v>515.57</v>
      </c>
      <c r="G21" s="32">
        <f t="shared" si="1"/>
        <v>2027.9700000000003</v>
      </c>
      <c r="H21" s="31">
        <v>1508</v>
      </c>
      <c r="I21" s="31">
        <v>549</v>
      </c>
      <c r="J21" s="32">
        <f t="shared" si="2"/>
        <v>2057</v>
      </c>
      <c r="K21" s="21"/>
      <c r="L21" s="22"/>
      <c r="M21" s="23"/>
      <c r="N21" s="23"/>
      <c r="O21" s="23"/>
      <c r="P21" s="23"/>
      <c r="S21" s="34"/>
    </row>
    <row r="22" spans="1:19" s="24" customFormat="1" ht="11.25" customHeight="1">
      <c r="A22" s="18" t="s">
        <v>62</v>
      </c>
      <c r="B22" s="19">
        <v>2792.39</v>
      </c>
      <c r="C22" s="31">
        <v>994.74</v>
      </c>
      <c r="D22" s="32">
        <f t="shared" si="0"/>
        <v>3787.13</v>
      </c>
      <c r="E22" s="31">
        <v>2766.39</v>
      </c>
      <c r="F22" s="31">
        <v>943.72</v>
      </c>
      <c r="G22" s="32">
        <f t="shared" si="1"/>
        <v>3710.1099999999997</v>
      </c>
      <c r="H22" s="31">
        <v>2753</v>
      </c>
      <c r="I22" s="31">
        <v>995</v>
      </c>
      <c r="J22" s="32">
        <f t="shared" si="2"/>
        <v>3748</v>
      </c>
      <c r="K22" s="21"/>
      <c r="L22" s="33"/>
      <c r="M22" s="33"/>
      <c r="N22" s="33"/>
      <c r="O22" s="33"/>
      <c r="P22" s="33"/>
      <c r="S22" s="34"/>
    </row>
    <row r="23" spans="1:19" s="24" customFormat="1" ht="11.25" customHeight="1">
      <c r="A23" s="18" t="s">
        <v>63</v>
      </c>
      <c r="B23" s="19">
        <v>2658.22</v>
      </c>
      <c r="C23" s="31">
        <v>991.04</v>
      </c>
      <c r="D23" s="32">
        <f t="shared" si="0"/>
        <v>3649.2599999999998</v>
      </c>
      <c r="E23" s="31">
        <v>2619.22</v>
      </c>
      <c r="F23" s="31">
        <v>941.74</v>
      </c>
      <c r="G23" s="32">
        <f t="shared" si="1"/>
        <v>3560.96</v>
      </c>
      <c r="H23" s="31">
        <v>2592</v>
      </c>
      <c r="I23" s="31">
        <v>970</v>
      </c>
      <c r="J23" s="32">
        <f t="shared" si="2"/>
        <v>3562</v>
      </c>
      <c r="K23" s="21"/>
      <c r="L23" s="33"/>
      <c r="M23" s="33"/>
      <c r="N23" s="33"/>
      <c r="O23" s="33"/>
      <c r="P23" s="33"/>
      <c r="S23" s="34"/>
    </row>
    <row r="24" spans="1:19" s="24" customFormat="1" ht="11.25" customHeight="1">
      <c r="A24" s="18" t="s">
        <v>64</v>
      </c>
      <c r="B24" s="19">
        <v>1740.51</v>
      </c>
      <c r="C24" s="31">
        <v>576.57</v>
      </c>
      <c r="D24" s="32">
        <f t="shared" si="0"/>
        <v>2317.08</v>
      </c>
      <c r="E24" s="31">
        <v>1738.51</v>
      </c>
      <c r="F24" s="31">
        <v>556.42</v>
      </c>
      <c r="G24" s="32">
        <f t="shared" si="1"/>
        <v>2294.93</v>
      </c>
      <c r="H24" s="31">
        <v>1725</v>
      </c>
      <c r="I24" s="31">
        <v>583</v>
      </c>
      <c r="J24" s="32">
        <f t="shared" si="2"/>
        <v>2308</v>
      </c>
      <c r="K24" s="21"/>
      <c r="L24" s="33"/>
      <c r="M24" s="33"/>
      <c r="N24" s="33"/>
      <c r="O24" s="33"/>
      <c r="P24" s="33"/>
      <c r="S24" s="34"/>
    </row>
    <row r="25" spans="1:19" s="24" customFormat="1" ht="11.25" customHeight="1">
      <c r="A25" s="18" t="s">
        <v>65</v>
      </c>
      <c r="B25" s="19">
        <v>907.48</v>
      </c>
      <c r="C25" s="31">
        <v>298.77</v>
      </c>
      <c r="D25" s="32">
        <f t="shared" si="0"/>
        <v>1206.25</v>
      </c>
      <c r="E25" s="31">
        <v>903.48</v>
      </c>
      <c r="F25" s="31">
        <v>286.73</v>
      </c>
      <c r="G25" s="32">
        <f t="shared" si="1"/>
        <v>1190.21</v>
      </c>
      <c r="H25" s="31">
        <v>885</v>
      </c>
      <c r="I25" s="31">
        <v>286</v>
      </c>
      <c r="J25" s="32">
        <f t="shared" si="2"/>
        <v>1171</v>
      </c>
      <c r="K25" s="21"/>
      <c r="L25" s="33"/>
      <c r="M25" s="33"/>
      <c r="N25" s="33"/>
      <c r="O25" s="33"/>
      <c r="P25" s="33"/>
      <c r="S25" s="34"/>
    </row>
    <row r="26" spans="1:19" s="24" customFormat="1" ht="18" customHeight="1">
      <c r="A26" s="18" t="s">
        <v>66</v>
      </c>
      <c r="B26" s="19">
        <v>677.1</v>
      </c>
      <c r="C26" s="31">
        <v>175.04</v>
      </c>
      <c r="D26" s="32">
        <f t="shared" si="0"/>
        <v>852.14</v>
      </c>
      <c r="E26" s="31">
        <v>676.1</v>
      </c>
      <c r="F26" s="31">
        <v>168.11</v>
      </c>
      <c r="G26" s="32">
        <f t="shared" si="1"/>
        <v>844.21</v>
      </c>
      <c r="H26" s="31">
        <v>671</v>
      </c>
      <c r="I26" s="31">
        <v>173</v>
      </c>
      <c r="J26" s="32">
        <f t="shared" si="2"/>
        <v>844</v>
      </c>
      <c r="K26" s="21"/>
      <c r="L26" s="33"/>
      <c r="M26" s="33"/>
      <c r="N26" s="33"/>
      <c r="O26" s="33"/>
      <c r="P26" s="33"/>
      <c r="S26" s="34"/>
    </row>
    <row r="27" spans="1:19" s="24" customFormat="1" ht="11.25" customHeight="1">
      <c r="A27" s="18" t="s">
        <v>67</v>
      </c>
      <c r="B27" s="19">
        <v>3407.71</v>
      </c>
      <c r="C27" s="31">
        <v>1108.66</v>
      </c>
      <c r="D27" s="32">
        <f t="shared" si="0"/>
        <v>4516.37</v>
      </c>
      <c r="E27" s="31">
        <v>3401.21</v>
      </c>
      <c r="F27" s="31">
        <v>1071.51</v>
      </c>
      <c r="G27" s="32">
        <f t="shared" si="1"/>
        <v>4472.72</v>
      </c>
      <c r="H27" s="31">
        <v>3355</v>
      </c>
      <c r="I27" s="31">
        <v>1087</v>
      </c>
      <c r="J27" s="32">
        <f t="shared" si="2"/>
        <v>4442</v>
      </c>
      <c r="K27" s="21"/>
      <c r="L27" s="33"/>
      <c r="M27" s="33"/>
      <c r="N27" s="33"/>
      <c r="O27" s="33"/>
      <c r="P27" s="33"/>
      <c r="S27" s="34"/>
    </row>
    <row r="28" spans="1:19" s="16" customFormat="1" ht="11.25" customHeight="1">
      <c r="A28" s="35" t="s">
        <v>68</v>
      </c>
      <c r="B28" s="19">
        <v>25592.15</v>
      </c>
      <c r="C28" s="31">
        <v>7774.4</v>
      </c>
      <c r="D28" s="32">
        <f t="shared" si="0"/>
        <v>33366.55</v>
      </c>
      <c r="E28" s="31">
        <v>25450.2</v>
      </c>
      <c r="F28" s="31">
        <v>7454.18</v>
      </c>
      <c r="G28" s="32">
        <f t="shared" si="1"/>
        <v>32904.380000000005</v>
      </c>
      <c r="H28" s="31">
        <v>25183</v>
      </c>
      <c r="I28" s="31">
        <v>7696</v>
      </c>
      <c r="J28" s="32">
        <f t="shared" si="2"/>
        <v>32879</v>
      </c>
      <c r="K28" s="21"/>
      <c r="L28" s="4"/>
      <c r="M28" s="4"/>
      <c r="N28" s="4"/>
      <c r="O28" s="4"/>
      <c r="P28" s="4"/>
      <c r="S28" s="6"/>
    </row>
    <row r="29" spans="1:19" s="16" customFormat="1" ht="11.25" customHeight="1">
      <c r="A29" s="35" t="s">
        <v>69</v>
      </c>
      <c r="B29" s="19">
        <v>1241.72</v>
      </c>
      <c r="C29" s="31">
        <v>420.46</v>
      </c>
      <c r="D29" s="32">
        <f t="shared" si="0"/>
        <v>1662.18</v>
      </c>
      <c r="E29" s="31">
        <v>1231.82</v>
      </c>
      <c r="F29" s="31">
        <v>399.66</v>
      </c>
      <c r="G29" s="32">
        <f t="shared" si="1"/>
        <v>1631.48</v>
      </c>
      <c r="H29" s="31">
        <v>1214</v>
      </c>
      <c r="I29" s="31">
        <v>429</v>
      </c>
      <c r="J29" s="32">
        <f t="shared" si="2"/>
        <v>1643</v>
      </c>
      <c r="K29" s="21"/>
      <c r="L29" s="4"/>
      <c r="M29" s="4"/>
      <c r="N29" s="4"/>
      <c r="O29" s="4"/>
      <c r="P29" s="4"/>
      <c r="S29" s="6"/>
    </row>
    <row r="30" spans="1:19" s="16" customFormat="1" ht="11.25" customHeight="1">
      <c r="A30" s="35" t="s">
        <v>70</v>
      </c>
      <c r="B30" s="19">
        <v>983.93</v>
      </c>
      <c r="C30" s="31">
        <v>358.67</v>
      </c>
      <c r="D30" s="32">
        <f t="shared" si="0"/>
        <v>1342.6</v>
      </c>
      <c r="E30" s="31">
        <v>978.93</v>
      </c>
      <c r="F30" s="31">
        <v>344.54</v>
      </c>
      <c r="G30" s="32">
        <f t="shared" si="1"/>
        <v>1323.47</v>
      </c>
      <c r="H30" s="31">
        <v>977</v>
      </c>
      <c r="I30" s="31">
        <v>369</v>
      </c>
      <c r="J30" s="32">
        <f t="shared" si="2"/>
        <v>1346</v>
      </c>
      <c r="K30" s="21"/>
      <c r="L30" s="4"/>
      <c r="M30" s="4"/>
      <c r="N30" s="4"/>
      <c r="O30" s="4"/>
      <c r="P30" s="4"/>
      <c r="Q30" s="17"/>
      <c r="R30" s="17"/>
      <c r="S30" s="17"/>
    </row>
    <row r="31" spans="1:21" s="16" customFormat="1" ht="18" customHeight="1">
      <c r="A31" s="36" t="s">
        <v>71</v>
      </c>
      <c r="B31" s="19">
        <v>3105.73</v>
      </c>
      <c r="C31" s="31">
        <v>1081.28</v>
      </c>
      <c r="D31" s="32">
        <f t="shared" si="0"/>
        <v>4187.01</v>
      </c>
      <c r="E31" s="31">
        <v>3066</v>
      </c>
      <c r="F31" s="31">
        <v>1038.28</v>
      </c>
      <c r="G31" s="32">
        <f t="shared" si="1"/>
        <v>4104.28</v>
      </c>
      <c r="H31" s="31">
        <v>3058</v>
      </c>
      <c r="I31" s="31">
        <v>1063</v>
      </c>
      <c r="J31" s="32">
        <f t="shared" si="2"/>
        <v>4121</v>
      </c>
      <c r="K31" s="21"/>
      <c r="L31" s="4"/>
      <c r="M31" s="4"/>
      <c r="N31" s="4"/>
      <c r="O31" s="4"/>
      <c r="P31" s="4"/>
      <c r="Q31" s="17"/>
      <c r="R31" s="17"/>
      <c r="S31" s="17"/>
      <c r="T31" s="17"/>
      <c r="U31" s="17"/>
    </row>
    <row r="32" spans="1:21" s="16" customFormat="1" ht="11.25" customHeight="1">
      <c r="A32" s="36" t="s">
        <v>72</v>
      </c>
      <c r="B32" s="19">
        <v>1105.05</v>
      </c>
      <c r="C32" s="31">
        <v>380.62</v>
      </c>
      <c r="D32" s="32">
        <f t="shared" si="0"/>
        <v>1485.67</v>
      </c>
      <c r="E32" s="31">
        <v>1104.05</v>
      </c>
      <c r="F32" s="31">
        <v>357.26</v>
      </c>
      <c r="G32" s="32">
        <f t="shared" si="1"/>
        <v>1461.31</v>
      </c>
      <c r="H32" s="31">
        <v>1097</v>
      </c>
      <c r="I32" s="31">
        <v>369</v>
      </c>
      <c r="J32" s="32">
        <f t="shared" si="2"/>
        <v>1466</v>
      </c>
      <c r="K32" s="21"/>
      <c r="L32" s="4"/>
      <c r="M32" s="4"/>
      <c r="N32" s="4"/>
      <c r="O32" s="4"/>
      <c r="P32" s="4"/>
      <c r="Q32" s="17"/>
      <c r="R32" s="17"/>
      <c r="S32" s="17"/>
      <c r="T32" s="17"/>
      <c r="U32" s="17"/>
    </row>
    <row r="33" spans="1:21" s="16" customFormat="1" ht="11.25" customHeight="1">
      <c r="A33" s="36" t="s">
        <v>73</v>
      </c>
      <c r="B33" s="19">
        <v>1832.01</v>
      </c>
      <c r="C33" s="31">
        <v>577.05</v>
      </c>
      <c r="D33" s="32">
        <f t="shared" si="0"/>
        <v>2409.06</v>
      </c>
      <c r="E33" s="31">
        <v>1827.01</v>
      </c>
      <c r="F33" s="31">
        <v>556.13</v>
      </c>
      <c r="G33" s="32">
        <f t="shared" si="1"/>
        <v>2383.14</v>
      </c>
      <c r="H33" s="31">
        <v>1800</v>
      </c>
      <c r="I33" s="31">
        <v>586</v>
      </c>
      <c r="J33" s="32">
        <f t="shared" si="2"/>
        <v>2386</v>
      </c>
      <c r="K33" s="21"/>
      <c r="L33" s="4"/>
      <c r="M33" s="4"/>
      <c r="N33" s="4"/>
      <c r="O33" s="4"/>
      <c r="P33" s="4"/>
      <c r="Q33" s="17"/>
      <c r="R33" s="17"/>
      <c r="S33" s="17"/>
      <c r="T33" s="17"/>
      <c r="U33" s="17"/>
    </row>
    <row r="34" spans="1:21" s="41" customFormat="1" ht="11.25" customHeight="1">
      <c r="A34" s="37" t="s">
        <v>74</v>
      </c>
      <c r="B34" s="19">
        <v>2175.72</v>
      </c>
      <c r="C34" s="38">
        <v>776.85</v>
      </c>
      <c r="D34" s="39">
        <f t="shared" si="0"/>
        <v>2952.5699999999997</v>
      </c>
      <c r="E34" s="38">
        <v>2170.22</v>
      </c>
      <c r="F34" s="38">
        <v>744.5</v>
      </c>
      <c r="G34" s="39">
        <f t="shared" si="1"/>
        <v>2914.72</v>
      </c>
      <c r="H34" s="38">
        <v>2167</v>
      </c>
      <c r="I34" s="38">
        <v>778</v>
      </c>
      <c r="J34" s="39">
        <f t="shared" si="2"/>
        <v>2945</v>
      </c>
      <c r="K34" s="28"/>
      <c r="L34" s="40"/>
      <c r="M34" s="40"/>
      <c r="N34" s="40"/>
      <c r="O34" s="40"/>
      <c r="P34" s="40"/>
      <c r="S34" s="37"/>
      <c r="T34" s="37"/>
      <c r="U34" s="37"/>
    </row>
    <row r="35" spans="1:21" s="41" customFormat="1" ht="11.25" customHeight="1">
      <c r="A35" s="42" t="s">
        <v>75</v>
      </c>
      <c r="B35" s="19">
        <v>1609.55</v>
      </c>
      <c r="C35" s="38">
        <v>551.5</v>
      </c>
      <c r="D35" s="39">
        <f t="shared" si="0"/>
        <v>2161.05</v>
      </c>
      <c r="E35" s="38">
        <v>1602.9</v>
      </c>
      <c r="F35" s="38">
        <v>525.73</v>
      </c>
      <c r="G35" s="39">
        <f t="shared" si="1"/>
        <v>2128.63</v>
      </c>
      <c r="H35" s="38">
        <v>1580</v>
      </c>
      <c r="I35" s="38">
        <v>540</v>
      </c>
      <c r="J35" s="39">
        <f t="shared" si="2"/>
        <v>2120</v>
      </c>
      <c r="K35" s="28"/>
      <c r="L35" s="43"/>
      <c r="M35" s="44"/>
      <c r="N35" s="44"/>
      <c r="O35" s="44"/>
      <c r="P35" s="44"/>
      <c r="Q35" s="37"/>
      <c r="R35" s="37"/>
      <c r="S35" s="37"/>
      <c r="T35" s="37"/>
      <c r="U35" s="37"/>
    </row>
    <row r="36" spans="1:21" s="41" customFormat="1" ht="18" customHeight="1">
      <c r="A36" s="42" t="s">
        <v>76</v>
      </c>
      <c r="B36" s="19">
        <v>928.25</v>
      </c>
      <c r="C36" s="38">
        <v>317.55</v>
      </c>
      <c r="D36" s="39">
        <f t="shared" si="0"/>
        <v>1245.8</v>
      </c>
      <c r="E36" s="38">
        <v>928.25</v>
      </c>
      <c r="F36" s="38">
        <v>305.89</v>
      </c>
      <c r="G36" s="39">
        <f t="shared" si="1"/>
        <v>1234.1399999999999</v>
      </c>
      <c r="H36" s="38">
        <v>907</v>
      </c>
      <c r="I36" s="38">
        <v>317</v>
      </c>
      <c r="J36" s="39">
        <f t="shared" si="2"/>
        <v>1224</v>
      </c>
      <c r="K36" s="28"/>
      <c r="L36" s="40"/>
      <c r="M36" s="40"/>
      <c r="N36" s="40"/>
      <c r="O36" s="40"/>
      <c r="P36" s="40"/>
      <c r="Q36" s="37"/>
      <c r="R36" s="37"/>
      <c r="S36" s="37"/>
      <c r="T36" s="37"/>
      <c r="U36" s="37"/>
    </row>
    <row r="37" spans="1:21" s="41" customFormat="1" ht="11.25" customHeight="1">
      <c r="A37" s="42" t="s">
        <v>77</v>
      </c>
      <c r="B37" s="19">
        <v>1314.07</v>
      </c>
      <c r="C37" s="38">
        <v>575.53</v>
      </c>
      <c r="D37" s="39">
        <f t="shared" si="0"/>
        <v>1889.6</v>
      </c>
      <c r="E37" s="38">
        <v>1300.07</v>
      </c>
      <c r="F37" s="38">
        <v>546.43</v>
      </c>
      <c r="G37" s="39">
        <f t="shared" si="1"/>
        <v>1846.5</v>
      </c>
      <c r="H37" s="38">
        <v>1275</v>
      </c>
      <c r="I37" s="38">
        <v>560</v>
      </c>
      <c r="J37" s="39">
        <f t="shared" si="2"/>
        <v>1835</v>
      </c>
      <c r="K37" s="28"/>
      <c r="L37" s="40"/>
      <c r="M37" s="40"/>
      <c r="N37" s="40"/>
      <c r="O37" s="40"/>
      <c r="P37" s="40"/>
      <c r="Q37" s="37"/>
      <c r="R37" s="37"/>
      <c r="S37" s="37"/>
      <c r="T37" s="37"/>
      <c r="U37" s="37"/>
    </row>
    <row r="38" spans="1:21" s="41" customFormat="1" ht="11.25" customHeight="1">
      <c r="A38" s="42" t="s">
        <v>78</v>
      </c>
      <c r="B38" s="19">
        <v>2288.66</v>
      </c>
      <c r="C38" s="38">
        <v>924.71</v>
      </c>
      <c r="D38" s="39">
        <f t="shared" si="0"/>
        <v>3213.37</v>
      </c>
      <c r="E38" s="38">
        <v>2285.66</v>
      </c>
      <c r="F38" s="38">
        <v>894.99</v>
      </c>
      <c r="G38" s="39">
        <f t="shared" si="1"/>
        <v>3180.6499999999996</v>
      </c>
      <c r="H38" s="38">
        <v>2260</v>
      </c>
      <c r="I38" s="38">
        <v>945</v>
      </c>
      <c r="J38" s="39">
        <f t="shared" si="2"/>
        <v>3205</v>
      </c>
      <c r="K38" s="28"/>
      <c r="L38" s="40"/>
      <c r="M38" s="40"/>
      <c r="N38" s="40"/>
      <c r="O38" s="40"/>
      <c r="P38" s="40"/>
      <c r="Q38" s="37"/>
      <c r="R38" s="37"/>
      <c r="S38" s="37"/>
      <c r="T38" s="37"/>
      <c r="U38" s="37"/>
    </row>
    <row r="39" spans="1:21" s="41" customFormat="1" ht="11.25" customHeight="1">
      <c r="A39" s="42" t="s">
        <v>79</v>
      </c>
      <c r="B39" s="19">
        <v>3221.35</v>
      </c>
      <c r="C39" s="38">
        <v>1212.96</v>
      </c>
      <c r="D39" s="39">
        <f t="shared" si="0"/>
        <v>4434.3099999999995</v>
      </c>
      <c r="E39" s="38">
        <v>3212.76</v>
      </c>
      <c r="F39" s="38">
        <v>1158.58</v>
      </c>
      <c r="G39" s="39">
        <f t="shared" si="1"/>
        <v>4371.34</v>
      </c>
      <c r="H39" s="38">
        <v>3169</v>
      </c>
      <c r="I39" s="38">
        <v>1201</v>
      </c>
      <c r="J39" s="39">
        <f t="shared" si="2"/>
        <v>4370</v>
      </c>
      <c r="K39" s="28"/>
      <c r="L39" s="40"/>
      <c r="M39" s="40"/>
      <c r="N39" s="40"/>
      <c r="O39" s="40"/>
      <c r="P39" s="40"/>
      <c r="Q39" s="37"/>
      <c r="R39" s="37"/>
      <c r="S39" s="37"/>
      <c r="T39" s="37"/>
      <c r="U39" s="37"/>
    </row>
    <row r="40" spans="1:21" s="41" customFormat="1" ht="11.25" customHeight="1">
      <c r="A40" s="42" t="s">
        <v>80</v>
      </c>
      <c r="B40" s="19">
        <v>718.75</v>
      </c>
      <c r="C40" s="38">
        <v>254.19</v>
      </c>
      <c r="D40" s="39">
        <f t="shared" si="0"/>
        <v>972.94</v>
      </c>
      <c r="E40" s="38">
        <v>712.75</v>
      </c>
      <c r="F40" s="38">
        <v>241.31</v>
      </c>
      <c r="G40" s="39">
        <f t="shared" si="1"/>
        <v>954.06</v>
      </c>
      <c r="H40" s="38">
        <v>698</v>
      </c>
      <c r="I40" s="38">
        <v>241</v>
      </c>
      <c r="J40" s="39">
        <f t="shared" si="2"/>
        <v>939</v>
      </c>
      <c r="K40" s="28"/>
      <c r="L40" s="40"/>
      <c r="M40" s="40"/>
      <c r="N40" s="40"/>
      <c r="O40" s="40"/>
      <c r="P40" s="40"/>
      <c r="Q40" s="37"/>
      <c r="R40" s="37"/>
      <c r="S40" s="37"/>
      <c r="T40" s="37"/>
      <c r="U40" s="37"/>
    </row>
    <row r="41" spans="1:21" s="29" customFormat="1" ht="18" customHeight="1">
      <c r="A41" s="45" t="s">
        <v>81</v>
      </c>
      <c r="B41" s="19">
        <v>1734.6</v>
      </c>
      <c r="C41" s="38">
        <v>656.49</v>
      </c>
      <c r="D41" s="39">
        <f t="shared" si="0"/>
        <v>2391.09</v>
      </c>
      <c r="E41" s="26">
        <v>1731.6</v>
      </c>
      <c r="F41" s="26">
        <v>622.96</v>
      </c>
      <c r="G41" s="39">
        <f t="shared" si="1"/>
        <v>2354.56</v>
      </c>
      <c r="H41" s="38">
        <v>1707</v>
      </c>
      <c r="I41" s="38">
        <v>642</v>
      </c>
      <c r="J41" s="39">
        <f t="shared" si="2"/>
        <v>2349</v>
      </c>
      <c r="K41" s="28"/>
      <c r="L41" s="46"/>
      <c r="M41" s="46"/>
      <c r="N41" s="46"/>
      <c r="O41" s="46"/>
      <c r="P41" s="46"/>
      <c r="Q41" s="47"/>
      <c r="R41" s="47"/>
      <c r="S41" s="47"/>
      <c r="T41" s="47"/>
      <c r="U41" s="47"/>
    </row>
    <row r="42" spans="1:21" s="41" customFormat="1" ht="11.25" customHeight="1">
      <c r="A42" s="44" t="s">
        <v>82</v>
      </c>
      <c r="B42" s="19">
        <v>6179.73</v>
      </c>
      <c r="C42" s="38">
        <v>2446.44</v>
      </c>
      <c r="D42" s="39">
        <f t="shared" si="0"/>
        <v>8626.17</v>
      </c>
      <c r="E42" s="38">
        <v>6161.13</v>
      </c>
      <c r="F42" s="38">
        <v>2374.48</v>
      </c>
      <c r="G42" s="39">
        <f t="shared" si="1"/>
        <v>8535.61</v>
      </c>
      <c r="H42" s="38">
        <v>6094</v>
      </c>
      <c r="I42" s="38">
        <v>2443</v>
      </c>
      <c r="J42" s="39">
        <f t="shared" si="2"/>
        <v>8537</v>
      </c>
      <c r="K42" s="28"/>
      <c r="L42" s="40"/>
      <c r="M42" s="40"/>
      <c r="N42" s="40"/>
      <c r="O42" s="40"/>
      <c r="P42" s="40"/>
      <c r="S42" s="48"/>
      <c r="T42" s="37"/>
      <c r="U42" s="37"/>
    </row>
    <row r="43" spans="1:21" s="29" customFormat="1" ht="11.25" customHeight="1">
      <c r="A43" s="25" t="s">
        <v>83</v>
      </c>
      <c r="B43" s="19">
        <v>4206.46</v>
      </c>
      <c r="C43" s="38">
        <v>1551.84</v>
      </c>
      <c r="D43" s="39">
        <f t="shared" si="0"/>
        <v>5758.3</v>
      </c>
      <c r="E43" s="38">
        <v>4183.73</v>
      </c>
      <c r="F43" s="38">
        <v>1517.49</v>
      </c>
      <c r="G43" s="39">
        <f t="shared" si="1"/>
        <v>5701.219999999999</v>
      </c>
      <c r="H43" s="38">
        <v>4153</v>
      </c>
      <c r="I43" s="38">
        <v>1584</v>
      </c>
      <c r="J43" s="39">
        <f t="shared" si="2"/>
        <v>5737</v>
      </c>
      <c r="K43" s="28"/>
      <c r="L43" s="45"/>
      <c r="M43" s="49"/>
      <c r="N43" s="49"/>
      <c r="O43" s="49"/>
      <c r="P43" s="49"/>
      <c r="Q43" s="47"/>
      <c r="R43" s="47"/>
      <c r="S43" s="47"/>
      <c r="T43" s="47"/>
      <c r="U43" s="47"/>
    </row>
    <row r="44" spans="1:21" s="41" customFormat="1" ht="11.25" customHeight="1">
      <c r="A44" s="42" t="s">
        <v>84</v>
      </c>
      <c r="B44" s="19">
        <v>847.16</v>
      </c>
      <c r="C44" s="38">
        <v>333.64</v>
      </c>
      <c r="D44" s="39">
        <f t="shared" si="0"/>
        <v>1180.8</v>
      </c>
      <c r="E44" s="38">
        <v>847.16</v>
      </c>
      <c r="F44" s="38">
        <v>322.94</v>
      </c>
      <c r="G44" s="39">
        <f t="shared" si="1"/>
        <v>1170.1</v>
      </c>
      <c r="H44" s="38">
        <v>842</v>
      </c>
      <c r="I44" s="38">
        <v>330</v>
      </c>
      <c r="J44" s="39">
        <f t="shared" si="2"/>
        <v>1172</v>
      </c>
      <c r="K44" s="28"/>
      <c r="L44" s="40"/>
      <c r="M44" s="40"/>
      <c r="N44" s="40"/>
      <c r="O44" s="40"/>
      <c r="P44" s="40"/>
      <c r="Q44" s="37"/>
      <c r="R44" s="37"/>
      <c r="S44" s="37"/>
      <c r="T44" s="37"/>
      <c r="U44" s="37"/>
    </row>
    <row r="45" spans="1:21" s="41" customFormat="1" ht="18" customHeight="1">
      <c r="A45" s="42" t="s">
        <v>85</v>
      </c>
      <c r="B45" s="19">
        <v>884.5</v>
      </c>
      <c r="C45" s="38">
        <v>310.2</v>
      </c>
      <c r="D45" s="39">
        <f t="shared" si="0"/>
        <v>1194.7</v>
      </c>
      <c r="E45" s="38">
        <v>880.7</v>
      </c>
      <c r="F45" s="38">
        <v>295.1</v>
      </c>
      <c r="G45" s="39">
        <f t="shared" si="1"/>
        <v>1175.8000000000002</v>
      </c>
      <c r="H45" s="38">
        <v>875</v>
      </c>
      <c r="I45" s="38">
        <v>306</v>
      </c>
      <c r="J45" s="39">
        <f t="shared" si="2"/>
        <v>1181</v>
      </c>
      <c r="K45" s="28"/>
      <c r="L45" s="40"/>
      <c r="M45" s="40"/>
      <c r="N45" s="40"/>
      <c r="O45" s="40"/>
      <c r="P45" s="40"/>
      <c r="Q45" s="37"/>
      <c r="R45" s="37"/>
      <c r="S45" s="37"/>
      <c r="T45" s="37"/>
      <c r="U45" s="37"/>
    </row>
    <row r="46" spans="1:21" s="41" customFormat="1" ht="11.25" customHeight="1">
      <c r="A46" s="42" t="s">
        <v>86</v>
      </c>
      <c r="B46" s="19">
        <v>1058.41</v>
      </c>
      <c r="C46" s="38">
        <v>378.64</v>
      </c>
      <c r="D46" s="39">
        <f t="shared" si="0"/>
        <v>1437.0500000000002</v>
      </c>
      <c r="E46" s="38">
        <v>1055.41</v>
      </c>
      <c r="F46" s="38">
        <v>370.64</v>
      </c>
      <c r="G46" s="39">
        <f t="shared" si="1"/>
        <v>1426.0500000000002</v>
      </c>
      <c r="H46" s="38">
        <v>1040</v>
      </c>
      <c r="I46" s="38">
        <v>383</v>
      </c>
      <c r="J46" s="39">
        <f t="shared" si="2"/>
        <v>1423</v>
      </c>
      <c r="K46" s="28"/>
      <c r="L46" s="40"/>
      <c r="M46" s="40"/>
      <c r="N46" s="40"/>
      <c r="O46" s="40"/>
      <c r="P46" s="40"/>
      <c r="Q46" s="37"/>
      <c r="R46" s="37"/>
      <c r="S46" s="37"/>
      <c r="T46" s="37"/>
      <c r="U46" s="37"/>
    </row>
    <row r="47" spans="1:21" s="29" customFormat="1" ht="11.25" customHeight="1">
      <c r="A47" s="25" t="s">
        <v>87</v>
      </c>
      <c r="B47" s="19">
        <v>1173.95</v>
      </c>
      <c r="C47" s="38">
        <v>415.78</v>
      </c>
      <c r="D47" s="39">
        <f t="shared" si="0"/>
        <v>1589.73</v>
      </c>
      <c r="E47" s="38">
        <v>1171.95</v>
      </c>
      <c r="F47" s="38">
        <v>400.63</v>
      </c>
      <c r="G47" s="39">
        <f t="shared" si="1"/>
        <v>1572.58</v>
      </c>
      <c r="H47" s="38">
        <v>1171</v>
      </c>
      <c r="I47" s="38">
        <v>414</v>
      </c>
      <c r="J47" s="39">
        <f t="shared" si="2"/>
        <v>1585</v>
      </c>
      <c r="K47" s="28"/>
      <c r="L47" s="46"/>
      <c r="M47" s="46"/>
      <c r="N47" s="46"/>
      <c r="O47" s="46"/>
      <c r="P47" s="46"/>
      <c r="Q47" s="47"/>
      <c r="R47" s="47"/>
      <c r="S47" s="47"/>
      <c r="T47" s="47"/>
      <c r="U47" s="47"/>
    </row>
    <row r="48" spans="1:21" s="41" customFormat="1" ht="10.5" customHeight="1">
      <c r="A48" s="42" t="s">
        <v>88</v>
      </c>
      <c r="B48" s="19">
        <v>2372.15</v>
      </c>
      <c r="C48" s="38">
        <v>775.44</v>
      </c>
      <c r="D48" s="39">
        <f t="shared" si="0"/>
        <v>3147.59</v>
      </c>
      <c r="E48" s="38">
        <v>2365.15</v>
      </c>
      <c r="F48" s="38">
        <v>726.91</v>
      </c>
      <c r="G48" s="39">
        <f t="shared" si="1"/>
        <v>3092.06</v>
      </c>
      <c r="H48" s="38">
        <v>2326</v>
      </c>
      <c r="I48" s="38">
        <v>730</v>
      </c>
      <c r="J48" s="39">
        <f t="shared" si="2"/>
        <v>3056</v>
      </c>
      <c r="K48" s="28"/>
      <c r="L48" s="40"/>
      <c r="M48" s="40"/>
      <c r="N48" s="40"/>
      <c r="O48" s="40"/>
      <c r="P48" s="40"/>
      <c r="Q48" s="37"/>
      <c r="R48" s="37"/>
      <c r="S48" s="37"/>
      <c r="T48" s="37"/>
      <c r="U48" s="37"/>
    </row>
    <row r="49" spans="1:21" s="52" customFormat="1" ht="11.25" customHeight="1">
      <c r="A49" s="50" t="s">
        <v>89</v>
      </c>
      <c r="B49" s="39">
        <f>SUM(B6:B48)</f>
        <v>106746.26000000002</v>
      </c>
      <c r="C49" s="39">
        <f>SUM(C6:C48)</f>
        <v>36988.17999999998</v>
      </c>
      <c r="D49" s="39">
        <f t="shared" si="0"/>
        <v>143734.44</v>
      </c>
      <c r="E49" s="39">
        <f>SUM(E6:E48)</f>
        <v>106196.96</v>
      </c>
      <c r="F49" s="39">
        <f>SUM(F6:F48)</f>
        <v>35434.09</v>
      </c>
      <c r="G49" s="39">
        <f t="shared" si="1"/>
        <v>141631.05</v>
      </c>
      <c r="H49" s="39">
        <f>SUM(H6:H48)</f>
        <v>105011</v>
      </c>
      <c r="I49" s="27">
        <f>SUM(I6:I48)</f>
        <v>36658</v>
      </c>
      <c r="J49" s="27">
        <f t="shared" si="2"/>
        <v>141669</v>
      </c>
      <c r="K49" s="51"/>
      <c r="L49" s="40"/>
      <c r="M49" s="40"/>
      <c r="N49" s="40"/>
      <c r="O49" s="40"/>
      <c r="P49" s="40"/>
      <c r="Q49" s="37"/>
      <c r="R49" s="37"/>
      <c r="S49" s="37"/>
      <c r="T49" s="37"/>
      <c r="U49" s="37"/>
    </row>
    <row r="50" spans="1:21" s="41" customFormat="1" ht="21.75" customHeight="1">
      <c r="A50" s="53" t="s">
        <v>90</v>
      </c>
      <c r="B50" s="26">
        <v>423</v>
      </c>
      <c r="C50" s="26">
        <v>78</v>
      </c>
      <c r="D50" s="27">
        <f t="shared" si="0"/>
        <v>501</v>
      </c>
      <c r="E50" s="26">
        <v>423</v>
      </c>
      <c r="F50" s="26">
        <v>78</v>
      </c>
      <c r="G50" s="39">
        <f t="shared" si="1"/>
        <v>501</v>
      </c>
      <c r="H50" s="26">
        <v>426</v>
      </c>
      <c r="I50" s="26">
        <v>81</v>
      </c>
      <c r="J50" s="27">
        <f t="shared" si="2"/>
        <v>507</v>
      </c>
      <c r="K50" s="54"/>
      <c r="T50" s="37"/>
      <c r="U50" s="37"/>
    </row>
    <row r="51" spans="1:21" s="41" customFormat="1" ht="11.25" customHeight="1">
      <c r="A51" s="53" t="s">
        <v>91</v>
      </c>
      <c r="B51" s="19">
        <v>2262.04</v>
      </c>
      <c r="C51" s="38">
        <v>414.69</v>
      </c>
      <c r="D51" s="39">
        <f t="shared" si="0"/>
        <v>2676.73</v>
      </c>
      <c r="E51" s="38">
        <v>2256.04</v>
      </c>
      <c r="F51" s="38">
        <v>408.29</v>
      </c>
      <c r="G51" s="39">
        <f t="shared" si="1"/>
        <v>2664.33</v>
      </c>
      <c r="H51" s="38">
        <v>2243</v>
      </c>
      <c r="I51" s="26">
        <v>423</v>
      </c>
      <c r="J51" s="27">
        <f t="shared" si="2"/>
        <v>2666</v>
      </c>
      <c r="K51" s="54"/>
      <c r="T51" s="37"/>
      <c r="U51" s="37"/>
    </row>
    <row r="52" spans="1:21" s="52" customFormat="1" ht="27" customHeight="1">
      <c r="A52" s="50" t="s">
        <v>4</v>
      </c>
      <c r="B52" s="39">
        <f>SUM(B50:B51)</f>
        <v>2685.04</v>
      </c>
      <c r="C52" s="39">
        <f>SUM(C50:C51)</f>
        <v>492.69</v>
      </c>
      <c r="D52" s="39">
        <f t="shared" si="0"/>
        <v>3177.73</v>
      </c>
      <c r="E52" s="39">
        <f>SUM(E50:E51)</f>
        <v>2679.04</v>
      </c>
      <c r="F52" s="39">
        <f>SUM(F50:F51)</f>
        <v>486.29</v>
      </c>
      <c r="G52" s="39">
        <f t="shared" si="1"/>
        <v>3165.33</v>
      </c>
      <c r="H52" s="39">
        <f>SUM(H50:H51)</f>
        <v>2669</v>
      </c>
      <c r="I52" s="27">
        <f>SUM(I50:I51)</f>
        <v>504</v>
      </c>
      <c r="J52" s="27">
        <f t="shared" si="2"/>
        <v>3173</v>
      </c>
      <c r="K52" s="55"/>
      <c r="L52" s="43"/>
      <c r="M52" s="44"/>
      <c r="N52" s="44"/>
      <c r="O52" s="44"/>
      <c r="P52" s="44"/>
      <c r="Q52" s="37"/>
      <c r="R52" s="37"/>
      <c r="S52" s="37"/>
      <c r="T52" s="37"/>
      <c r="U52" s="37"/>
    </row>
    <row r="53" spans="1:21" s="41" customFormat="1" ht="27" customHeight="1">
      <c r="A53" s="56" t="s">
        <v>5</v>
      </c>
      <c r="B53" s="57">
        <f aca="true" t="shared" si="3" ref="B53:J53">SUM(B52,B49)</f>
        <v>109431.30000000002</v>
      </c>
      <c r="C53" s="57">
        <f t="shared" si="3"/>
        <v>37480.86999999998</v>
      </c>
      <c r="D53" s="57">
        <f t="shared" si="3"/>
        <v>146912.17</v>
      </c>
      <c r="E53" s="57">
        <f t="shared" si="3"/>
        <v>108876</v>
      </c>
      <c r="F53" s="57">
        <f t="shared" si="3"/>
        <v>35920.38</v>
      </c>
      <c r="G53" s="57">
        <f t="shared" si="3"/>
        <v>144796.37999999998</v>
      </c>
      <c r="H53" s="57">
        <f t="shared" si="3"/>
        <v>107680</v>
      </c>
      <c r="I53" s="64">
        <f t="shared" si="3"/>
        <v>37162</v>
      </c>
      <c r="J53" s="64">
        <f t="shared" si="3"/>
        <v>144842</v>
      </c>
      <c r="K53" s="55"/>
      <c r="L53" s="43"/>
      <c r="M53" s="44"/>
      <c r="N53" s="44"/>
      <c r="O53" s="44"/>
      <c r="P53" s="44"/>
      <c r="Q53" s="37"/>
      <c r="R53" s="37"/>
      <c r="S53" s="37"/>
      <c r="T53" s="37"/>
      <c r="U53" s="37"/>
    </row>
    <row r="54" spans="1:21" s="41" customFormat="1" ht="27" customHeight="1">
      <c r="A54" s="58" t="s">
        <v>6</v>
      </c>
      <c r="B54" s="57">
        <f aca="true" t="shared" si="4" ref="B54:J54">B53-B51</f>
        <v>107169.26000000002</v>
      </c>
      <c r="C54" s="57">
        <f t="shared" si="4"/>
        <v>37066.17999999998</v>
      </c>
      <c r="D54" s="57">
        <f t="shared" si="4"/>
        <v>144235.44</v>
      </c>
      <c r="E54" s="57">
        <f t="shared" si="4"/>
        <v>106619.96</v>
      </c>
      <c r="F54" s="57">
        <f t="shared" si="4"/>
        <v>35512.09</v>
      </c>
      <c r="G54" s="57">
        <f t="shared" si="4"/>
        <v>142132.05</v>
      </c>
      <c r="H54" s="57">
        <f t="shared" si="4"/>
        <v>105437</v>
      </c>
      <c r="I54" s="64">
        <f t="shared" si="4"/>
        <v>36739</v>
      </c>
      <c r="J54" s="64">
        <f t="shared" si="4"/>
        <v>142176</v>
      </c>
      <c r="K54" s="59"/>
      <c r="L54" s="43"/>
      <c r="M54" s="44"/>
      <c r="N54" s="44"/>
      <c r="O54" s="44"/>
      <c r="P54" s="44"/>
      <c r="Q54" s="37"/>
      <c r="R54" s="37"/>
      <c r="S54" s="37"/>
      <c r="T54" s="37"/>
      <c r="U54" s="37"/>
    </row>
    <row r="55" spans="1:11" ht="9.75">
      <c r="A55" s="60"/>
      <c r="B55" s="61"/>
      <c r="C55" s="61"/>
      <c r="D55" s="62"/>
      <c r="E55" s="61"/>
      <c r="F55" s="61"/>
      <c r="G55" s="62"/>
      <c r="H55" s="61"/>
      <c r="I55" s="61"/>
      <c r="J55" s="62"/>
      <c r="K55" s="62"/>
    </row>
    <row r="56" spans="1:11" ht="24" customHeight="1">
      <c r="A56" s="397" t="s">
        <v>92</v>
      </c>
      <c r="B56" s="398"/>
      <c r="C56" s="398"/>
      <c r="D56" s="398"/>
      <c r="E56" s="398"/>
      <c r="F56" s="398"/>
      <c r="G56" s="398"/>
      <c r="H56" s="398"/>
      <c r="I56" s="398"/>
      <c r="J56" s="398"/>
      <c r="K56" s="63"/>
    </row>
    <row r="57" ht="9.75">
      <c r="A57" s="1" t="s">
        <v>93</v>
      </c>
    </row>
    <row r="58" spans="1:10" ht="22.5" customHeight="1">
      <c r="A58" s="396" t="s">
        <v>0</v>
      </c>
      <c r="B58" s="396"/>
      <c r="C58" s="396"/>
      <c r="D58" s="396"/>
      <c r="E58" s="396"/>
      <c r="F58" s="396"/>
      <c r="G58" s="396"/>
      <c r="H58" s="396"/>
      <c r="I58" s="396"/>
      <c r="J58" s="396"/>
    </row>
  </sheetData>
  <mergeCells count="5">
    <mergeCell ref="A58:J58"/>
    <mergeCell ref="A56:J56"/>
    <mergeCell ref="B4:D4"/>
    <mergeCell ref="E4:G4"/>
    <mergeCell ref="H4:J4"/>
  </mergeCells>
  <printOptions horizontalCentered="1"/>
  <pageMargins left="0.3937007874015748" right="0.35433070866141736" top="0.7874015748031497" bottom="0.3937007874015748" header="0" footer="0"/>
  <pageSetup fitToHeight="1" fitToWidth="1" horizontalDpi="600" verticalDpi="600" orientation="portrait" paperSize="9" scale="93"/>
  <headerFooter alignWithMargins="0">
    <oddFooter>&amp;C&amp;"Arial,Regular"13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H60"/>
  <sheetViews>
    <sheetView showGridLines="0" zoomScaleSheetLayoutView="100" workbookViewId="0" topLeftCell="A1">
      <pane xSplit="1" ySplit="7" topLeftCell="B53" activePane="bottomRight" state="frozen"/>
      <selection pane="topLeft" activeCell="F13" sqref="F13"/>
      <selection pane="topRight" activeCell="F13" sqref="F13"/>
      <selection pane="bottomLeft" activeCell="F13" sqref="F13"/>
      <selection pane="bottomRight" activeCell="A59" sqref="A59"/>
    </sheetView>
  </sheetViews>
  <sheetFormatPr defaultColWidth="12" defaultRowHeight="10.5" customHeight="1"/>
  <cols>
    <col min="1" max="1" width="33.16015625" style="157" customWidth="1"/>
    <col min="2" max="2" width="9.33203125" style="157" customWidth="1"/>
    <col min="3" max="4" width="9.66015625" style="157" customWidth="1"/>
    <col min="5" max="5" width="10.16015625" style="157" customWidth="1"/>
    <col min="6" max="6" width="10.33203125" style="321" bestFit="1" customWidth="1"/>
    <col min="7" max="7" width="6.33203125" style="157" customWidth="1"/>
    <col min="8" max="8" width="8.66015625" style="157" customWidth="1"/>
    <col min="9" max="9" width="6.83203125" style="193" customWidth="1"/>
    <col min="10" max="10" width="5" style="248" customWidth="1"/>
    <col min="11" max="12" width="9.33203125" style="157" hidden="1" customWidth="1"/>
    <col min="13" max="14" width="13.33203125" style="157" hidden="1" customWidth="1"/>
    <col min="15" max="15" width="9.33203125" style="157" hidden="1" customWidth="1"/>
    <col min="16" max="16" width="0.1640625" style="157" hidden="1" customWidth="1"/>
    <col min="17" max="17" width="10.16015625" style="248" customWidth="1"/>
    <col min="18" max="18" width="10.16015625" style="322" customWidth="1"/>
    <col min="19" max="19" width="9.83203125" style="157" customWidth="1"/>
    <col min="20" max="20" width="10.83203125" style="157" customWidth="1"/>
    <col min="21" max="21" width="10.33203125" style="323" bestFit="1" customWidth="1"/>
    <col min="22" max="22" width="8" style="157" customWidth="1"/>
    <col min="23" max="23" width="9" style="157" customWidth="1"/>
    <col min="24" max="24" width="8.83203125" style="157" customWidth="1"/>
    <col min="25" max="16384" width="9.33203125" style="217" customWidth="1"/>
  </cols>
  <sheetData>
    <row r="1" spans="1:34" s="324" customFormat="1" ht="12" customHeight="1">
      <c r="A1" s="157" t="s">
        <v>144</v>
      </c>
      <c r="B1" s="157"/>
      <c r="C1" s="157"/>
      <c r="D1" s="157"/>
      <c r="E1" s="157"/>
      <c r="F1" s="321"/>
      <c r="G1" s="157"/>
      <c r="H1" s="157"/>
      <c r="I1" s="193"/>
      <c r="J1" s="248"/>
      <c r="K1" s="157"/>
      <c r="L1" s="157"/>
      <c r="M1" s="157"/>
      <c r="N1" s="157"/>
      <c r="O1" s="157"/>
      <c r="P1" s="157"/>
      <c r="Q1" s="248"/>
      <c r="R1" s="322"/>
      <c r="S1" s="157"/>
      <c r="T1" s="157"/>
      <c r="U1" s="323"/>
      <c r="V1" s="157"/>
      <c r="W1" s="157"/>
      <c r="X1" s="157"/>
      <c r="Y1" s="236"/>
      <c r="Z1" s="236"/>
      <c r="AA1" s="236"/>
      <c r="AB1" s="236"/>
      <c r="AC1" s="236"/>
      <c r="AD1" s="236"/>
      <c r="AE1" s="236"/>
      <c r="AF1" s="236"/>
      <c r="AG1" s="236"/>
      <c r="AH1" s="236"/>
    </row>
    <row r="2" spans="1:34" s="324" customFormat="1" ht="10.5" customHeight="1">
      <c r="A2" s="157"/>
      <c r="B2" s="157"/>
      <c r="C2" s="157"/>
      <c r="D2" s="157"/>
      <c r="E2" s="157"/>
      <c r="F2" s="321"/>
      <c r="G2" s="157"/>
      <c r="H2" s="157"/>
      <c r="I2" s="193"/>
      <c r="J2" s="248"/>
      <c r="K2" s="157"/>
      <c r="L2" s="157"/>
      <c r="M2" s="157"/>
      <c r="N2" s="157"/>
      <c r="O2" s="157"/>
      <c r="P2" s="157"/>
      <c r="Q2" s="248"/>
      <c r="R2" s="322"/>
      <c r="S2" s="157"/>
      <c r="T2" s="157"/>
      <c r="U2" s="323"/>
      <c r="V2" s="157"/>
      <c r="W2" s="157"/>
      <c r="X2" s="157"/>
      <c r="Y2" s="236"/>
      <c r="Z2" s="236"/>
      <c r="AA2" s="236"/>
      <c r="AB2" s="236"/>
      <c r="AC2" s="236"/>
      <c r="AD2" s="236"/>
      <c r="AE2" s="236"/>
      <c r="AF2" s="236"/>
      <c r="AG2" s="236"/>
      <c r="AH2" s="236"/>
    </row>
    <row r="3" spans="1:34" s="324" customFormat="1" ht="6.75" customHeight="1">
      <c r="A3" s="157"/>
      <c r="B3" s="157"/>
      <c r="C3" s="157"/>
      <c r="D3" s="157"/>
      <c r="E3" s="157"/>
      <c r="F3" s="321"/>
      <c r="G3" s="157"/>
      <c r="H3" s="157"/>
      <c r="I3" s="193"/>
      <c r="J3" s="248"/>
      <c r="K3" s="157"/>
      <c r="L3" s="157"/>
      <c r="M3" s="157"/>
      <c r="N3" s="157"/>
      <c r="O3" s="157"/>
      <c r="P3" s="157"/>
      <c r="Q3" s="248"/>
      <c r="R3" s="322"/>
      <c r="S3" s="157"/>
      <c r="T3" s="157"/>
      <c r="U3" s="323"/>
      <c r="V3" s="157"/>
      <c r="W3" s="157"/>
      <c r="X3" s="157"/>
      <c r="Y3" s="236"/>
      <c r="Z3" s="236"/>
      <c r="AA3" s="236"/>
      <c r="AB3" s="236"/>
      <c r="AC3" s="236"/>
      <c r="AD3" s="236"/>
      <c r="AE3" s="236"/>
      <c r="AF3" s="236"/>
      <c r="AG3" s="236"/>
      <c r="AH3" s="236"/>
    </row>
    <row r="4" spans="1:34" s="324" customFormat="1" ht="10.5">
      <c r="A4" s="168" t="s">
        <v>118</v>
      </c>
      <c r="B4" s="168"/>
      <c r="C4" s="168"/>
      <c r="D4" s="157"/>
      <c r="E4" s="157"/>
      <c r="F4" s="321"/>
      <c r="G4" s="157"/>
      <c r="H4" s="157"/>
      <c r="I4" s="249"/>
      <c r="J4" s="248"/>
      <c r="K4" s="285"/>
      <c r="L4" s="285"/>
      <c r="M4" s="285"/>
      <c r="N4" s="285"/>
      <c r="O4" s="285"/>
      <c r="P4" s="285"/>
      <c r="Q4" s="248"/>
      <c r="R4" s="322"/>
      <c r="S4" s="285"/>
      <c r="T4" s="285"/>
      <c r="U4" s="323"/>
      <c r="V4" s="285"/>
      <c r="W4" s="285"/>
      <c r="X4" s="219" t="s">
        <v>219</v>
      </c>
      <c r="Y4" s="236"/>
      <c r="Z4" s="236"/>
      <c r="AA4" s="236"/>
      <c r="AB4" s="236"/>
      <c r="AC4" s="236"/>
      <c r="AD4" s="236"/>
      <c r="AE4" s="236"/>
      <c r="AF4" s="236"/>
      <c r="AG4" s="236"/>
      <c r="AH4" s="236"/>
    </row>
    <row r="5" spans="1:34" s="324" customFormat="1" ht="13.5" customHeight="1">
      <c r="A5" s="157" t="s">
        <v>42</v>
      </c>
      <c r="B5" s="411" t="s">
        <v>179</v>
      </c>
      <c r="C5" s="411"/>
      <c r="D5" s="411"/>
      <c r="E5" s="411"/>
      <c r="F5" s="411"/>
      <c r="G5" s="411"/>
      <c r="H5" s="411"/>
      <c r="I5" s="411"/>
      <c r="J5" s="248"/>
      <c r="K5" s="285"/>
      <c r="L5" s="285"/>
      <c r="M5" s="285"/>
      <c r="N5" s="285"/>
      <c r="O5" s="285"/>
      <c r="P5" s="285"/>
      <c r="Q5" s="411" t="s">
        <v>173</v>
      </c>
      <c r="R5" s="411"/>
      <c r="S5" s="411"/>
      <c r="T5" s="411"/>
      <c r="U5" s="411"/>
      <c r="V5" s="411"/>
      <c r="W5" s="411"/>
      <c r="X5" s="411"/>
      <c r="Y5" s="236"/>
      <c r="Z5" s="236"/>
      <c r="AA5" s="236"/>
      <c r="AB5" s="236"/>
      <c r="AC5" s="236"/>
      <c r="AD5" s="236"/>
      <c r="AE5" s="236"/>
      <c r="AF5" s="236"/>
      <c r="AG5" s="236"/>
      <c r="AH5" s="236"/>
    </row>
    <row r="6" spans="1:34" s="324" customFormat="1" ht="13.5" customHeight="1">
      <c r="A6" s="157"/>
      <c r="B6" s="417" t="s">
        <v>43</v>
      </c>
      <c r="C6" s="417"/>
      <c r="D6" s="417" t="s">
        <v>44</v>
      </c>
      <c r="E6" s="417"/>
      <c r="F6" s="323" t="s">
        <v>45</v>
      </c>
      <c r="G6" s="418" t="s">
        <v>176</v>
      </c>
      <c r="H6" s="418"/>
      <c r="I6" s="418"/>
      <c r="J6" s="248"/>
      <c r="K6" s="326"/>
      <c r="L6" s="326"/>
      <c r="M6" s="326"/>
      <c r="N6" s="326"/>
      <c r="O6" s="326"/>
      <c r="P6" s="326"/>
      <c r="Q6" s="417" t="s">
        <v>43</v>
      </c>
      <c r="R6" s="417"/>
      <c r="S6" s="417" t="s">
        <v>44</v>
      </c>
      <c r="T6" s="417"/>
      <c r="U6" s="323" t="s">
        <v>45</v>
      </c>
      <c r="V6" s="418" t="s">
        <v>176</v>
      </c>
      <c r="W6" s="418"/>
      <c r="X6" s="418"/>
      <c r="Y6" s="236"/>
      <c r="Z6" s="236"/>
      <c r="AA6" s="236"/>
      <c r="AB6" s="236"/>
      <c r="AC6" s="236"/>
      <c r="AD6" s="236"/>
      <c r="AE6" s="236"/>
      <c r="AF6" s="236"/>
      <c r="AG6" s="236"/>
      <c r="AH6" s="236"/>
    </row>
    <row r="7" spans="1:34" s="324" customFormat="1" ht="15.75" customHeight="1">
      <c r="A7" s="168"/>
      <c r="B7" s="219" t="s">
        <v>215</v>
      </c>
      <c r="C7" s="219" t="s">
        <v>216</v>
      </c>
      <c r="D7" s="219" t="s">
        <v>215</v>
      </c>
      <c r="E7" s="219" t="s">
        <v>216</v>
      </c>
      <c r="F7" s="327" t="s">
        <v>220</v>
      </c>
      <c r="G7" s="219" t="s">
        <v>43</v>
      </c>
      <c r="H7" s="219" t="s">
        <v>44</v>
      </c>
      <c r="I7" s="328" t="s">
        <v>45</v>
      </c>
      <c r="J7" s="248"/>
      <c r="K7" s="248"/>
      <c r="L7" s="248"/>
      <c r="M7" s="248"/>
      <c r="N7" s="248"/>
      <c r="O7" s="248"/>
      <c r="P7" s="248"/>
      <c r="Q7" s="219" t="s">
        <v>215</v>
      </c>
      <c r="R7" s="219" t="s">
        <v>216</v>
      </c>
      <c r="S7" s="219" t="s">
        <v>215</v>
      </c>
      <c r="T7" s="219" t="s">
        <v>216</v>
      </c>
      <c r="U7" s="327" t="s">
        <v>220</v>
      </c>
      <c r="V7" s="219" t="s">
        <v>43</v>
      </c>
      <c r="W7" s="219" t="s">
        <v>44</v>
      </c>
      <c r="X7" s="328" t="s">
        <v>45</v>
      </c>
      <c r="Y7" s="236"/>
      <c r="Z7" s="236"/>
      <c r="AA7" s="236"/>
      <c r="AB7" s="236"/>
      <c r="AC7" s="236"/>
      <c r="AD7" s="236"/>
      <c r="AE7" s="236"/>
      <c r="AF7" s="236"/>
      <c r="AG7" s="236"/>
      <c r="AH7" s="236"/>
    </row>
    <row r="8" spans="1:34" s="331" customFormat="1" ht="10.5" customHeight="1">
      <c r="A8" s="136" t="s">
        <v>46</v>
      </c>
      <c r="B8" s="100">
        <v>0</v>
      </c>
      <c r="C8" s="100">
        <v>0</v>
      </c>
      <c r="D8" s="100">
        <v>0</v>
      </c>
      <c r="E8" s="100">
        <v>0</v>
      </c>
      <c r="F8" s="101">
        <v>0</v>
      </c>
      <c r="G8" s="100">
        <v>0</v>
      </c>
      <c r="H8" s="100">
        <v>0</v>
      </c>
      <c r="I8" s="101">
        <f>SUM(G8:H8)</f>
        <v>0</v>
      </c>
      <c r="J8" s="100"/>
      <c r="K8" s="100" t="e">
        <v>#REF!</v>
      </c>
      <c r="L8" s="100" t="e">
        <v>#REF!</v>
      </c>
      <c r="M8" s="100" t="e">
        <v>#REF!</v>
      </c>
      <c r="N8" s="100" t="e">
        <v>#REF!</v>
      </c>
      <c r="O8" s="100" t="e">
        <v>#REF!</v>
      </c>
      <c r="P8" s="100" t="e">
        <v>#REF!</v>
      </c>
      <c r="Q8" s="100">
        <v>0</v>
      </c>
      <c r="R8" s="100">
        <v>0</v>
      </c>
      <c r="S8" s="100">
        <v>0</v>
      </c>
      <c r="T8" s="100">
        <v>0</v>
      </c>
      <c r="U8" s="101">
        <v>0</v>
      </c>
      <c r="V8" s="100">
        <v>0</v>
      </c>
      <c r="W8" s="100">
        <v>0</v>
      </c>
      <c r="X8" s="101">
        <f>SUM(V8:W8)</f>
        <v>0</v>
      </c>
      <c r="Y8" s="94"/>
      <c r="Z8" s="94"/>
      <c r="AA8" s="94"/>
      <c r="AB8" s="94"/>
      <c r="AC8" s="94"/>
      <c r="AD8" s="94"/>
      <c r="AE8" s="94"/>
      <c r="AF8" s="94"/>
      <c r="AG8" s="94"/>
      <c r="AH8" s="94"/>
    </row>
    <row r="9" spans="1:34" s="331" customFormat="1" ht="10.5" customHeight="1">
      <c r="A9" s="136" t="s">
        <v>47</v>
      </c>
      <c r="B9" s="100">
        <v>23</v>
      </c>
      <c r="C9" s="100">
        <v>0</v>
      </c>
      <c r="D9" s="100">
        <v>31</v>
      </c>
      <c r="E9" s="100">
        <v>1</v>
      </c>
      <c r="F9" s="101">
        <v>54.6</v>
      </c>
      <c r="G9" s="100">
        <v>0</v>
      </c>
      <c r="H9" s="100">
        <v>2</v>
      </c>
      <c r="I9" s="101">
        <f aca="true" t="shared" si="0" ref="I9:I50">SUM(G9:H9)</f>
        <v>2</v>
      </c>
      <c r="J9" s="100"/>
      <c r="K9" s="100" t="e">
        <v>#REF!</v>
      </c>
      <c r="L9" s="100" t="e">
        <v>#REF!</v>
      </c>
      <c r="M9" s="100" t="e">
        <v>#REF!</v>
      </c>
      <c r="N9" s="100" t="e">
        <v>#REF!</v>
      </c>
      <c r="O9" s="100" t="e">
        <v>#REF!</v>
      </c>
      <c r="P9" s="100" t="e">
        <v>#REF!</v>
      </c>
      <c r="Q9" s="100">
        <v>0</v>
      </c>
      <c r="R9" s="100">
        <v>0</v>
      </c>
      <c r="S9" s="100">
        <v>0</v>
      </c>
      <c r="T9" s="100">
        <v>0</v>
      </c>
      <c r="U9" s="101">
        <v>0</v>
      </c>
      <c r="V9" s="100">
        <v>0</v>
      </c>
      <c r="W9" s="100">
        <v>0</v>
      </c>
      <c r="X9" s="101">
        <f aca="true" t="shared" si="1" ref="X9:X50">SUM(V9:W9)</f>
        <v>0</v>
      </c>
      <c r="Y9" s="94"/>
      <c r="Z9" s="94"/>
      <c r="AA9" s="94"/>
      <c r="AB9" s="94"/>
      <c r="AC9" s="94"/>
      <c r="AD9" s="94"/>
      <c r="AE9" s="94"/>
      <c r="AF9" s="94"/>
      <c r="AG9" s="94"/>
      <c r="AH9" s="94"/>
    </row>
    <row r="10" spans="1:34" s="331" customFormat="1" ht="10.5" customHeight="1">
      <c r="A10" s="136" t="s">
        <v>48</v>
      </c>
      <c r="B10" s="100">
        <v>18</v>
      </c>
      <c r="C10" s="100">
        <v>0</v>
      </c>
      <c r="D10" s="100">
        <v>16</v>
      </c>
      <c r="E10" s="100">
        <v>0</v>
      </c>
      <c r="F10" s="101">
        <v>34</v>
      </c>
      <c r="G10" s="100">
        <v>1</v>
      </c>
      <c r="H10" s="100">
        <v>0</v>
      </c>
      <c r="I10" s="101">
        <f t="shared" si="0"/>
        <v>1</v>
      </c>
      <c r="J10" s="100"/>
      <c r="K10" s="100" t="e">
        <v>#REF!</v>
      </c>
      <c r="L10" s="100" t="e">
        <v>#REF!</v>
      </c>
      <c r="M10" s="100" t="e">
        <v>#REF!</v>
      </c>
      <c r="N10" s="100" t="e">
        <v>#REF!</v>
      </c>
      <c r="O10" s="100" t="e">
        <v>#REF!</v>
      </c>
      <c r="P10" s="100" t="e">
        <v>#REF!</v>
      </c>
      <c r="Q10" s="100">
        <v>0</v>
      </c>
      <c r="R10" s="100">
        <v>0</v>
      </c>
      <c r="S10" s="100">
        <v>0</v>
      </c>
      <c r="T10" s="100">
        <v>0</v>
      </c>
      <c r="U10" s="101">
        <v>0</v>
      </c>
      <c r="V10" s="100">
        <v>0</v>
      </c>
      <c r="W10" s="100">
        <v>0</v>
      </c>
      <c r="X10" s="101">
        <f t="shared" si="1"/>
        <v>0</v>
      </c>
      <c r="Y10" s="94"/>
      <c r="Z10" s="94"/>
      <c r="AA10" s="94"/>
      <c r="AB10" s="94"/>
      <c r="AC10" s="94"/>
      <c r="AD10" s="94"/>
      <c r="AE10" s="94"/>
      <c r="AF10" s="94"/>
      <c r="AG10" s="94"/>
      <c r="AH10" s="94"/>
    </row>
    <row r="11" spans="1:34" s="331" customFormat="1" ht="10.5" customHeight="1">
      <c r="A11" s="136" t="s">
        <v>49</v>
      </c>
      <c r="B11" s="100">
        <v>48</v>
      </c>
      <c r="C11" s="100">
        <v>0</v>
      </c>
      <c r="D11" s="100">
        <v>30</v>
      </c>
      <c r="E11" s="100">
        <v>2</v>
      </c>
      <c r="F11" s="101">
        <v>79.24</v>
      </c>
      <c r="G11" s="100">
        <v>0</v>
      </c>
      <c r="H11" s="100">
        <v>0</v>
      </c>
      <c r="I11" s="101">
        <f t="shared" si="0"/>
        <v>0</v>
      </c>
      <c r="J11" s="100"/>
      <c r="K11" s="100" t="e">
        <v>#REF!</v>
      </c>
      <c r="L11" s="100" t="e">
        <v>#REF!</v>
      </c>
      <c r="M11" s="100" t="e">
        <v>#REF!</v>
      </c>
      <c r="N11" s="100" t="e">
        <v>#REF!</v>
      </c>
      <c r="O11" s="100" t="e">
        <v>#REF!</v>
      </c>
      <c r="P11" s="100" t="e">
        <v>#REF!</v>
      </c>
      <c r="Q11" s="100">
        <v>0</v>
      </c>
      <c r="R11" s="100">
        <v>0</v>
      </c>
      <c r="S11" s="100">
        <v>0</v>
      </c>
      <c r="T11" s="100">
        <v>0</v>
      </c>
      <c r="U11" s="101">
        <v>0</v>
      </c>
      <c r="V11" s="100">
        <v>0</v>
      </c>
      <c r="W11" s="100">
        <v>0</v>
      </c>
      <c r="X11" s="101">
        <f t="shared" si="1"/>
        <v>0</v>
      </c>
      <c r="Y11" s="94"/>
      <c r="Z11" s="94"/>
      <c r="AA11" s="94"/>
      <c r="AB11" s="94"/>
      <c r="AC11" s="94"/>
      <c r="AD11" s="94"/>
      <c r="AE11" s="94"/>
      <c r="AF11" s="94"/>
      <c r="AG11" s="94"/>
      <c r="AH11" s="94"/>
    </row>
    <row r="12" spans="1:34" s="331" customFormat="1" ht="10.5" customHeight="1">
      <c r="A12" s="136" t="s">
        <v>50</v>
      </c>
      <c r="B12" s="100">
        <v>0</v>
      </c>
      <c r="C12" s="100">
        <v>0</v>
      </c>
      <c r="D12" s="100">
        <v>0</v>
      </c>
      <c r="E12" s="100">
        <v>0</v>
      </c>
      <c r="F12" s="101">
        <v>0</v>
      </c>
      <c r="G12" s="100">
        <v>0</v>
      </c>
      <c r="H12" s="100">
        <v>0</v>
      </c>
      <c r="I12" s="101">
        <f t="shared" si="0"/>
        <v>0</v>
      </c>
      <c r="J12" s="100"/>
      <c r="K12" s="100" t="e">
        <v>#REF!</v>
      </c>
      <c r="L12" s="100" t="e">
        <v>#REF!</v>
      </c>
      <c r="M12" s="100" t="e">
        <v>#REF!</v>
      </c>
      <c r="N12" s="100" t="e">
        <v>#REF!</v>
      </c>
      <c r="O12" s="100" t="e">
        <v>#REF!</v>
      </c>
      <c r="P12" s="100" t="e">
        <v>#REF!</v>
      </c>
      <c r="Q12" s="100">
        <v>0</v>
      </c>
      <c r="R12" s="100">
        <v>0</v>
      </c>
      <c r="S12" s="100">
        <v>0</v>
      </c>
      <c r="T12" s="100">
        <v>0</v>
      </c>
      <c r="U12" s="101">
        <v>0</v>
      </c>
      <c r="V12" s="100">
        <v>0</v>
      </c>
      <c r="W12" s="100">
        <v>0</v>
      </c>
      <c r="X12" s="101">
        <f t="shared" si="1"/>
        <v>0</v>
      </c>
      <c r="Y12" s="94"/>
      <c r="Z12" s="94"/>
      <c r="AA12" s="94"/>
      <c r="AB12" s="94"/>
      <c r="AC12" s="94"/>
      <c r="AD12" s="94"/>
      <c r="AE12" s="94"/>
      <c r="AF12" s="94"/>
      <c r="AG12" s="94"/>
      <c r="AH12" s="94"/>
    </row>
    <row r="13" spans="1:34" s="331" customFormat="1" ht="19.5" customHeight="1">
      <c r="A13" s="136" t="s">
        <v>51</v>
      </c>
      <c r="B13" s="100">
        <v>20</v>
      </c>
      <c r="C13" s="100">
        <v>3</v>
      </c>
      <c r="D13" s="100">
        <v>9</v>
      </c>
      <c r="E13" s="100">
        <v>2</v>
      </c>
      <c r="F13" s="101">
        <v>32.01</v>
      </c>
      <c r="G13" s="100">
        <v>0</v>
      </c>
      <c r="H13" s="100">
        <v>0</v>
      </c>
      <c r="I13" s="101">
        <f t="shared" si="0"/>
        <v>0</v>
      </c>
      <c r="J13" s="100"/>
      <c r="K13" s="100" t="e">
        <v>#REF!</v>
      </c>
      <c r="L13" s="100" t="e">
        <v>#REF!</v>
      </c>
      <c r="M13" s="100" t="e">
        <v>#REF!</v>
      </c>
      <c r="N13" s="100" t="e">
        <v>#REF!</v>
      </c>
      <c r="O13" s="100" t="e">
        <v>#REF!</v>
      </c>
      <c r="P13" s="100" t="e">
        <v>#REF!</v>
      </c>
      <c r="Q13" s="100">
        <v>0</v>
      </c>
      <c r="R13" s="100">
        <v>0</v>
      </c>
      <c r="S13" s="100">
        <v>0</v>
      </c>
      <c r="T13" s="100">
        <v>0</v>
      </c>
      <c r="U13" s="101">
        <v>0</v>
      </c>
      <c r="V13" s="100">
        <v>0</v>
      </c>
      <c r="W13" s="100">
        <v>0</v>
      </c>
      <c r="X13" s="101">
        <f t="shared" si="1"/>
        <v>0</v>
      </c>
      <c r="Y13" s="94"/>
      <c r="Z13" s="94"/>
      <c r="AA13" s="94"/>
      <c r="AB13" s="94"/>
      <c r="AC13" s="94"/>
      <c r="AD13" s="94"/>
      <c r="AE13" s="94"/>
      <c r="AF13" s="94"/>
      <c r="AG13" s="94"/>
      <c r="AH13" s="94"/>
    </row>
    <row r="14" spans="1:34" s="331" customFormat="1" ht="10.5" customHeight="1">
      <c r="A14" s="136" t="s">
        <v>52</v>
      </c>
      <c r="B14" s="100">
        <v>74</v>
      </c>
      <c r="C14" s="100">
        <v>4</v>
      </c>
      <c r="D14" s="100">
        <v>50</v>
      </c>
      <c r="E14" s="100">
        <v>12</v>
      </c>
      <c r="F14" s="101">
        <v>134.32</v>
      </c>
      <c r="G14" s="100">
        <v>3</v>
      </c>
      <c r="H14" s="100">
        <v>2</v>
      </c>
      <c r="I14" s="101">
        <f t="shared" si="0"/>
        <v>5</v>
      </c>
      <c r="J14" s="100"/>
      <c r="K14" s="100" t="e">
        <v>#REF!</v>
      </c>
      <c r="L14" s="100" t="e">
        <v>#REF!</v>
      </c>
      <c r="M14" s="100" t="e">
        <v>#REF!</v>
      </c>
      <c r="N14" s="100" t="e">
        <v>#REF!</v>
      </c>
      <c r="O14" s="100" t="e">
        <v>#REF!</v>
      </c>
      <c r="P14" s="100" t="e">
        <v>#REF!</v>
      </c>
      <c r="Q14" s="100">
        <v>0</v>
      </c>
      <c r="R14" s="100">
        <v>0</v>
      </c>
      <c r="S14" s="100">
        <v>0</v>
      </c>
      <c r="T14" s="100">
        <v>0</v>
      </c>
      <c r="U14" s="101">
        <v>0</v>
      </c>
      <c r="V14" s="100">
        <v>0</v>
      </c>
      <c r="W14" s="100">
        <v>0</v>
      </c>
      <c r="X14" s="101">
        <f t="shared" si="1"/>
        <v>0</v>
      </c>
      <c r="Y14" s="94"/>
      <c r="Z14" s="94"/>
      <c r="AA14" s="94"/>
      <c r="AB14" s="94"/>
      <c r="AC14" s="94"/>
      <c r="AD14" s="94"/>
      <c r="AE14" s="94"/>
      <c r="AF14" s="94"/>
      <c r="AG14" s="94"/>
      <c r="AH14" s="94"/>
    </row>
    <row r="15" spans="1:34" s="331" customFormat="1" ht="10.5" customHeight="1">
      <c r="A15" s="136" t="s">
        <v>53</v>
      </c>
      <c r="B15" s="100">
        <v>189</v>
      </c>
      <c r="C15" s="100">
        <v>23</v>
      </c>
      <c r="D15" s="100">
        <v>81</v>
      </c>
      <c r="E15" s="100">
        <v>27</v>
      </c>
      <c r="F15" s="101">
        <v>305.04</v>
      </c>
      <c r="G15" s="100">
        <v>0</v>
      </c>
      <c r="H15" s="100">
        <v>0</v>
      </c>
      <c r="I15" s="101">
        <f t="shared" si="0"/>
        <v>0</v>
      </c>
      <c r="J15" s="100"/>
      <c r="K15" s="100" t="e">
        <v>#REF!</v>
      </c>
      <c r="L15" s="100" t="e">
        <v>#REF!</v>
      </c>
      <c r="M15" s="100" t="e">
        <v>#REF!</v>
      </c>
      <c r="N15" s="100" t="e">
        <v>#REF!</v>
      </c>
      <c r="O15" s="100" t="e">
        <v>#REF!</v>
      </c>
      <c r="P15" s="100" t="e">
        <v>#REF!</v>
      </c>
      <c r="Q15" s="100">
        <v>0</v>
      </c>
      <c r="R15" s="100">
        <v>0</v>
      </c>
      <c r="S15" s="100">
        <v>0</v>
      </c>
      <c r="T15" s="100">
        <v>1</v>
      </c>
      <c r="U15" s="101">
        <v>0.65</v>
      </c>
      <c r="V15" s="100">
        <v>0</v>
      </c>
      <c r="W15" s="100">
        <v>0</v>
      </c>
      <c r="X15" s="101">
        <f t="shared" si="1"/>
        <v>0</v>
      </c>
      <c r="Y15" s="94"/>
      <c r="Z15" s="94"/>
      <c r="AA15" s="94"/>
      <c r="AB15" s="94"/>
      <c r="AC15" s="94"/>
      <c r="AD15" s="94"/>
      <c r="AE15" s="94"/>
      <c r="AF15" s="94"/>
      <c r="AG15" s="94"/>
      <c r="AH15" s="94"/>
    </row>
    <row r="16" spans="1:34" s="331" customFormat="1" ht="10.5" customHeight="1">
      <c r="A16" s="136" t="s">
        <v>54</v>
      </c>
      <c r="B16" s="100">
        <v>31</v>
      </c>
      <c r="C16" s="100">
        <v>1</v>
      </c>
      <c r="D16" s="100">
        <v>14</v>
      </c>
      <c r="E16" s="100">
        <v>6</v>
      </c>
      <c r="F16" s="101">
        <v>49.86</v>
      </c>
      <c r="G16" s="100">
        <v>0</v>
      </c>
      <c r="H16" s="100">
        <v>1</v>
      </c>
      <c r="I16" s="101">
        <f t="shared" si="0"/>
        <v>1</v>
      </c>
      <c r="J16" s="100"/>
      <c r="K16" s="100" t="e">
        <v>#REF!</v>
      </c>
      <c r="L16" s="100" t="e">
        <v>#REF!</v>
      </c>
      <c r="M16" s="100" t="e">
        <v>#REF!</v>
      </c>
      <c r="N16" s="100" t="e">
        <v>#REF!</v>
      </c>
      <c r="O16" s="100" t="e">
        <v>#REF!</v>
      </c>
      <c r="P16" s="100" t="e">
        <v>#REF!</v>
      </c>
      <c r="Q16" s="100">
        <v>0</v>
      </c>
      <c r="R16" s="100">
        <v>0</v>
      </c>
      <c r="S16" s="100">
        <v>0</v>
      </c>
      <c r="T16" s="100">
        <v>0</v>
      </c>
      <c r="U16" s="101">
        <v>0</v>
      </c>
      <c r="V16" s="100">
        <v>0</v>
      </c>
      <c r="W16" s="100">
        <v>0</v>
      </c>
      <c r="X16" s="101">
        <f t="shared" si="1"/>
        <v>0</v>
      </c>
      <c r="Y16" s="94"/>
      <c r="Z16" s="94"/>
      <c r="AA16" s="94"/>
      <c r="AB16" s="94"/>
      <c r="AC16" s="94"/>
      <c r="AD16" s="94"/>
      <c r="AE16" s="94"/>
      <c r="AF16" s="94"/>
      <c r="AG16" s="94"/>
      <c r="AH16" s="94"/>
    </row>
    <row r="17" spans="1:34" s="331" customFormat="1" ht="10.5" customHeight="1">
      <c r="A17" s="136" t="s">
        <v>55</v>
      </c>
      <c r="B17" s="100">
        <v>19</v>
      </c>
      <c r="C17" s="100">
        <v>1</v>
      </c>
      <c r="D17" s="100">
        <v>16</v>
      </c>
      <c r="E17" s="100">
        <v>5</v>
      </c>
      <c r="F17" s="101">
        <v>38.97</v>
      </c>
      <c r="G17" s="100">
        <v>1</v>
      </c>
      <c r="H17" s="100">
        <v>2</v>
      </c>
      <c r="I17" s="101">
        <f t="shared" si="0"/>
        <v>3</v>
      </c>
      <c r="J17" s="100"/>
      <c r="K17" s="100" t="e">
        <v>#REF!</v>
      </c>
      <c r="L17" s="100" t="e">
        <v>#REF!</v>
      </c>
      <c r="M17" s="100" t="e">
        <v>#REF!</v>
      </c>
      <c r="N17" s="100" t="e">
        <v>#REF!</v>
      </c>
      <c r="O17" s="100" t="e">
        <v>#REF!</v>
      </c>
      <c r="P17" s="100" t="e">
        <v>#REF!</v>
      </c>
      <c r="Q17" s="100">
        <v>0</v>
      </c>
      <c r="R17" s="100">
        <v>0</v>
      </c>
      <c r="S17" s="100">
        <v>0</v>
      </c>
      <c r="T17" s="100">
        <v>0</v>
      </c>
      <c r="U17" s="101">
        <v>0</v>
      </c>
      <c r="V17" s="100">
        <v>0</v>
      </c>
      <c r="W17" s="100">
        <v>0</v>
      </c>
      <c r="X17" s="101">
        <f t="shared" si="1"/>
        <v>0</v>
      </c>
      <c r="Y17" s="94"/>
      <c r="Z17" s="94"/>
      <c r="AA17" s="94"/>
      <c r="AB17" s="94"/>
      <c r="AC17" s="94"/>
      <c r="AD17" s="94"/>
      <c r="AE17" s="94"/>
      <c r="AF17" s="94"/>
      <c r="AG17" s="94"/>
      <c r="AH17" s="94"/>
    </row>
    <row r="18" spans="1:34" s="331" customFormat="1" ht="19.5" customHeight="1">
      <c r="A18" s="175" t="s">
        <v>56</v>
      </c>
      <c r="B18" s="100">
        <v>36</v>
      </c>
      <c r="C18" s="100">
        <v>5</v>
      </c>
      <c r="D18" s="100">
        <v>33</v>
      </c>
      <c r="E18" s="100">
        <v>9</v>
      </c>
      <c r="F18" s="101">
        <v>76.99</v>
      </c>
      <c r="G18" s="100">
        <v>1</v>
      </c>
      <c r="H18" s="100">
        <v>1</v>
      </c>
      <c r="I18" s="101">
        <f t="shared" si="0"/>
        <v>2</v>
      </c>
      <c r="J18" s="100"/>
      <c r="K18" s="100" t="e">
        <v>#REF!</v>
      </c>
      <c r="L18" s="100" t="e">
        <v>#REF!</v>
      </c>
      <c r="M18" s="100" t="e">
        <v>#REF!</v>
      </c>
      <c r="N18" s="100" t="e">
        <v>#REF!</v>
      </c>
      <c r="O18" s="100" t="e">
        <v>#REF!</v>
      </c>
      <c r="P18" s="100" t="e">
        <v>#REF!</v>
      </c>
      <c r="Q18" s="100">
        <v>7</v>
      </c>
      <c r="R18" s="100">
        <v>0</v>
      </c>
      <c r="S18" s="100">
        <v>2</v>
      </c>
      <c r="T18" s="100">
        <v>0</v>
      </c>
      <c r="U18" s="101">
        <v>9</v>
      </c>
      <c r="V18" s="100">
        <v>1</v>
      </c>
      <c r="W18" s="100">
        <v>0</v>
      </c>
      <c r="X18" s="101">
        <f t="shared" si="1"/>
        <v>1</v>
      </c>
      <c r="Y18" s="94"/>
      <c r="Z18" s="94"/>
      <c r="AA18" s="94"/>
      <c r="AB18" s="94"/>
      <c r="AC18" s="94"/>
      <c r="AD18" s="94"/>
      <c r="AE18" s="94"/>
      <c r="AF18" s="94"/>
      <c r="AG18" s="94"/>
      <c r="AH18" s="94"/>
    </row>
    <row r="19" spans="1:34" s="331" customFormat="1" ht="10.5" customHeight="1">
      <c r="A19" s="136" t="s">
        <v>57</v>
      </c>
      <c r="B19" s="100">
        <v>29</v>
      </c>
      <c r="C19" s="100">
        <v>0</v>
      </c>
      <c r="D19" s="100">
        <v>18</v>
      </c>
      <c r="E19" s="100">
        <v>0</v>
      </c>
      <c r="F19" s="101">
        <v>47</v>
      </c>
      <c r="G19" s="100">
        <v>0</v>
      </c>
      <c r="H19" s="100">
        <v>2</v>
      </c>
      <c r="I19" s="101">
        <f t="shared" si="0"/>
        <v>2</v>
      </c>
      <c r="J19" s="100"/>
      <c r="K19" s="100" t="e">
        <v>#REF!</v>
      </c>
      <c r="L19" s="100" t="e">
        <v>#REF!</v>
      </c>
      <c r="M19" s="100" t="e">
        <v>#REF!</v>
      </c>
      <c r="N19" s="100" t="e">
        <v>#REF!</v>
      </c>
      <c r="O19" s="100" t="e">
        <v>#REF!</v>
      </c>
      <c r="P19" s="100" t="e">
        <v>#REF!</v>
      </c>
      <c r="Q19" s="100">
        <v>0</v>
      </c>
      <c r="R19" s="100">
        <v>0</v>
      </c>
      <c r="S19" s="100">
        <v>0</v>
      </c>
      <c r="T19" s="100">
        <v>0</v>
      </c>
      <c r="U19" s="101">
        <v>0</v>
      </c>
      <c r="V19" s="100">
        <v>0</v>
      </c>
      <c r="W19" s="100">
        <v>0</v>
      </c>
      <c r="X19" s="101">
        <f t="shared" si="1"/>
        <v>0</v>
      </c>
      <c r="Y19" s="94"/>
      <c r="Z19" s="94"/>
      <c r="AA19" s="94"/>
      <c r="AB19" s="94"/>
      <c r="AC19" s="94"/>
      <c r="AD19" s="94"/>
      <c r="AE19" s="94"/>
      <c r="AF19" s="94"/>
      <c r="AG19" s="94"/>
      <c r="AH19" s="94"/>
    </row>
    <row r="20" spans="1:34" s="331" customFormat="1" ht="10.5" customHeight="1">
      <c r="A20" s="136" t="s">
        <v>58</v>
      </c>
      <c r="B20" s="100">
        <v>158</v>
      </c>
      <c r="C20" s="100">
        <v>0</v>
      </c>
      <c r="D20" s="100">
        <v>110</v>
      </c>
      <c r="E20" s="100">
        <v>5</v>
      </c>
      <c r="F20" s="101">
        <v>271.98</v>
      </c>
      <c r="G20" s="100">
        <v>1</v>
      </c>
      <c r="H20" s="100">
        <v>10</v>
      </c>
      <c r="I20" s="101">
        <f t="shared" si="0"/>
        <v>11</v>
      </c>
      <c r="J20" s="100"/>
      <c r="K20" s="100" t="e">
        <v>#REF!</v>
      </c>
      <c r="L20" s="100" t="e">
        <v>#REF!</v>
      </c>
      <c r="M20" s="100" t="e">
        <v>#REF!</v>
      </c>
      <c r="N20" s="100" t="e">
        <v>#REF!</v>
      </c>
      <c r="O20" s="100" t="e">
        <v>#REF!</v>
      </c>
      <c r="P20" s="100" t="e">
        <v>#REF!</v>
      </c>
      <c r="Q20" s="100">
        <v>3</v>
      </c>
      <c r="R20" s="100">
        <v>0</v>
      </c>
      <c r="S20" s="100">
        <v>2</v>
      </c>
      <c r="T20" s="100">
        <v>0</v>
      </c>
      <c r="U20" s="101">
        <v>5</v>
      </c>
      <c r="V20" s="100">
        <v>0</v>
      </c>
      <c r="W20" s="100">
        <v>0</v>
      </c>
      <c r="X20" s="101">
        <f t="shared" si="1"/>
        <v>0</v>
      </c>
      <c r="Y20" s="94"/>
      <c r="Z20" s="94"/>
      <c r="AA20" s="94"/>
      <c r="AB20" s="94"/>
      <c r="AC20" s="94"/>
      <c r="AD20" s="94"/>
      <c r="AE20" s="94"/>
      <c r="AF20" s="94"/>
      <c r="AG20" s="94"/>
      <c r="AH20" s="94"/>
    </row>
    <row r="21" spans="1:34" s="331" customFormat="1" ht="10.5" customHeight="1">
      <c r="A21" s="136" t="s">
        <v>59</v>
      </c>
      <c r="B21" s="100">
        <v>110</v>
      </c>
      <c r="C21" s="100">
        <v>14</v>
      </c>
      <c r="D21" s="100">
        <v>29</v>
      </c>
      <c r="E21" s="100">
        <v>6</v>
      </c>
      <c r="F21" s="101">
        <v>153.01</v>
      </c>
      <c r="G21" s="100">
        <v>3.81</v>
      </c>
      <c r="H21" s="100">
        <v>3</v>
      </c>
      <c r="I21" s="101">
        <f t="shared" si="0"/>
        <v>6.8100000000000005</v>
      </c>
      <c r="J21" s="100"/>
      <c r="K21" s="100" t="e">
        <v>#REF!</v>
      </c>
      <c r="L21" s="100" t="e">
        <v>#REF!</v>
      </c>
      <c r="M21" s="100" t="e">
        <v>#REF!</v>
      </c>
      <c r="N21" s="100" t="e">
        <v>#REF!</v>
      </c>
      <c r="O21" s="100" t="e">
        <v>#REF!</v>
      </c>
      <c r="P21" s="100" t="e">
        <v>#REF!</v>
      </c>
      <c r="Q21" s="100">
        <v>0</v>
      </c>
      <c r="R21" s="100">
        <v>0</v>
      </c>
      <c r="S21" s="100">
        <v>1</v>
      </c>
      <c r="T21" s="100">
        <v>0</v>
      </c>
      <c r="U21" s="101">
        <v>1</v>
      </c>
      <c r="V21" s="100">
        <v>0</v>
      </c>
      <c r="W21" s="100">
        <v>0</v>
      </c>
      <c r="X21" s="101">
        <f t="shared" si="1"/>
        <v>0</v>
      </c>
      <c r="Y21" s="94"/>
      <c r="Z21" s="94"/>
      <c r="AA21" s="94"/>
      <c r="AB21" s="94"/>
      <c r="AC21" s="94"/>
      <c r="AD21" s="94"/>
      <c r="AE21" s="94"/>
      <c r="AF21" s="94"/>
      <c r="AG21" s="94"/>
      <c r="AH21" s="94"/>
    </row>
    <row r="22" spans="1:34" s="331" customFormat="1" ht="10.5" customHeight="1">
      <c r="A22" s="136" t="s">
        <v>60</v>
      </c>
      <c r="B22" s="100">
        <v>88</v>
      </c>
      <c r="C22" s="100">
        <v>5</v>
      </c>
      <c r="D22" s="100">
        <v>97</v>
      </c>
      <c r="E22" s="100">
        <v>18</v>
      </c>
      <c r="F22" s="101">
        <v>195.96</v>
      </c>
      <c r="G22" s="100">
        <v>2</v>
      </c>
      <c r="H22" s="100">
        <v>4</v>
      </c>
      <c r="I22" s="101">
        <f t="shared" si="0"/>
        <v>6</v>
      </c>
      <c r="J22" s="100"/>
      <c r="K22" s="100" t="e">
        <v>#REF!</v>
      </c>
      <c r="L22" s="100" t="e">
        <v>#REF!</v>
      </c>
      <c r="M22" s="100" t="e">
        <v>#REF!</v>
      </c>
      <c r="N22" s="100" t="e">
        <v>#REF!</v>
      </c>
      <c r="O22" s="100" t="e">
        <v>#REF!</v>
      </c>
      <c r="P22" s="100" t="e">
        <v>#REF!</v>
      </c>
      <c r="Q22" s="100">
        <v>0</v>
      </c>
      <c r="R22" s="100">
        <v>0</v>
      </c>
      <c r="S22" s="100">
        <v>0</v>
      </c>
      <c r="T22" s="100">
        <v>0</v>
      </c>
      <c r="U22" s="101">
        <v>0</v>
      </c>
      <c r="V22" s="100">
        <v>0</v>
      </c>
      <c r="W22" s="100">
        <v>0</v>
      </c>
      <c r="X22" s="101">
        <f t="shared" si="1"/>
        <v>0</v>
      </c>
      <c r="Y22" s="94"/>
      <c r="Z22" s="94"/>
      <c r="AA22" s="94"/>
      <c r="AB22" s="94"/>
      <c r="AC22" s="94"/>
      <c r="AD22" s="94"/>
      <c r="AE22" s="94"/>
      <c r="AF22" s="94"/>
      <c r="AG22" s="94"/>
      <c r="AH22" s="94"/>
    </row>
    <row r="23" spans="1:34" s="331" customFormat="1" ht="16.5" customHeight="1">
      <c r="A23" s="136" t="s">
        <v>61</v>
      </c>
      <c r="B23" s="100">
        <v>119</v>
      </c>
      <c r="C23" s="100">
        <v>5</v>
      </c>
      <c r="D23" s="100">
        <v>105</v>
      </c>
      <c r="E23" s="100">
        <v>11</v>
      </c>
      <c r="F23" s="101">
        <v>232.8</v>
      </c>
      <c r="G23" s="100">
        <v>1</v>
      </c>
      <c r="H23" s="100">
        <v>1</v>
      </c>
      <c r="I23" s="101">
        <f t="shared" si="0"/>
        <v>2</v>
      </c>
      <c r="J23" s="100"/>
      <c r="K23" s="100" t="e">
        <v>#REF!</v>
      </c>
      <c r="L23" s="100" t="e">
        <v>#REF!</v>
      </c>
      <c r="M23" s="100" t="e">
        <v>#REF!</v>
      </c>
      <c r="N23" s="100" t="e">
        <v>#REF!</v>
      </c>
      <c r="O23" s="100" t="e">
        <v>#REF!</v>
      </c>
      <c r="P23" s="100" t="e">
        <v>#REF!</v>
      </c>
      <c r="Q23" s="100">
        <v>5</v>
      </c>
      <c r="R23" s="100">
        <v>1</v>
      </c>
      <c r="S23" s="100">
        <v>1</v>
      </c>
      <c r="T23" s="100">
        <v>0</v>
      </c>
      <c r="U23" s="101">
        <v>6.49</v>
      </c>
      <c r="V23" s="100">
        <v>0</v>
      </c>
      <c r="W23" s="100">
        <v>0</v>
      </c>
      <c r="X23" s="101">
        <f t="shared" si="1"/>
        <v>0</v>
      </c>
      <c r="Y23" s="94"/>
      <c r="Z23" s="94"/>
      <c r="AA23" s="94"/>
      <c r="AB23" s="94"/>
      <c r="AC23" s="94"/>
      <c r="AD23" s="94"/>
      <c r="AE23" s="94"/>
      <c r="AF23" s="94"/>
      <c r="AG23" s="94"/>
      <c r="AH23" s="94"/>
    </row>
    <row r="24" spans="1:34" s="331" customFormat="1" ht="9.75" customHeight="1">
      <c r="A24" s="136" t="s">
        <v>62</v>
      </c>
      <c r="B24" s="100">
        <v>126</v>
      </c>
      <c r="C24" s="100">
        <v>9</v>
      </c>
      <c r="D24" s="100">
        <v>141</v>
      </c>
      <c r="E24" s="100">
        <v>30</v>
      </c>
      <c r="F24" s="101">
        <v>292.26</v>
      </c>
      <c r="G24" s="100">
        <v>3.5</v>
      </c>
      <c r="H24" s="100">
        <v>2.81</v>
      </c>
      <c r="I24" s="101">
        <f t="shared" si="0"/>
        <v>6.3100000000000005</v>
      </c>
      <c r="J24" s="100"/>
      <c r="K24" s="100" t="e">
        <v>#REF!</v>
      </c>
      <c r="L24" s="100" t="e">
        <v>#REF!</v>
      </c>
      <c r="M24" s="100" t="e">
        <v>#REF!</v>
      </c>
      <c r="N24" s="100" t="e">
        <v>#REF!</v>
      </c>
      <c r="O24" s="100" t="e">
        <v>#REF!</v>
      </c>
      <c r="P24" s="100" t="e">
        <v>#REF!</v>
      </c>
      <c r="Q24" s="100">
        <v>0</v>
      </c>
      <c r="R24" s="100">
        <v>0</v>
      </c>
      <c r="S24" s="100">
        <v>0</v>
      </c>
      <c r="T24" s="100">
        <v>0</v>
      </c>
      <c r="U24" s="101">
        <v>0</v>
      </c>
      <c r="V24" s="100">
        <v>0</v>
      </c>
      <c r="W24" s="100">
        <v>0</v>
      </c>
      <c r="X24" s="101">
        <f t="shared" si="1"/>
        <v>0</v>
      </c>
      <c r="Y24" s="94"/>
      <c r="Z24" s="94"/>
      <c r="AA24" s="94"/>
      <c r="AB24" s="94"/>
      <c r="AC24" s="94"/>
      <c r="AD24" s="94"/>
      <c r="AE24" s="94"/>
      <c r="AF24" s="94"/>
      <c r="AG24" s="94"/>
      <c r="AH24" s="94"/>
    </row>
    <row r="25" spans="1:34" s="331" customFormat="1" ht="10.5" customHeight="1">
      <c r="A25" s="136" t="s">
        <v>63</v>
      </c>
      <c r="B25" s="100">
        <v>0</v>
      </c>
      <c r="C25" s="100">
        <v>0</v>
      </c>
      <c r="D25" s="100">
        <v>0</v>
      </c>
      <c r="E25" s="100">
        <v>0</v>
      </c>
      <c r="F25" s="101">
        <v>0</v>
      </c>
      <c r="G25" s="100">
        <v>0</v>
      </c>
      <c r="H25" s="100">
        <v>0</v>
      </c>
      <c r="I25" s="101">
        <f t="shared" si="0"/>
        <v>0</v>
      </c>
      <c r="J25" s="100"/>
      <c r="K25" s="100" t="e">
        <v>#REF!</v>
      </c>
      <c r="L25" s="100" t="e">
        <v>#REF!</v>
      </c>
      <c r="M25" s="100" t="e">
        <v>#REF!</v>
      </c>
      <c r="N25" s="100" t="e">
        <v>#REF!</v>
      </c>
      <c r="O25" s="100" t="e">
        <v>#REF!</v>
      </c>
      <c r="P25" s="100" t="e">
        <v>#REF!</v>
      </c>
      <c r="Q25" s="100">
        <v>0</v>
      </c>
      <c r="R25" s="100">
        <v>0</v>
      </c>
      <c r="S25" s="100">
        <v>0</v>
      </c>
      <c r="T25" s="100">
        <v>0</v>
      </c>
      <c r="U25" s="101">
        <v>0</v>
      </c>
      <c r="V25" s="100">
        <v>0</v>
      </c>
      <c r="W25" s="100">
        <v>0</v>
      </c>
      <c r="X25" s="101">
        <f t="shared" si="1"/>
        <v>0</v>
      </c>
      <c r="Y25" s="94"/>
      <c r="Z25" s="94"/>
      <c r="AA25" s="94"/>
      <c r="AB25" s="94"/>
      <c r="AC25" s="94"/>
      <c r="AD25" s="94"/>
      <c r="AE25" s="94"/>
      <c r="AF25" s="94"/>
      <c r="AG25" s="94"/>
      <c r="AH25" s="94"/>
    </row>
    <row r="26" spans="1:34" s="331" customFormat="1" ht="10.5" customHeight="1">
      <c r="A26" s="136" t="s">
        <v>64</v>
      </c>
      <c r="B26" s="100">
        <v>72</v>
      </c>
      <c r="C26" s="100">
        <v>0</v>
      </c>
      <c r="D26" s="100">
        <v>48</v>
      </c>
      <c r="E26" s="100">
        <v>6</v>
      </c>
      <c r="F26" s="101">
        <v>121.07</v>
      </c>
      <c r="G26" s="100">
        <v>4</v>
      </c>
      <c r="H26" s="100">
        <v>4</v>
      </c>
      <c r="I26" s="101">
        <f t="shared" si="0"/>
        <v>8</v>
      </c>
      <c r="J26" s="100"/>
      <c r="K26" s="100" t="e">
        <v>#REF!</v>
      </c>
      <c r="L26" s="100" t="e">
        <v>#REF!</v>
      </c>
      <c r="M26" s="100" t="e">
        <v>#REF!</v>
      </c>
      <c r="N26" s="100" t="e">
        <v>#REF!</v>
      </c>
      <c r="O26" s="100" t="e">
        <v>#REF!</v>
      </c>
      <c r="P26" s="100" t="e">
        <v>#REF!</v>
      </c>
      <c r="Q26" s="100">
        <v>0</v>
      </c>
      <c r="R26" s="100">
        <v>0</v>
      </c>
      <c r="S26" s="100">
        <v>0</v>
      </c>
      <c r="T26" s="100">
        <v>0</v>
      </c>
      <c r="U26" s="101">
        <v>0</v>
      </c>
      <c r="V26" s="100">
        <v>0</v>
      </c>
      <c r="W26" s="100">
        <v>0</v>
      </c>
      <c r="X26" s="101">
        <f t="shared" si="1"/>
        <v>0</v>
      </c>
      <c r="Y26" s="94"/>
      <c r="Z26" s="94"/>
      <c r="AA26" s="94"/>
      <c r="AB26" s="94"/>
      <c r="AC26" s="94"/>
      <c r="AD26" s="94"/>
      <c r="AE26" s="94"/>
      <c r="AF26" s="94"/>
      <c r="AG26" s="94"/>
      <c r="AH26" s="94"/>
    </row>
    <row r="27" spans="1:34" s="331" customFormat="1" ht="10.5" customHeight="1">
      <c r="A27" s="136" t="s">
        <v>65</v>
      </c>
      <c r="B27" s="100">
        <v>22</v>
      </c>
      <c r="C27" s="100">
        <v>0</v>
      </c>
      <c r="D27" s="100">
        <v>16</v>
      </c>
      <c r="E27" s="100">
        <v>0</v>
      </c>
      <c r="F27" s="101">
        <v>38</v>
      </c>
      <c r="G27" s="100">
        <v>0</v>
      </c>
      <c r="H27" s="100">
        <v>0</v>
      </c>
      <c r="I27" s="101">
        <f t="shared" si="0"/>
        <v>0</v>
      </c>
      <c r="J27" s="100"/>
      <c r="K27" s="100" t="e">
        <v>#REF!</v>
      </c>
      <c r="L27" s="100" t="e">
        <v>#REF!</v>
      </c>
      <c r="M27" s="100" t="e">
        <v>#REF!</v>
      </c>
      <c r="N27" s="100" t="e">
        <v>#REF!</v>
      </c>
      <c r="O27" s="100" t="e">
        <v>#REF!</v>
      </c>
      <c r="P27" s="100" t="e">
        <v>#REF!</v>
      </c>
      <c r="Q27" s="100">
        <v>7</v>
      </c>
      <c r="R27" s="100">
        <v>1</v>
      </c>
      <c r="S27" s="100">
        <v>1</v>
      </c>
      <c r="T27" s="100">
        <v>2</v>
      </c>
      <c r="U27" s="101">
        <v>9.49</v>
      </c>
      <c r="V27" s="100">
        <v>0</v>
      </c>
      <c r="W27" s="100">
        <v>0</v>
      </c>
      <c r="X27" s="101">
        <f t="shared" si="1"/>
        <v>0</v>
      </c>
      <c r="Y27" s="94"/>
      <c r="Z27" s="94"/>
      <c r="AA27" s="94"/>
      <c r="AB27" s="94"/>
      <c r="AC27" s="94"/>
      <c r="AD27" s="94"/>
      <c r="AE27" s="94"/>
      <c r="AF27" s="94"/>
      <c r="AG27" s="94"/>
      <c r="AH27" s="94"/>
    </row>
    <row r="28" spans="1:34" s="331" customFormat="1" ht="18" customHeight="1">
      <c r="A28" s="136" t="s">
        <v>66</v>
      </c>
      <c r="B28" s="100">
        <v>0</v>
      </c>
      <c r="C28" s="100">
        <v>0</v>
      </c>
      <c r="D28" s="100">
        <v>0</v>
      </c>
      <c r="E28" s="100">
        <v>0</v>
      </c>
      <c r="F28" s="101">
        <v>0</v>
      </c>
      <c r="G28" s="100">
        <v>0</v>
      </c>
      <c r="H28" s="100">
        <v>0</v>
      </c>
      <c r="I28" s="101">
        <f t="shared" si="0"/>
        <v>0</v>
      </c>
      <c r="J28" s="100"/>
      <c r="K28" s="100" t="e">
        <v>#REF!</v>
      </c>
      <c r="L28" s="100" t="e">
        <v>#REF!</v>
      </c>
      <c r="M28" s="100" t="e">
        <v>#REF!</v>
      </c>
      <c r="N28" s="100" t="e">
        <v>#REF!</v>
      </c>
      <c r="O28" s="100" t="e">
        <v>#REF!</v>
      </c>
      <c r="P28" s="100" t="e">
        <v>#REF!</v>
      </c>
      <c r="Q28" s="100">
        <v>0</v>
      </c>
      <c r="R28" s="100">
        <v>0</v>
      </c>
      <c r="S28" s="100">
        <v>0</v>
      </c>
      <c r="T28" s="100">
        <v>0</v>
      </c>
      <c r="U28" s="101">
        <v>0</v>
      </c>
      <c r="V28" s="100">
        <v>0</v>
      </c>
      <c r="W28" s="100">
        <v>0</v>
      </c>
      <c r="X28" s="101">
        <f t="shared" si="1"/>
        <v>0</v>
      </c>
      <c r="Y28" s="94"/>
      <c r="Z28" s="94"/>
      <c r="AA28" s="94"/>
      <c r="AB28" s="94"/>
      <c r="AC28" s="94"/>
      <c r="AD28" s="94"/>
      <c r="AE28" s="94"/>
      <c r="AF28" s="94"/>
      <c r="AG28" s="94"/>
      <c r="AH28" s="94"/>
    </row>
    <row r="29" spans="1:34" s="331" customFormat="1" ht="9.75" customHeight="1">
      <c r="A29" s="136" t="s">
        <v>67</v>
      </c>
      <c r="B29" s="100">
        <v>66</v>
      </c>
      <c r="C29" s="100">
        <v>3</v>
      </c>
      <c r="D29" s="100">
        <v>64</v>
      </c>
      <c r="E29" s="100">
        <v>3</v>
      </c>
      <c r="F29" s="101">
        <v>134.29</v>
      </c>
      <c r="G29" s="100">
        <v>0</v>
      </c>
      <c r="H29" s="100">
        <v>0</v>
      </c>
      <c r="I29" s="101">
        <f t="shared" si="0"/>
        <v>0</v>
      </c>
      <c r="J29" s="100"/>
      <c r="K29" s="100" t="e">
        <v>#REF!</v>
      </c>
      <c r="L29" s="100" t="e">
        <v>#REF!</v>
      </c>
      <c r="M29" s="100" t="e">
        <v>#REF!</v>
      </c>
      <c r="N29" s="100" t="e">
        <v>#REF!</v>
      </c>
      <c r="O29" s="100" t="e">
        <v>#REF!</v>
      </c>
      <c r="P29" s="100" t="e">
        <v>#REF!</v>
      </c>
      <c r="Q29" s="100">
        <v>0</v>
      </c>
      <c r="R29" s="100">
        <v>0</v>
      </c>
      <c r="S29" s="100">
        <v>0</v>
      </c>
      <c r="T29" s="100">
        <v>0</v>
      </c>
      <c r="U29" s="101">
        <v>0</v>
      </c>
      <c r="V29" s="100">
        <v>0</v>
      </c>
      <c r="W29" s="100">
        <v>0</v>
      </c>
      <c r="X29" s="101">
        <f t="shared" si="1"/>
        <v>0</v>
      </c>
      <c r="Y29" s="94"/>
      <c r="Z29" s="94"/>
      <c r="AA29" s="94"/>
      <c r="AB29" s="94"/>
      <c r="AC29" s="94"/>
      <c r="AD29" s="94"/>
      <c r="AE29" s="94"/>
      <c r="AF29" s="94"/>
      <c r="AG29" s="94"/>
      <c r="AH29" s="94"/>
    </row>
    <row r="30" spans="1:34" s="324" customFormat="1" ht="10.5" customHeight="1">
      <c r="A30" s="121" t="s">
        <v>68</v>
      </c>
      <c r="B30" s="100">
        <v>188</v>
      </c>
      <c r="C30" s="100">
        <v>0</v>
      </c>
      <c r="D30" s="100">
        <v>133</v>
      </c>
      <c r="E30" s="100">
        <v>5</v>
      </c>
      <c r="F30" s="101">
        <v>324.84</v>
      </c>
      <c r="G30" s="100">
        <v>67</v>
      </c>
      <c r="H30" s="100">
        <v>40.56</v>
      </c>
      <c r="I30" s="101">
        <f t="shared" si="0"/>
        <v>107.56</v>
      </c>
      <c r="J30" s="100"/>
      <c r="K30" s="100" t="e">
        <v>#REF!</v>
      </c>
      <c r="L30" s="100" t="e">
        <v>#REF!</v>
      </c>
      <c r="M30" s="100" t="e">
        <v>#REF!</v>
      </c>
      <c r="N30" s="100" t="e">
        <v>#REF!</v>
      </c>
      <c r="O30" s="100" t="e">
        <v>#REF!</v>
      </c>
      <c r="P30" s="100" t="e">
        <v>#REF!</v>
      </c>
      <c r="Q30" s="100">
        <v>102</v>
      </c>
      <c r="R30" s="100">
        <v>5</v>
      </c>
      <c r="S30" s="100">
        <v>107</v>
      </c>
      <c r="T30" s="100">
        <v>56</v>
      </c>
      <c r="U30" s="101">
        <v>249.14</v>
      </c>
      <c r="V30" s="100">
        <v>29.6</v>
      </c>
      <c r="W30" s="100">
        <v>26.4</v>
      </c>
      <c r="X30" s="101">
        <f t="shared" si="1"/>
        <v>56</v>
      </c>
      <c r="Y30" s="236"/>
      <c r="Z30" s="236"/>
      <c r="AA30" s="236"/>
      <c r="AB30" s="236"/>
      <c r="AC30" s="236"/>
      <c r="AD30" s="236"/>
      <c r="AE30" s="236"/>
      <c r="AF30" s="236"/>
      <c r="AG30" s="236"/>
      <c r="AH30" s="236"/>
    </row>
    <row r="31" spans="1:34" s="324" customFormat="1" ht="10.5" customHeight="1">
      <c r="A31" s="121" t="s">
        <v>69</v>
      </c>
      <c r="B31" s="100">
        <v>23</v>
      </c>
      <c r="C31" s="100">
        <v>6</v>
      </c>
      <c r="D31" s="100">
        <v>21</v>
      </c>
      <c r="E31" s="100">
        <v>3</v>
      </c>
      <c r="F31" s="101">
        <v>46.31</v>
      </c>
      <c r="G31" s="100">
        <v>0</v>
      </c>
      <c r="H31" s="100">
        <v>0</v>
      </c>
      <c r="I31" s="101">
        <f t="shared" si="0"/>
        <v>0</v>
      </c>
      <c r="J31" s="100"/>
      <c r="K31" s="100" t="e">
        <v>#REF!</v>
      </c>
      <c r="L31" s="100" t="e">
        <v>#REF!</v>
      </c>
      <c r="M31" s="100" t="e">
        <v>#REF!</v>
      </c>
      <c r="N31" s="100" t="e">
        <v>#REF!</v>
      </c>
      <c r="O31" s="100" t="e">
        <v>#REF!</v>
      </c>
      <c r="P31" s="100" t="e">
        <v>#REF!</v>
      </c>
      <c r="Q31" s="100">
        <v>3</v>
      </c>
      <c r="R31" s="100">
        <v>2</v>
      </c>
      <c r="S31" s="100">
        <v>4</v>
      </c>
      <c r="T31" s="100">
        <v>2</v>
      </c>
      <c r="U31" s="101">
        <v>9.4</v>
      </c>
      <c r="V31" s="100">
        <v>0</v>
      </c>
      <c r="W31" s="100">
        <v>0</v>
      </c>
      <c r="X31" s="101">
        <f t="shared" si="1"/>
        <v>0</v>
      </c>
      <c r="Y31" s="236"/>
      <c r="Z31" s="236"/>
      <c r="AA31" s="236"/>
      <c r="AB31" s="236"/>
      <c r="AC31" s="236"/>
      <c r="AD31" s="236"/>
      <c r="AE31" s="236"/>
      <c r="AF31" s="236"/>
      <c r="AG31" s="236"/>
      <c r="AH31" s="236"/>
    </row>
    <row r="32" spans="1:34" s="324" customFormat="1" ht="10.5" customHeight="1">
      <c r="A32" s="121" t="s">
        <v>70</v>
      </c>
      <c r="B32" s="100">
        <v>7</v>
      </c>
      <c r="C32" s="100">
        <v>0</v>
      </c>
      <c r="D32" s="100">
        <v>4</v>
      </c>
      <c r="E32" s="100">
        <v>1</v>
      </c>
      <c r="F32" s="101">
        <v>11.76</v>
      </c>
      <c r="G32" s="100">
        <v>0</v>
      </c>
      <c r="H32" s="100">
        <v>0</v>
      </c>
      <c r="I32" s="101">
        <f t="shared" si="0"/>
        <v>0</v>
      </c>
      <c r="J32" s="100"/>
      <c r="K32" s="100" t="e">
        <v>#REF!</v>
      </c>
      <c r="L32" s="100" t="e">
        <v>#REF!</v>
      </c>
      <c r="M32" s="100" t="e">
        <v>#REF!</v>
      </c>
      <c r="N32" s="100" t="e">
        <v>#REF!</v>
      </c>
      <c r="O32" s="100" t="e">
        <v>#REF!</v>
      </c>
      <c r="P32" s="100" t="e">
        <v>#REF!</v>
      </c>
      <c r="Q32" s="100">
        <v>1</v>
      </c>
      <c r="R32" s="100">
        <v>0</v>
      </c>
      <c r="S32" s="100">
        <v>0</v>
      </c>
      <c r="T32" s="100">
        <v>0</v>
      </c>
      <c r="U32" s="101">
        <v>1</v>
      </c>
      <c r="V32" s="100">
        <v>0</v>
      </c>
      <c r="W32" s="100">
        <v>0</v>
      </c>
      <c r="X32" s="101">
        <f t="shared" si="1"/>
        <v>0</v>
      </c>
      <c r="Y32" s="236"/>
      <c r="Z32" s="236"/>
      <c r="AA32" s="236"/>
      <c r="AB32" s="236"/>
      <c r="AC32" s="236"/>
      <c r="AD32" s="236"/>
      <c r="AE32" s="236"/>
      <c r="AF32" s="236"/>
      <c r="AG32" s="236"/>
      <c r="AH32" s="236"/>
    </row>
    <row r="33" spans="1:34" s="324" customFormat="1" ht="20.25" customHeight="1">
      <c r="A33" s="121" t="s">
        <v>71</v>
      </c>
      <c r="B33" s="100">
        <v>59</v>
      </c>
      <c r="C33" s="100">
        <v>4</v>
      </c>
      <c r="D33" s="100">
        <v>22</v>
      </c>
      <c r="E33" s="100">
        <v>2</v>
      </c>
      <c r="F33" s="101">
        <v>85.25</v>
      </c>
      <c r="G33" s="100">
        <v>1.75</v>
      </c>
      <c r="H33" s="100">
        <v>0</v>
      </c>
      <c r="I33" s="101">
        <f t="shared" si="0"/>
        <v>1.75</v>
      </c>
      <c r="J33" s="100"/>
      <c r="K33" s="100" t="e">
        <v>#REF!</v>
      </c>
      <c r="L33" s="100" t="e">
        <v>#REF!</v>
      </c>
      <c r="M33" s="100" t="e">
        <v>#REF!</v>
      </c>
      <c r="N33" s="100" t="e">
        <v>#REF!</v>
      </c>
      <c r="O33" s="100" t="e">
        <v>#REF!</v>
      </c>
      <c r="P33" s="100" t="e">
        <v>#REF!</v>
      </c>
      <c r="Q33" s="100">
        <v>4</v>
      </c>
      <c r="R33" s="100">
        <v>0</v>
      </c>
      <c r="S33" s="100">
        <v>0</v>
      </c>
      <c r="T33" s="100">
        <v>0</v>
      </c>
      <c r="U33" s="101">
        <v>4</v>
      </c>
      <c r="V33" s="100">
        <v>0</v>
      </c>
      <c r="W33" s="100">
        <v>0</v>
      </c>
      <c r="X33" s="101">
        <f t="shared" si="1"/>
        <v>0</v>
      </c>
      <c r="Y33" s="236"/>
      <c r="Z33" s="236"/>
      <c r="AA33" s="236"/>
      <c r="AB33" s="236"/>
      <c r="AC33" s="236"/>
      <c r="AD33" s="236"/>
      <c r="AE33" s="236"/>
      <c r="AF33" s="236"/>
      <c r="AG33" s="236"/>
      <c r="AH33" s="236"/>
    </row>
    <row r="34" spans="1:34" s="324" customFormat="1" ht="10.5" customHeight="1">
      <c r="A34" s="121" t="s">
        <v>72</v>
      </c>
      <c r="B34" s="100">
        <v>0</v>
      </c>
      <c r="C34" s="100">
        <v>0</v>
      </c>
      <c r="D34" s="100">
        <v>0</v>
      </c>
      <c r="E34" s="100">
        <v>0</v>
      </c>
      <c r="F34" s="101">
        <v>0</v>
      </c>
      <c r="G34" s="100">
        <v>0</v>
      </c>
      <c r="H34" s="100">
        <v>0</v>
      </c>
      <c r="I34" s="101">
        <f t="shared" si="0"/>
        <v>0</v>
      </c>
      <c r="J34" s="100"/>
      <c r="K34" s="100" t="e">
        <v>#REF!</v>
      </c>
      <c r="L34" s="100" t="e">
        <v>#REF!</v>
      </c>
      <c r="M34" s="100" t="e">
        <v>#REF!</v>
      </c>
      <c r="N34" s="100" t="e">
        <v>#REF!</v>
      </c>
      <c r="O34" s="100" t="e">
        <v>#REF!</v>
      </c>
      <c r="P34" s="100" t="e">
        <v>#REF!</v>
      </c>
      <c r="Q34" s="100">
        <v>0</v>
      </c>
      <c r="R34" s="100">
        <v>0</v>
      </c>
      <c r="S34" s="100">
        <v>0</v>
      </c>
      <c r="T34" s="100">
        <v>2</v>
      </c>
      <c r="U34" s="101">
        <v>1.41</v>
      </c>
      <c r="V34" s="100">
        <v>0</v>
      </c>
      <c r="W34" s="100">
        <v>0</v>
      </c>
      <c r="X34" s="101">
        <f t="shared" si="1"/>
        <v>0</v>
      </c>
      <c r="Y34" s="236"/>
      <c r="Z34" s="236"/>
      <c r="AA34" s="236"/>
      <c r="AB34" s="236"/>
      <c r="AC34" s="236"/>
      <c r="AD34" s="236"/>
      <c r="AE34" s="236"/>
      <c r="AF34" s="236"/>
      <c r="AG34" s="236"/>
      <c r="AH34" s="236"/>
    </row>
    <row r="35" spans="1:34" s="324" customFormat="1" ht="10.5" customHeight="1">
      <c r="A35" s="121" t="s">
        <v>73</v>
      </c>
      <c r="B35" s="100">
        <v>55</v>
      </c>
      <c r="C35" s="100">
        <v>0</v>
      </c>
      <c r="D35" s="100">
        <v>33</v>
      </c>
      <c r="E35" s="100">
        <v>5</v>
      </c>
      <c r="F35" s="101">
        <v>91.52</v>
      </c>
      <c r="G35" s="100">
        <v>4</v>
      </c>
      <c r="H35" s="100">
        <v>0</v>
      </c>
      <c r="I35" s="101">
        <f t="shared" si="0"/>
        <v>4</v>
      </c>
      <c r="J35" s="100"/>
      <c r="K35" s="100" t="e">
        <v>#REF!</v>
      </c>
      <c r="L35" s="100" t="e">
        <v>#REF!</v>
      </c>
      <c r="M35" s="100" t="e">
        <v>#REF!</v>
      </c>
      <c r="N35" s="100" t="e">
        <v>#REF!</v>
      </c>
      <c r="O35" s="100" t="e">
        <v>#REF!</v>
      </c>
      <c r="P35" s="100" t="e">
        <v>#REF!</v>
      </c>
      <c r="Q35" s="100">
        <v>0</v>
      </c>
      <c r="R35" s="100">
        <v>0</v>
      </c>
      <c r="S35" s="100">
        <v>0</v>
      </c>
      <c r="T35" s="100">
        <v>0</v>
      </c>
      <c r="U35" s="101">
        <v>0</v>
      </c>
      <c r="V35" s="100">
        <v>0</v>
      </c>
      <c r="W35" s="100">
        <v>0</v>
      </c>
      <c r="X35" s="101">
        <f t="shared" si="1"/>
        <v>0</v>
      </c>
      <c r="Y35" s="236"/>
      <c r="Z35" s="236"/>
      <c r="AA35" s="236"/>
      <c r="AB35" s="236"/>
      <c r="AC35" s="236"/>
      <c r="AD35" s="236"/>
      <c r="AE35" s="236"/>
      <c r="AF35" s="236"/>
      <c r="AG35" s="236"/>
      <c r="AH35" s="236"/>
    </row>
    <row r="36" spans="1:34" s="324" customFormat="1" ht="10.5" customHeight="1">
      <c r="A36" s="157" t="s">
        <v>74</v>
      </c>
      <c r="B36" s="100">
        <v>74</v>
      </c>
      <c r="C36" s="100">
        <v>3</v>
      </c>
      <c r="D36" s="100">
        <v>18</v>
      </c>
      <c r="E36" s="100">
        <v>10</v>
      </c>
      <c r="F36" s="101">
        <v>99.92</v>
      </c>
      <c r="G36" s="100">
        <v>4.5</v>
      </c>
      <c r="H36" s="100">
        <v>0</v>
      </c>
      <c r="I36" s="101">
        <f t="shared" si="0"/>
        <v>4.5</v>
      </c>
      <c r="J36" s="100"/>
      <c r="K36" s="100" t="e">
        <v>#REF!</v>
      </c>
      <c r="L36" s="100" t="e">
        <v>#REF!</v>
      </c>
      <c r="M36" s="100" t="e">
        <v>#REF!</v>
      </c>
      <c r="N36" s="100" t="e">
        <v>#REF!</v>
      </c>
      <c r="O36" s="100" t="e">
        <v>#REF!</v>
      </c>
      <c r="P36" s="100" t="e">
        <v>#REF!</v>
      </c>
      <c r="Q36" s="100">
        <v>0</v>
      </c>
      <c r="R36" s="100">
        <v>0</v>
      </c>
      <c r="S36" s="100">
        <v>0</v>
      </c>
      <c r="T36" s="100">
        <v>0</v>
      </c>
      <c r="U36" s="101">
        <v>0</v>
      </c>
      <c r="V36" s="100">
        <v>0</v>
      </c>
      <c r="W36" s="100">
        <v>0</v>
      </c>
      <c r="X36" s="101">
        <f t="shared" si="1"/>
        <v>0</v>
      </c>
      <c r="Y36" s="236"/>
      <c r="Z36" s="236"/>
      <c r="AA36" s="236"/>
      <c r="AB36" s="236"/>
      <c r="AC36" s="236"/>
      <c r="AD36" s="236"/>
      <c r="AE36" s="236"/>
      <c r="AF36" s="236"/>
      <c r="AG36" s="236"/>
      <c r="AH36" s="236"/>
    </row>
    <row r="37" spans="1:34" s="324" customFormat="1" ht="10.5" customHeight="1">
      <c r="A37" s="121" t="s">
        <v>75</v>
      </c>
      <c r="B37" s="100">
        <v>58</v>
      </c>
      <c r="C37" s="100">
        <v>2</v>
      </c>
      <c r="D37" s="100">
        <v>53</v>
      </c>
      <c r="E37" s="100">
        <v>6</v>
      </c>
      <c r="F37" s="101">
        <v>115.34</v>
      </c>
      <c r="G37" s="100">
        <v>0</v>
      </c>
      <c r="H37" s="100">
        <v>1</v>
      </c>
      <c r="I37" s="101">
        <f t="shared" si="0"/>
        <v>1</v>
      </c>
      <c r="J37" s="100"/>
      <c r="K37" s="100" t="e">
        <v>#REF!</v>
      </c>
      <c r="L37" s="100" t="e">
        <v>#REF!</v>
      </c>
      <c r="M37" s="100" t="e">
        <v>#REF!</v>
      </c>
      <c r="N37" s="100" t="e">
        <v>#REF!</v>
      </c>
      <c r="O37" s="100" t="e">
        <v>#REF!</v>
      </c>
      <c r="P37" s="100" t="e">
        <v>#REF!</v>
      </c>
      <c r="Q37" s="100">
        <v>0</v>
      </c>
      <c r="R37" s="100">
        <v>0</v>
      </c>
      <c r="S37" s="100">
        <v>0</v>
      </c>
      <c r="T37" s="100">
        <v>0</v>
      </c>
      <c r="U37" s="101">
        <v>0</v>
      </c>
      <c r="V37" s="100">
        <v>0</v>
      </c>
      <c r="W37" s="100">
        <v>0</v>
      </c>
      <c r="X37" s="101">
        <f t="shared" si="1"/>
        <v>0</v>
      </c>
      <c r="Y37" s="236"/>
      <c r="Z37" s="348"/>
      <c r="AA37" s="236"/>
      <c r="AB37" s="236"/>
      <c r="AC37" s="236"/>
      <c r="AD37" s="236"/>
      <c r="AE37" s="236"/>
      <c r="AF37" s="236"/>
      <c r="AG37" s="236"/>
      <c r="AH37" s="236"/>
    </row>
    <row r="38" spans="1:34" s="331" customFormat="1" ht="16.5" customHeight="1">
      <c r="A38" s="136" t="s">
        <v>76</v>
      </c>
      <c r="B38" s="100">
        <v>34</v>
      </c>
      <c r="C38" s="100">
        <v>2</v>
      </c>
      <c r="D38" s="100">
        <v>13</v>
      </c>
      <c r="E38" s="100">
        <v>2</v>
      </c>
      <c r="F38" s="101">
        <v>49</v>
      </c>
      <c r="G38" s="100">
        <v>0</v>
      </c>
      <c r="H38" s="100">
        <v>1</v>
      </c>
      <c r="I38" s="101">
        <f t="shared" si="0"/>
        <v>1</v>
      </c>
      <c r="J38" s="100"/>
      <c r="K38" s="100" t="e">
        <v>#REF!</v>
      </c>
      <c r="L38" s="100" t="e">
        <v>#REF!</v>
      </c>
      <c r="M38" s="100" t="e">
        <v>#REF!</v>
      </c>
      <c r="N38" s="100" t="e">
        <v>#REF!</v>
      </c>
      <c r="O38" s="100" t="e">
        <v>#REF!</v>
      </c>
      <c r="P38" s="100" t="e">
        <v>#REF!</v>
      </c>
      <c r="Q38" s="100">
        <v>0</v>
      </c>
      <c r="R38" s="100">
        <v>0</v>
      </c>
      <c r="S38" s="100">
        <v>0</v>
      </c>
      <c r="T38" s="100">
        <v>0</v>
      </c>
      <c r="U38" s="101">
        <v>0</v>
      </c>
      <c r="V38" s="100">
        <v>0</v>
      </c>
      <c r="W38" s="100">
        <v>0</v>
      </c>
      <c r="X38" s="101">
        <f t="shared" si="1"/>
        <v>0</v>
      </c>
      <c r="Y38" s="94"/>
      <c r="Z38" s="94"/>
      <c r="AA38" s="94"/>
      <c r="AB38" s="94"/>
      <c r="AC38" s="94"/>
      <c r="AD38" s="94"/>
      <c r="AE38" s="94"/>
      <c r="AF38" s="94"/>
      <c r="AG38" s="94"/>
      <c r="AH38" s="94"/>
    </row>
    <row r="39" spans="1:34" s="324" customFormat="1" ht="10.5" customHeight="1">
      <c r="A39" s="121" t="s">
        <v>77</v>
      </c>
      <c r="B39" s="100">
        <v>153</v>
      </c>
      <c r="C39" s="100">
        <v>4</v>
      </c>
      <c r="D39" s="100">
        <v>102</v>
      </c>
      <c r="E39" s="100">
        <v>6</v>
      </c>
      <c r="F39" s="101">
        <v>262.6</v>
      </c>
      <c r="G39" s="100">
        <v>5</v>
      </c>
      <c r="H39" s="100">
        <v>6.83</v>
      </c>
      <c r="I39" s="101">
        <f t="shared" si="0"/>
        <v>11.83</v>
      </c>
      <c r="J39" s="100"/>
      <c r="K39" s="100" t="e">
        <v>#REF!</v>
      </c>
      <c r="L39" s="100" t="e">
        <v>#REF!</v>
      </c>
      <c r="M39" s="100" t="e">
        <v>#REF!</v>
      </c>
      <c r="N39" s="100" t="e">
        <v>#REF!</v>
      </c>
      <c r="O39" s="100" t="e">
        <v>#REF!</v>
      </c>
      <c r="P39" s="100" t="e">
        <v>#REF!</v>
      </c>
      <c r="Q39" s="100">
        <v>0</v>
      </c>
      <c r="R39" s="100">
        <v>0</v>
      </c>
      <c r="S39" s="100">
        <v>0</v>
      </c>
      <c r="T39" s="100">
        <v>0</v>
      </c>
      <c r="U39" s="101">
        <v>0</v>
      </c>
      <c r="V39" s="100">
        <v>0</v>
      </c>
      <c r="W39" s="100">
        <v>0</v>
      </c>
      <c r="X39" s="101">
        <f t="shared" si="1"/>
        <v>0</v>
      </c>
      <c r="Y39" s="236"/>
      <c r="Z39" s="236"/>
      <c r="AA39" s="236"/>
      <c r="AB39" s="236"/>
      <c r="AC39" s="236"/>
      <c r="AD39" s="236"/>
      <c r="AE39" s="236"/>
      <c r="AF39" s="236"/>
      <c r="AG39" s="236"/>
      <c r="AH39" s="236"/>
    </row>
    <row r="40" spans="1:34" s="324" customFormat="1" ht="10.5" customHeight="1">
      <c r="A40" s="121" t="s">
        <v>78</v>
      </c>
      <c r="B40" s="100">
        <v>7</v>
      </c>
      <c r="C40" s="100">
        <v>2</v>
      </c>
      <c r="D40" s="100">
        <v>6</v>
      </c>
      <c r="E40" s="100">
        <v>2</v>
      </c>
      <c r="F40" s="101">
        <v>15.58</v>
      </c>
      <c r="G40" s="100">
        <v>0</v>
      </c>
      <c r="H40" s="100">
        <v>1</v>
      </c>
      <c r="I40" s="101">
        <f t="shared" si="0"/>
        <v>1</v>
      </c>
      <c r="J40" s="100"/>
      <c r="K40" s="100" t="e">
        <v>#REF!</v>
      </c>
      <c r="L40" s="100" t="e">
        <v>#REF!</v>
      </c>
      <c r="M40" s="100" t="e">
        <v>#REF!</v>
      </c>
      <c r="N40" s="100" t="e">
        <v>#REF!</v>
      </c>
      <c r="O40" s="100" t="e">
        <v>#REF!</v>
      </c>
      <c r="P40" s="100" t="e">
        <v>#REF!</v>
      </c>
      <c r="Q40" s="100">
        <v>21</v>
      </c>
      <c r="R40" s="100">
        <v>0</v>
      </c>
      <c r="S40" s="100">
        <v>9</v>
      </c>
      <c r="T40" s="100">
        <v>1</v>
      </c>
      <c r="U40" s="101">
        <v>30.32</v>
      </c>
      <c r="V40" s="100">
        <v>0</v>
      </c>
      <c r="W40" s="100">
        <v>1</v>
      </c>
      <c r="X40" s="101">
        <f t="shared" si="1"/>
        <v>1</v>
      </c>
      <c r="Y40" s="236"/>
      <c r="Z40" s="236"/>
      <c r="AA40" s="236"/>
      <c r="AB40" s="236"/>
      <c r="AC40" s="236"/>
      <c r="AD40" s="236"/>
      <c r="AE40" s="236"/>
      <c r="AF40" s="236"/>
      <c r="AG40" s="236"/>
      <c r="AH40" s="236"/>
    </row>
    <row r="41" spans="1:34" s="324" customFormat="1" ht="10.5" customHeight="1">
      <c r="A41" s="121" t="s">
        <v>79</v>
      </c>
      <c r="B41" s="100">
        <v>24</v>
      </c>
      <c r="C41" s="100">
        <v>0</v>
      </c>
      <c r="D41" s="100">
        <v>40</v>
      </c>
      <c r="E41" s="100">
        <v>10</v>
      </c>
      <c r="F41" s="101">
        <v>70.69</v>
      </c>
      <c r="G41" s="100">
        <v>2</v>
      </c>
      <c r="H41" s="100">
        <v>4</v>
      </c>
      <c r="I41" s="101">
        <f t="shared" si="0"/>
        <v>6</v>
      </c>
      <c r="J41" s="100"/>
      <c r="K41" s="100" t="e">
        <v>#REF!</v>
      </c>
      <c r="L41" s="100" t="e">
        <v>#REF!</v>
      </c>
      <c r="M41" s="100" t="e">
        <v>#REF!</v>
      </c>
      <c r="N41" s="100" t="e">
        <v>#REF!</v>
      </c>
      <c r="O41" s="100" t="e">
        <v>#REF!</v>
      </c>
      <c r="P41" s="100" t="e">
        <v>#REF!</v>
      </c>
      <c r="Q41" s="100">
        <v>0</v>
      </c>
      <c r="R41" s="100">
        <v>0</v>
      </c>
      <c r="S41" s="100">
        <v>1</v>
      </c>
      <c r="T41" s="100">
        <v>1</v>
      </c>
      <c r="U41" s="101">
        <v>1.89</v>
      </c>
      <c r="V41" s="100">
        <v>0</v>
      </c>
      <c r="W41" s="100">
        <v>0</v>
      </c>
      <c r="X41" s="101">
        <f t="shared" si="1"/>
        <v>0</v>
      </c>
      <c r="Y41" s="236"/>
      <c r="Z41" s="236"/>
      <c r="AA41" s="236"/>
      <c r="AB41" s="236"/>
      <c r="AC41" s="236"/>
      <c r="AD41" s="236"/>
      <c r="AE41" s="236"/>
      <c r="AF41" s="236"/>
      <c r="AG41" s="236"/>
      <c r="AH41" s="236"/>
    </row>
    <row r="42" spans="1:34" s="324" customFormat="1" ht="10.5" customHeight="1">
      <c r="A42" s="121" t="s">
        <v>80</v>
      </c>
      <c r="B42" s="100">
        <v>0</v>
      </c>
      <c r="C42" s="100">
        <v>0</v>
      </c>
      <c r="D42" s="100">
        <v>0</v>
      </c>
      <c r="E42" s="100">
        <v>0</v>
      </c>
      <c r="F42" s="101">
        <v>0</v>
      </c>
      <c r="G42" s="100">
        <v>0</v>
      </c>
      <c r="H42" s="100">
        <v>0</v>
      </c>
      <c r="I42" s="101">
        <f t="shared" si="0"/>
        <v>0</v>
      </c>
      <c r="J42" s="100"/>
      <c r="K42" s="100" t="e">
        <v>#REF!</v>
      </c>
      <c r="L42" s="100" t="e">
        <v>#REF!</v>
      </c>
      <c r="M42" s="100" t="e">
        <v>#REF!</v>
      </c>
      <c r="N42" s="100" t="e">
        <v>#REF!</v>
      </c>
      <c r="O42" s="100" t="e">
        <v>#REF!</v>
      </c>
      <c r="P42" s="100" t="e">
        <v>#REF!</v>
      </c>
      <c r="Q42" s="100">
        <v>0</v>
      </c>
      <c r="R42" s="100">
        <v>0</v>
      </c>
      <c r="S42" s="100">
        <v>1</v>
      </c>
      <c r="T42" s="100">
        <v>0</v>
      </c>
      <c r="U42" s="101">
        <v>1</v>
      </c>
      <c r="V42" s="100">
        <v>0</v>
      </c>
      <c r="W42" s="100">
        <v>0</v>
      </c>
      <c r="X42" s="101">
        <f t="shared" si="1"/>
        <v>0</v>
      </c>
      <c r="Y42" s="236"/>
      <c r="Z42" s="236"/>
      <c r="AA42" s="236"/>
      <c r="AB42" s="236"/>
      <c r="AC42" s="236"/>
      <c r="AD42" s="236"/>
      <c r="AE42" s="236"/>
      <c r="AF42" s="236"/>
      <c r="AG42" s="236"/>
      <c r="AH42" s="236"/>
    </row>
    <row r="43" spans="1:34" s="324" customFormat="1" ht="18" customHeight="1">
      <c r="A43" s="121" t="s">
        <v>81</v>
      </c>
      <c r="B43" s="100">
        <v>0</v>
      </c>
      <c r="C43" s="100">
        <v>0</v>
      </c>
      <c r="D43" s="100">
        <v>0</v>
      </c>
      <c r="E43" s="100">
        <v>0</v>
      </c>
      <c r="F43" s="101">
        <v>0</v>
      </c>
      <c r="G43" s="100">
        <v>0</v>
      </c>
      <c r="H43" s="100">
        <v>0</v>
      </c>
      <c r="I43" s="101">
        <f t="shared" si="0"/>
        <v>0</v>
      </c>
      <c r="J43" s="100"/>
      <c r="K43" s="100" t="e">
        <v>#REF!</v>
      </c>
      <c r="L43" s="100" t="e">
        <v>#REF!</v>
      </c>
      <c r="M43" s="100" t="e">
        <v>#REF!</v>
      </c>
      <c r="N43" s="100" t="e">
        <v>#REF!</v>
      </c>
      <c r="O43" s="100" t="e">
        <v>#REF!</v>
      </c>
      <c r="P43" s="100" t="e">
        <v>#REF!</v>
      </c>
      <c r="Q43" s="100">
        <v>1</v>
      </c>
      <c r="R43" s="100">
        <v>0</v>
      </c>
      <c r="S43" s="100">
        <v>0</v>
      </c>
      <c r="T43" s="100">
        <v>0</v>
      </c>
      <c r="U43" s="101">
        <v>1</v>
      </c>
      <c r="V43" s="100">
        <v>0</v>
      </c>
      <c r="W43" s="100">
        <v>0</v>
      </c>
      <c r="X43" s="101">
        <f t="shared" si="1"/>
        <v>0</v>
      </c>
      <c r="Y43" s="236"/>
      <c r="Z43" s="236"/>
      <c r="AA43" s="236"/>
      <c r="AB43" s="236"/>
      <c r="AC43" s="236"/>
      <c r="AD43" s="236"/>
      <c r="AE43" s="236"/>
      <c r="AF43" s="236"/>
      <c r="AG43" s="236"/>
      <c r="AH43" s="236"/>
    </row>
    <row r="44" spans="1:34" s="324" customFormat="1" ht="10.5" customHeight="1">
      <c r="A44" s="121" t="s">
        <v>82</v>
      </c>
      <c r="B44" s="100">
        <v>0</v>
      </c>
      <c r="C44" s="100">
        <v>0</v>
      </c>
      <c r="D44" s="100">
        <v>0</v>
      </c>
      <c r="E44" s="100">
        <v>0</v>
      </c>
      <c r="F44" s="101">
        <v>0</v>
      </c>
      <c r="G44" s="100">
        <v>0</v>
      </c>
      <c r="H44" s="100">
        <v>0</v>
      </c>
      <c r="I44" s="101">
        <f t="shared" si="0"/>
        <v>0</v>
      </c>
      <c r="J44" s="100"/>
      <c r="K44" s="100" t="e">
        <v>#REF!</v>
      </c>
      <c r="L44" s="100" t="e">
        <v>#REF!</v>
      </c>
      <c r="M44" s="100" t="e">
        <v>#REF!</v>
      </c>
      <c r="N44" s="100" t="e">
        <v>#REF!</v>
      </c>
      <c r="O44" s="100" t="e">
        <v>#REF!</v>
      </c>
      <c r="P44" s="100" t="e">
        <v>#REF!</v>
      </c>
      <c r="Q44" s="100">
        <v>0</v>
      </c>
      <c r="R44" s="100">
        <v>0</v>
      </c>
      <c r="S44" s="100">
        <v>0</v>
      </c>
      <c r="T44" s="100">
        <v>0</v>
      </c>
      <c r="U44" s="101">
        <v>0</v>
      </c>
      <c r="V44" s="100">
        <v>0</v>
      </c>
      <c r="W44" s="100">
        <v>0</v>
      </c>
      <c r="X44" s="101">
        <f t="shared" si="1"/>
        <v>0</v>
      </c>
      <c r="Y44" s="236"/>
      <c r="Z44" s="236"/>
      <c r="AA44" s="236"/>
      <c r="AB44" s="236"/>
      <c r="AC44" s="236"/>
      <c r="AD44" s="236"/>
      <c r="AE44" s="236"/>
      <c r="AF44" s="236"/>
      <c r="AG44" s="236"/>
      <c r="AH44" s="236"/>
    </row>
    <row r="45" spans="1:34" s="324" customFormat="1" ht="10.5" customHeight="1">
      <c r="A45" s="121" t="s">
        <v>83</v>
      </c>
      <c r="B45" s="100">
        <v>0</v>
      </c>
      <c r="C45" s="100">
        <v>0</v>
      </c>
      <c r="D45" s="100">
        <v>0</v>
      </c>
      <c r="E45" s="100">
        <v>0</v>
      </c>
      <c r="F45" s="101">
        <v>0</v>
      </c>
      <c r="G45" s="100">
        <v>0</v>
      </c>
      <c r="H45" s="100">
        <v>0</v>
      </c>
      <c r="I45" s="101">
        <f t="shared" si="0"/>
        <v>0</v>
      </c>
      <c r="J45" s="100"/>
      <c r="K45" s="100" t="e">
        <v>#REF!</v>
      </c>
      <c r="L45" s="100" t="e">
        <v>#REF!</v>
      </c>
      <c r="M45" s="100" t="e">
        <v>#REF!</v>
      </c>
      <c r="N45" s="100" t="e">
        <v>#REF!</v>
      </c>
      <c r="O45" s="100" t="e">
        <v>#REF!</v>
      </c>
      <c r="P45" s="100" t="e">
        <v>#REF!</v>
      </c>
      <c r="Q45" s="100">
        <v>2</v>
      </c>
      <c r="R45" s="100">
        <v>0</v>
      </c>
      <c r="S45" s="100">
        <v>1</v>
      </c>
      <c r="T45" s="100">
        <v>2</v>
      </c>
      <c r="U45" s="101">
        <v>4.36</v>
      </c>
      <c r="V45" s="100">
        <v>0</v>
      </c>
      <c r="W45" s="100">
        <v>0</v>
      </c>
      <c r="X45" s="101">
        <f t="shared" si="1"/>
        <v>0</v>
      </c>
      <c r="Y45" s="236"/>
      <c r="Z45" s="236"/>
      <c r="AA45" s="236"/>
      <c r="AB45" s="236"/>
      <c r="AC45" s="236"/>
      <c r="AD45" s="236"/>
      <c r="AE45" s="236"/>
      <c r="AF45" s="236"/>
      <c r="AG45" s="236"/>
      <c r="AH45" s="236"/>
    </row>
    <row r="46" spans="1:34" s="324" customFormat="1" ht="10.5" customHeight="1">
      <c r="A46" s="36" t="s">
        <v>84</v>
      </c>
      <c r="B46" s="100">
        <v>94</v>
      </c>
      <c r="C46" s="100">
        <v>13</v>
      </c>
      <c r="D46" s="100">
        <v>80</v>
      </c>
      <c r="E46" s="100">
        <v>12</v>
      </c>
      <c r="F46" s="101">
        <v>179.43</v>
      </c>
      <c r="G46" s="100">
        <v>2</v>
      </c>
      <c r="H46" s="100">
        <v>2</v>
      </c>
      <c r="I46" s="101">
        <f t="shared" si="0"/>
        <v>4</v>
      </c>
      <c r="J46" s="100"/>
      <c r="K46" s="100" t="e">
        <v>#REF!</v>
      </c>
      <c r="L46" s="100" t="e">
        <v>#REF!</v>
      </c>
      <c r="M46" s="100" t="e">
        <v>#REF!</v>
      </c>
      <c r="N46" s="100" t="e">
        <v>#REF!</v>
      </c>
      <c r="O46" s="100" t="e">
        <v>#REF!</v>
      </c>
      <c r="P46" s="100" t="e">
        <v>#REF!</v>
      </c>
      <c r="Q46" s="100">
        <v>0</v>
      </c>
      <c r="R46" s="100">
        <v>0</v>
      </c>
      <c r="S46" s="100">
        <v>0</v>
      </c>
      <c r="T46" s="100">
        <v>0</v>
      </c>
      <c r="U46" s="101">
        <v>0</v>
      </c>
      <c r="V46" s="100">
        <v>0</v>
      </c>
      <c r="W46" s="100">
        <v>0</v>
      </c>
      <c r="X46" s="101">
        <f t="shared" si="1"/>
        <v>0</v>
      </c>
      <c r="Y46" s="236"/>
      <c r="Z46" s="236"/>
      <c r="AA46" s="236"/>
      <c r="AB46" s="236"/>
      <c r="AC46" s="236"/>
      <c r="AD46" s="236"/>
      <c r="AE46" s="236"/>
      <c r="AF46" s="236"/>
      <c r="AG46" s="236"/>
      <c r="AH46" s="236"/>
    </row>
    <row r="47" spans="1:34" s="331" customFormat="1" ht="16.5" customHeight="1">
      <c r="A47" s="136" t="s">
        <v>85</v>
      </c>
      <c r="B47" s="100">
        <v>16</v>
      </c>
      <c r="C47" s="100">
        <v>0</v>
      </c>
      <c r="D47" s="100">
        <v>11</v>
      </c>
      <c r="E47" s="100">
        <v>2</v>
      </c>
      <c r="F47" s="101">
        <v>28.4</v>
      </c>
      <c r="G47" s="100">
        <v>1</v>
      </c>
      <c r="H47" s="100">
        <v>0</v>
      </c>
      <c r="I47" s="101">
        <f t="shared" si="0"/>
        <v>1</v>
      </c>
      <c r="J47" s="100"/>
      <c r="K47" s="100" t="e">
        <v>#REF!</v>
      </c>
      <c r="L47" s="100" t="e">
        <v>#REF!</v>
      </c>
      <c r="M47" s="100" t="e">
        <v>#REF!</v>
      </c>
      <c r="N47" s="100" t="e">
        <v>#REF!</v>
      </c>
      <c r="O47" s="100" t="e">
        <v>#REF!</v>
      </c>
      <c r="P47" s="100" t="e">
        <v>#REF!</v>
      </c>
      <c r="Q47" s="100">
        <v>3</v>
      </c>
      <c r="R47" s="100">
        <v>0</v>
      </c>
      <c r="S47" s="100">
        <v>4</v>
      </c>
      <c r="T47" s="100">
        <v>2</v>
      </c>
      <c r="U47" s="101">
        <v>8</v>
      </c>
      <c r="V47" s="100">
        <v>0</v>
      </c>
      <c r="W47" s="100">
        <v>0</v>
      </c>
      <c r="X47" s="101">
        <f t="shared" si="1"/>
        <v>0</v>
      </c>
      <c r="Y47" s="94"/>
      <c r="Z47" s="94"/>
      <c r="AA47" s="94"/>
      <c r="AB47" s="94"/>
      <c r="AC47" s="94"/>
      <c r="AD47" s="94"/>
      <c r="AE47" s="94"/>
      <c r="AF47" s="94"/>
      <c r="AG47" s="94"/>
      <c r="AH47" s="94"/>
    </row>
    <row r="48" spans="1:34" s="334" customFormat="1" ht="10.5" customHeight="1">
      <c r="A48" s="2" t="s">
        <v>86</v>
      </c>
      <c r="B48" s="100">
        <v>0</v>
      </c>
      <c r="C48" s="100">
        <v>0</v>
      </c>
      <c r="D48" s="100">
        <v>0</v>
      </c>
      <c r="E48" s="100">
        <v>0</v>
      </c>
      <c r="F48" s="101">
        <v>0</v>
      </c>
      <c r="G48" s="100">
        <v>0</v>
      </c>
      <c r="H48" s="100">
        <v>0</v>
      </c>
      <c r="I48" s="101">
        <f t="shared" si="0"/>
        <v>0</v>
      </c>
      <c r="J48" s="100"/>
      <c r="K48" s="100" t="e">
        <v>#REF!</v>
      </c>
      <c r="L48" s="100" t="e">
        <v>#REF!</v>
      </c>
      <c r="M48" s="100" t="e">
        <v>#REF!</v>
      </c>
      <c r="N48" s="100" t="e">
        <v>#REF!</v>
      </c>
      <c r="O48" s="100" t="e">
        <v>#REF!</v>
      </c>
      <c r="P48" s="100" t="e">
        <v>#REF!</v>
      </c>
      <c r="Q48" s="100">
        <v>6</v>
      </c>
      <c r="R48" s="100">
        <v>0</v>
      </c>
      <c r="S48" s="100">
        <v>5</v>
      </c>
      <c r="T48" s="100">
        <v>5</v>
      </c>
      <c r="U48" s="101">
        <v>14.76</v>
      </c>
      <c r="V48" s="100">
        <v>0</v>
      </c>
      <c r="W48" s="100">
        <v>0</v>
      </c>
      <c r="X48" s="101">
        <f t="shared" si="1"/>
        <v>0</v>
      </c>
      <c r="Y48" s="349"/>
      <c r="Z48" s="349"/>
      <c r="AA48" s="349"/>
      <c r="AB48" s="349"/>
      <c r="AC48" s="349"/>
      <c r="AD48" s="349"/>
      <c r="AE48" s="349"/>
      <c r="AF48" s="349"/>
      <c r="AG48" s="349"/>
      <c r="AH48" s="349"/>
    </row>
    <row r="49" spans="1:34" s="331" customFormat="1" ht="10.5" customHeight="1">
      <c r="A49" s="136" t="s">
        <v>87</v>
      </c>
      <c r="B49" s="100">
        <v>36</v>
      </c>
      <c r="C49" s="100">
        <v>0</v>
      </c>
      <c r="D49" s="100">
        <v>9</v>
      </c>
      <c r="E49" s="100">
        <v>0</v>
      </c>
      <c r="F49" s="101">
        <v>45</v>
      </c>
      <c r="G49" s="100">
        <v>0</v>
      </c>
      <c r="H49" s="100">
        <v>0</v>
      </c>
      <c r="I49" s="101">
        <f t="shared" si="0"/>
        <v>0</v>
      </c>
      <c r="J49" s="100"/>
      <c r="K49" s="100" t="e">
        <v>#REF!</v>
      </c>
      <c r="L49" s="100" t="e">
        <v>#REF!</v>
      </c>
      <c r="M49" s="100" t="e">
        <v>#REF!</v>
      </c>
      <c r="N49" s="100" t="e">
        <v>#REF!</v>
      </c>
      <c r="O49" s="100" t="e">
        <v>#REF!</v>
      </c>
      <c r="P49" s="100" t="e">
        <v>#REF!</v>
      </c>
      <c r="Q49" s="100">
        <v>1</v>
      </c>
      <c r="R49" s="100">
        <v>0</v>
      </c>
      <c r="S49" s="100">
        <v>0</v>
      </c>
      <c r="T49" s="100">
        <v>0</v>
      </c>
      <c r="U49" s="101">
        <v>0.95</v>
      </c>
      <c r="V49" s="100">
        <v>0</v>
      </c>
      <c r="W49" s="100">
        <v>0</v>
      </c>
      <c r="X49" s="101">
        <f t="shared" si="1"/>
        <v>0</v>
      </c>
      <c r="Y49" s="94"/>
      <c r="Z49" s="94"/>
      <c r="AA49" s="94"/>
      <c r="AB49" s="94"/>
      <c r="AC49" s="94"/>
      <c r="AD49" s="94"/>
      <c r="AE49" s="94"/>
      <c r="AF49" s="94"/>
      <c r="AG49" s="94"/>
      <c r="AH49" s="94"/>
    </row>
    <row r="50" spans="1:34" s="324" customFormat="1" ht="10.5" customHeight="1">
      <c r="A50" s="121" t="s">
        <v>88</v>
      </c>
      <c r="B50" s="100">
        <v>84</v>
      </c>
      <c r="C50" s="100">
        <v>0</v>
      </c>
      <c r="D50" s="100">
        <v>38</v>
      </c>
      <c r="E50" s="100">
        <v>2</v>
      </c>
      <c r="F50" s="101">
        <v>123</v>
      </c>
      <c r="G50" s="100">
        <v>0</v>
      </c>
      <c r="H50" s="100">
        <v>0</v>
      </c>
      <c r="I50" s="101">
        <f t="shared" si="0"/>
        <v>0</v>
      </c>
      <c r="J50" s="100"/>
      <c r="K50" s="100" t="e">
        <v>#REF!</v>
      </c>
      <c r="L50" s="100" t="e">
        <v>#REF!</v>
      </c>
      <c r="M50" s="100" t="e">
        <v>#REF!</v>
      </c>
      <c r="N50" s="100" t="e">
        <v>#REF!</v>
      </c>
      <c r="O50" s="100" t="e">
        <v>#REF!</v>
      </c>
      <c r="P50" s="100" t="e">
        <v>#REF!</v>
      </c>
      <c r="Q50" s="100">
        <v>31</v>
      </c>
      <c r="R50" s="100">
        <v>0</v>
      </c>
      <c r="S50" s="100">
        <v>17</v>
      </c>
      <c r="T50" s="100">
        <v>3</v>
      </c>
      <c r="U50" s="101">
        <v>50.12</v>
      </c>
      <c r="V50" s="100">
        <v>0</v>
      </c>
      <c r="W50" s="100">
        <v>0</v>
      </c>
      <c r="X50" s="101">
        <f t="shared" si="1"/>
        <v>0</v>
      </c>
      <c r="Y50" s="236"/>
      <c r="Z50" s="236"/>
      <c r="AA50" s="236"/>
      <c r="AB50" s="236"/>
      <c r="AC50" s="236"/>
      <c r="AD50" s="236"/>
      <c r="AE50" s="236"/>
      <c r="AF50" s="236"/>
      <c r="AG50" s="236"/>
      <c r="AH50" s="236"/>
    </row>
    <row r="51" spans="1:34" s="335" customFormat="1" ht="18" customHeight="1">
      <c r="A51" s="124" t="s">
        <v>96</v>
      </c>
      <c r="B51" s="101">
        <f>SUM(B8:B50)</f>
        <v>2160</v>
      </c>
      <c r="C51" s="101">
        <f aca="true" t="shared" si="2" ref="C51:X51">SUM(C8:C50)</f>
        <v>109</v>
      </c>
      <c r="D51" s="101">
        <f t="shared" si="2"/>
        <v>1491</v>
      </c>
      <c r="E51" s="101">
        <f t="shared" si="2"/>
        <v>211</v>
      </c>
      <c r="F51" s="101">
        <f t="shared" si="2"/>
        <v>3840.0400000000004</v>
      </c>
      <c r="G51" s="101">
        <f t="shared" si="2"/>
        <v>108.56</v>
      </c>
      <c r="H51" s="101">
        <f t="shared" si="2"/>
        <v>91.2</v>
      </c>
      <c r="I51" s="101">
        <f t="shared" si="2"/>
        <v>199.76000000000002</v>
      </c>
      <c r="J51" s="101"/>
      <c r="K51" s="101" t="e">
        <f t="shared" si="2"/>
        <v>#REF!</v>
      </c>
      <c r="L51" s="101" t="e">
        <f t="shared" si="2"/>
        <v>#REF!</v>
      </c>
      <c r="M51" s="101" t="e">
        <f t="shared" si="2"/>
        <v>#REF!</v>
      </c>
      <c r="N51" s="101" t="e">
        <f t="shared" si="2"/>
        <v>#REF!</v>
      </c>
      <c r="O51" s="101" t="e">
        <f t="shared" si="2"/>
        <v>#REF!</v>
      </c>
      <c r="P51" s="101" t="e">
        <f t="shared" si="2"/>
        <v>#REF!</v>
      </c>
      <c r="Q51" s="101">
        <f t="shared" si="2"/>
        <v>197</v>
      </c>
      <c r="R51" s="101">
        <f t="shared" si="2"/>
        <v>9</v>
      </c>
      <c r="S51" s="101">
        <f t="shared" si="2"/>
        <v>156</v>
      </c>
      <c r="T51" s="101">
        <f t="shared" si="2"/>
        <v>77</v>
      </c>
      <c r="U51" s="101">
        <f t="shared" si="2"/>
        <v>408.97999999999996</v>
      </c>
      <c r="V51" s="101">
        <f t="shared" si="2"/>
        <v>30.6</v>
      </c>
      <c r="W51" s="101">
        <f t="shared" si="2"/>
        <v>27.4</v>
      </c>
      <c r="X51" s="101">
        <f t="shared" si="2"/>
        <v>58</v>
      </c>
      <c r="Y51" s="350"/>
      <c r="Z51" s="350"/>
      <c r="AA51" s="350"/>
      <c r="AB51" s="350"/>
      <c r="AC51" s="350"/>
      <c r="AD51" s="350"/>
      <c r="AE51" s="350"/>
      <c r="AF51" s="350"/>
      <c r="AG51" s="350"/>
      <c r="AH51" s="350"/>
    </row>
    <row r="52" spans="1:34" s="324" customFormat="1" ht="18" customHeight="1">
      <c r="A52" s="351" t="s">
        <v>145</v>
      </c>
      <c r="B52" s="211">
        <v>0</v>
      </c>
      <c r="C52" s="211">
        <v>0</v>
      </c>
      <c r="D52" s="211">
        <v>0</v>
      </c>
      <c r="E52" s="211">
        <v>0</v>
      </c>
      <c r="F52" s="212">
        <v>0</v>
      </c>
      <c r="G52" s="211">
        <v>0</v>
      </c>
      <c r="H52" s="211">
        <v>0</v>
      </c>
      <c r="I52" s="212">
        <f>SUM(G52:H52)</f>
        <v>0</v>
      </c>
      <c r="J52" s="211"/>
      <c r="K52" s="211" t="e">
        <v>#REF!</v>
      </c>
      <c r="L52" s="211" t="e">
        <v>#REF!</v>
      </c>
      <c r="M52" s="211" t="e">
        <v>#REF!</v>
      </c>
      <c r="N52" s="211" t="e">
        <v>#REF!</v>
      </c>
      <c r="O52" s="211" t="e">
        <v>#REF!</v>
      </c>
      <c r="P52" s="211" t="e">
        <v>#REF!</v>
      </c>
      <c r="Q52" s="211">
        <v>0</v>
      </c>
      <c r="R52" s="211">
        <v>0</v>
      </c>
      <c r="S52" s="211">
        <v>0</v>
      </c>
      <c r="T52" s="211">
        <v>0</v>
      </c>
      <c r="U52" s="212">
        <v>0</v>
      </c>
      <c r="V52" s="211">
        <v>0</v>
      </c>
      <c r="W52" s="211">
        <v>0</v>
      </c>
      <c r="X52" s="212">
        <f>SUM(V52:W52)</f>
        <v>0</v>
      </c>
      <c r="Y52" s="236"/>
      <c r="Z52" s="236"/>
      <c r="AA52" s="236"/>
      <c r="AB52" s="236"/>
      <c r="AC52" s="236"/>
      <c r="AD52" s="236"/>
      <c r="AE52" s="236"/>
      <c r="AF52" s="236"/>
      <c r="AG52" s="236"/>
      <c r="AH52" s="236"/>
    </row>
    <row r="53" spans="1:34" s="341" customFormat="1" ht="18" customHeight="1">
      <c r="A53" s="249" t="s">
        <v>97</v>
      </c>
      <c r="B53" s="213">
        <f>SUM(B51:B52)</f>
        <v>2160</v>
      </c>
      <c r="C53" s="213">
        <f aca="true" t="shared" si="3" ref="C53:X53">SUM(C51:C52)</f>
        <v>109</v>
      </c>
      <c r="D53" s="213">
        <f t="shared" si="3"/>
        <v>1491</v>
      </c>
      <c r="E53" s="213">
        <f t="shared" si="3"/>
        <v>211</v>
      </c>
      <c r="F53" s="213">
        <f t="shared" si="3"/>
        <v>3840.0400000000004</v>
      </c>
      <c r="G53" s="213">
        <f t="shared" si="3"/>
        <v>108.56</v>
      </c>
      <c r="H53" s="213">
        <f t="shared" si="3"/>
        <v>91.2</v>
      </c>
      <c r="I53" s="213">
        <f t="shared" si="3"/>
        <v>199.76000000000002</v>
      </c>
      <c r="J53" s="213"/>
      <c r="K53" s="213" t="e">
        <f t="shared" si="3"/>
        <v>#REF!</v>
      </c>
      <c r="L53" s="213" t="e">
        <f t="shared" si="3"/>
        <v>#REF!</v>
      </c>
      <c r="M53" s="213" t="e">
        <f t="shared" si="3"/>
        <v>#REF!</v>
      </c>
      <c r="N53" s="213" t="e">
        <f t="shared" si="3"/>
        <v>#REF!</v>
      </c>
      <c r="O53" s="213" t="e">
        <f t="shared" si="3"/>
        <v>#REF!</v>
      </c>
      <c r="P53" s="213" t="e">
        <f t="shared" si="3"/>
        <v>#REF!</v>
      </c>
      <c r="Q53" s="213">
        <f t="shared" si="3"/>
        <v>197</v>
      </c>
      <c r="R53" s="213">
        <f t="shared" si="3"/>
        <v>9</v>
      </c>
      <c r="S53" s="213">
        <f t="shared" si="3"/>
        <v>156</v>
      </c>
      <c r="T53" s="213">
        <f t="shared" si="3"/>
        <v>77</v>
      </c>
      <c r="U53" s="213">
        <f t="shared" si="3"/>
        <v>408.97999999999996</v>
      </c>
      <c r="V53" s="213">
        <f t="shared" si="3"/>
        <v>30.6</v>
      </c>
      <c r="W53" s="213">
        <f t="shared" si="3"/>
        <v>27.4</v>
      </c>
      <c r="X53" s="213">
        <f t="shared" si="3"/>
        <v>58</v>
      </c>
      <c r="Y53" s="352"/>
      <c r="Z53" s="352"/>
      <c r="AA53" s="352"/>
      <c r="AB53" s="352"/>
      <c r="AC53" s="352"/>
      <c r="AD53" s="352"/>
      <c r="AE53" s="352"/>
      <c r="AF53" s="352"/>
      <c r="AG53" s="352"/>
      <c r="AH53" s="352"/>
    </row>
    <row r="54" spans="1:34" s="341" customFormat="1" ht="18" customHeight="1">
      <c r="A54" s="200" t="s">
        <v>98</v>
      </c>
      <c r="B54" s="213">
        <f>B53-B52</f>
        <v>2160</v>
      </c>
      <c r="C54" s="213">
        <f aca="true" t="shared" si="4" ref="C54:X54">C53-C52</f>
        <v>109</v>
      </c>
      <c r="D54" s="213">
        <f t="shared" si="4"/>
        <v>1491</v>
      </c>
      <c r="E54" s="213">
        <f t="shared" si="4"/>
        <v>211</v>
      </c>
      <c r="F54" s="213">
        <f t="shared" si="4"/>
        <v>3840.0400000000004</v>
      </c>
      <c r="G54" s="213">
        <f t="shared" si="4"/>
        <v>108.56</v>
      </c>
      <c r="H54" s="213">
        <f t="shared" si="4"/>
        <v>91.2</v>
      </c>
      <c r="I54" s="213">
        <f t="shared" si="4"/>
        <v>199.76000000000002</v>
      </c>
      <c r="J54" s="213"/>
      <c r="K54" s="213" t="e">
        <f t="shared" si="4"/>
        <v>#REF!</v>
      </c>
      <c r="L54" s="213" t="e">
        <f t="shared" si="4"/>
        <v>#REF!</v>
      </c>
      <c r="M54" s="213" t="e">
        <f t="shared" si="4"/>
        <v>#REF!</v>
      </c>
      <c r="N54" s="213" t="e">
        <f t="shared" si="4"/>
        <v>#REF!</v>
      </c>
      <c r="O54" s="213" t="e">
        <f t="shared" si="4"/>
        <v>#REF!</v>
      </c>
      <c r="P54" s="213" t="e">
        <f t="shared" si="4"/>
        <v>#REF!</v>
      </c>
      <c r="Q54" s="213">
        <f t="shared" si="4"/>
        <v>197</v>
      </c>
      <c r="R54" s="213">
        <f t="shared" si="4"/>
        <v>9</v>
      </c>
      <c r="S54" s="213">
        <f t="shared" si="4"/>
        <v>156</v>
      </c>
      <c r="T54" s="213">
        <f t="shared" si="4"/>
        <v>77</v>
      </c>
      <c r="U54" s="213">
        <f t="shared" si="4"/>
        <v>408.97999999999996</v>
      </c>
      <c r="V54" s="213">
        <f t="shared" si="4"/>
        <v>30.6</v>
      </c>
      <c r="W54" s="213">
        <f t="shared" si="4"/>
        <v>27.4</v>
      </c>
      <c r="X54" s="213">
        <f t="shared" si="4"/>
        <v>58</v>
      </c>
      <c r="Y54" s="352"/>
      <c r="Z54" s="352"/>
      <c r="AA54" s="352"/>
      <c r="AB54" s="352"/>
      <c r="AC54" s="352"/>
      <c r="AD54" s="352"/>
      <c r="AE54" s="352"/>
      <c r="AF54" s="352"/>
      <c r="AG54" s="352"/>
      <c r="AH54" s="352"/>
    </row>
    <row r="55" spans="1:34" s="324" customFormat="1" ht="11.25" customHeight="1">
      <c r="A55" s="193"/>
      <c r="B55" s="129"/>
      <c r="C55" s="206"/>
      <c r="D55" s="206"/>
      <c r="E55" s="206"/>
      <c r="F55" s="353"/>
      <c r="G55" s="206"/>
      <c r="H55" s="206"/>
      <c r="I55" s="206"/>
      <c r="J55" s="354"/>
      <c r="K55" s="206"/>
      <c r="L55" s="206"/>
      <c r="M55" s="206"/>
      <c r="N55" s="206"/>
      <c r="O55" s="206"/>
      <c r="P55" s="206"/>
      <c r="Q55" s="251"/>
      <c r="R55" s="355"/>
      <c r="S55" s="248"/>
      <c r="T55" s="251"/>
      <c r="U55" s="323"/>
      <c r="V55" s="248"/>
      <c r="W55" s="248"/>
      <c r="X55" s="248"/>
      <c r="Y55" s="236"/>
      <c r="Z55" s="236"/>
      <c r="AA55" s="236"/>
      <c r="AB55" s="236"/>
      <c r="AC55" s="236"/>
      <c r="AD55" s="236"/>
      <c r="AE55" s="236"/>
      <c r="AF55" s="236"/>
      <c r="AG55" s="236"/>
      <c r="AH55" s="236"/>
    </row>
    <row r="56" spans="1:34" s="324" customFormat="1" ht="13.5" customHeight="1">
      <c r="A56" s="356" t="s">
        <v>217</v>
      </c>
      <c r="B56" s="129"/>
      <c r="C56" s="206"/>
      <c r="D56" s="206"/>
      <c r="E56" s="206"/>
      <c r="F56" s="353"/>
      <c r="G56" s="206"/>
      <c r="H56" s="206"/>
      <c r="I56" s="206"/>
      <c r="J56" s="354"/>
      <c r="K56" s="206"/>
      <c r="L56" s="206"/>
      <c r="M56" s="206"/>
      <c r="N56" s="206"/>
      <c r="O56" s="206"/>
      <c r="P56" s="206"/>
      <c r="Q56" s="251"/>
      <c r="R56" s="355"/>
      <c r="S56" s="248"/>
      <c r="T56" s="251"/>
      <c r="U56" s="323"/>
      <c r="V56" s="248"/>
      <c r="W56" s="248"/>
      <c r="X56" s="248"/>
      <c r="Y56" s="236"/>
      <c r="Z56" s="236"/>
      <c r="AA56" s="236"/>
      <c r="AB56" s="236"/>
      <c r="AC56" s="236"/>
      <c r="AD56" s="236"/>
      <c r="AE56" s="236"/>
      <c r="AF56" s="236"/>
      <c r="AG56" s="236"/>
      <c r="AH56" s="236"/>
    </row>
    <row r="57" spans="1:34" s="324" customFormat="1" ht="26.25" customHeight="1">
      <c r="A57" s="397" t="s">
        <v>143</v>
      </c>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236"/>
      <c r="Z57" s="236"/>
      <c r="AA57" s="236"/>
      <c r="AB57" s="236"/>
      <c r="AC57" s="236"/>
      <c r="AD57" s="236"/>
      <c r="AE57" s="236"/>
      <c r="AF57" s="236"/>
      <c r="AG57" s="236"/>
      <c r="AH57" s="236"/>
    </row>
    <row r="58" spans="1:24" s="324" customFormat="1" ht="13.5" customHeight="1">
      <c r="A58" s="121" t="s">
        <v>180</v>
      </c>
      <c r="B58" s="121"/>
      <c r="C58" s="121"/>
      <c r="D58" s="121"/>
      <c r="E58" s="121"/>
      <c r="F58" s="321"/>
      <c r="G58" s="157"/>
      <c r="H58" s="157"/>
      <c r="I58" s="193"/>
      <c r="J58" s="248"/>
      <c r="K58" s="157"/>
      <c r="L58" s="157"/>
      <c r="M58" s="157"/>
      <c r="N58" s="157"/>
      <c r="O58" s="157"/>
      <c r="P58" s="157"/>
      <c r="Q58" s="9"/>
      <c r="R58" s="245"/>
      <c r="S58" s="157"/>
      <c r="T58" s="157"/>
      <c r="U58" s="323"/>
      <c r="V58" s="157"/>
      <c r="W58" s="157"/>
      <c r="X58" s="157"/>
    </row>
    <row r="59" spans="1:24" s="324" customFormat="1" ht="13.5" customHeight="1">
      <c r="A59" s="157" t="s">
        <v>146</v>
      </c>
      <c r="B59" s="121"/>
      <c r="C59" s="121"/>
      <c r="D59" s="121"/>
      <c r="E59" s="121"/>
      <c r="F59" s="321"/>
      <c r="G59" s="157"/>
      <c r="H59" s="157"/>
      <c r="I59" s="193"/>
      <c r="J59" s="248"/>
      <c r="K59" s="157"/>
      <c r="L59" s="157"/>
      <c r="M59" s="157"/>
      <c r="N59" s="157"/>
      <c r="O59" s="157"/>
      <c r="P59" s="157"/>
      <c r="Q59" s="248"/>
      <c r="R59" s="322"/>
      <c r="S59" s="157"/>
      <c r="T59" s="157"/>
      <c r="U59" s="323"/>
      <c r="V59" s="157"/>
      <c r="W59" s="157"/>
      <c r="X59" s="157"/>
    </row>
    <row r="60" spans="2:5" ht="10.5" customHeight="1">
      <c r="B60" s="121"/>
      <c r="C60" s="121"/>
      <c r="D60" s="121"/>
      <c r="E60" s="121"/>
    </row>
  </sheetData>
  <mergeCells count="9">
    <mergeCell ref="B5:I5"/>
    <mergeCell ref="Q5:X5"/>
    <mergeCell ref="A57:X57"/>
    <mergeCell ref="S6:T6"/>
    <mergeCell ref="V6:X6"/>
    <mergeCell ref="B6:C6"/>
    <mergeCell ref="D6:E6"/>
    <mergeCell ref="G6:I6"/>
    <mergeCell ref="Q6:R6"/>
  </mergeCells>
  <printOptions horizontalCentered="1"/>
  <pageMargins left="0.3937007874015748" right="0.35433070866141736" top="0.7874015748031497" bottom="0.3937007874015748" header="0" footer="0"/>
  <pageSetup fitToHeight="1" fitToWidth="1" horizontalDpi="600" verticalDpi="600" orientation="landscape" paperSize="9" scale="71"/>
  <headerFooter alignWithMargins="0">
    <oddFooter>&amp;C&amp;"Arial,Regular"22</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N54"/>
  <sheetViews>
    <sheetView showGridLines="0"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H13" sqref="H13"/>
    </sheetView>
  </sheetViews>
  <sheetFormatPr defaultColWidth="12" defaultRowHeight="12.75"/>
  <cols>
    <col min="1" max="1" width="27.83203125" style="121" customWidth="1"/>
    <col min="2" max="2" width="10.66015625" style="121" customWidth="1"/>
    <col min="3" max="3" width="10.33203125" style="121" customWidth="1"/>
    <col min="4" max="4" width="14.66015625" style="124" customWidth="1"/>
    <col min="5" max="5" width="5.83203125" style="121" customWidth="1"/>
    <col min="6" max="7" width="10.66015625" style="121" customWidth="1"/>
    <col min="8" max="8" width="10.66015625" style="124" customWidth="1"/>
    <col min="9" max="9" width="8.83203125" style="121" customWidth="1"/>
    <col min="10" max="11" width="10.33203125" style="121" customWidth="1"/>
    <col min="12" max="12" width="10.66015625" style="124" customWidth="1"/>
    <col min="13" max="13" width="5.83203125" style="121" customWidth="1"/>
    <col min="14" max="14" width="11.83203125" style="121" customWidth="1"/>
    <col min="15" max="15" width="11.33203125" style="121" customWidth="1"/>
    <col min="16" max="16" width="11.33203125" style="124" customWidth="1"/>
    <col min="17" max="18" width="0" style="121" hidden="1" customWidth="1"/>
    <col min="19" max="19" width="15" style="121" hidden="1" customWidth="1"/>
    <col min="20" max="20" width="0" style="121" hidden="1" customWidth="1"/>
    <col min="21" max="22" width="9.33203125" style="121" customWidth="1"/>
    <col min="23" max="23" width="9.33203125" style="129" customWidth="1"/>
    <col min="24" max="24" width="9.33203125" style="121" customWidth="1"/>
    <col min="25" max="25" width="9.33203125" style="129" customWidth="1"/>
    <col min="26" max="26" width="9.33203125" style="121" customWidth="1"/>
    <col min="27" max="28" width="0" style="121" hidden="1" customWidth="1"/>
    <col min="29" max="30" width="0" style="129" hidden="1" customWidth="1"/>
    <col min="31" max="33" width="0" style="121" hidden="1" customWidth="1"/>
    <col min="34" max="34" width="9.33203125" style="121" customWidth="1"/>
    <col min="35" max="35" width="9.33203125" style="129" customWidth="1"/>
    <col min="36" max="38" width="9.33203125" style="121" customWidth="1"/>
    <col min="39" max="39" width="9.33203125" style="129" customWidth="1"/>
    <col min="40" max="66" width="9.33203125" style="121" customWidth="1"/>
    <col min="67" max="16384" width="9.33203125" style="125" customWidth="1"/>
  </cols>
  <sheetData>
    <row r="1" spans="1:18" ht="9.75">
      <c r="A1" s="121" t="s">
        <v>181</v>
      </c>
      <c r="R1" s="121" t="s">
        <v>147</v>
      </c>
    </row>
    <row r="2" spans="1:16" ht="28.5" customHeight="1">
      <c r="A2" s="132" t="s">
        <v>118</v>
      </c>
      <c r="B2" s="132"/>
      <c r="C2" s="132"/>
      <c r="D2" s="205"/>
      <c r="E2" s="132"/>
      <c r="F2" s="132"/>
      <c r="G2" s="132"/>
      <c r="H2" s="205"/>
      <c r="I2" s="132"/>
      <c r="J2" s="132"/>
      <c r="K2" s="132"/>
      <c r="L2" s="205"/>
      <c r="M2" s="132"/>
      <c r="N2" s="132"/>
      <c r="O2" s="132"/>
      <c r="P2" s="207" t="s">
        <v>219</v>
      </c>
    </row>
    <row r="3" spans="1:37" ht="15" customHeight="1">
      <c r="A3" s="121" t="s">
        <v>42</v>
      </c>
      <c r="B3" s="420" t="s">
        <v>182</v>
      </c>
      <c r="C3" s="420"/>
      <c r="D3" s="420"/>
      <c r="E3" s="420"/>
      <c r="F3" s="420"/>
      <c r="G3" s="420"/>
      <c r="H3" s="420"/>
      <c r="I3" s="420"/>
      <c r="J3" s="420"/>
      <c r="K3" s="420"/>
      <c r="L3" s="420"/>
      <c r="M3" s="420"/>
      <c r="N3" s="420"/>
      <c r="O3" s="420"/>
      <c r="P3" s="420"/>
      <c r="T3" s="124"/>
      <c r="W3" s="121"/>
      <c r="Y3" s="124"/>
      <c r="Z3" s="357"/>
      <c r="AA3" s="135"/>
      <c r="AB3" s="135"/>
      <c r="AC3" s="134"/>
      <c r="AD3" s="358"/>
      <c r="AE3" s="124"/>
      <c r="AK3" s="124"/>
    </row>
    <row r="4" spans="1:66" s="362" customFormat="1" ht="10.5" customHeight="1">
      <c r="A4" s="359"/>
      <c r="B4" s="420" t="s">
        <v>164</v>
      </c>
      <c r="C4" s="420"/>
      <c r="D4" s="420"/>
      <c r="E4" s="360"/>
      <c r="F4" s="420" t="s">
        <v>183</v>
      </c>
      <c r="G4" s="420"/>
      <c r="H4" s="420"/>
      <c r="I4" s="360"/>
      <c r="J4" s="420" t="s">
        <v>148</v>
      </c>
      <c r="K4" s="420"/>
      <c r="L4" s="420"/>
      <c r="M4" s="360"/>
      <c r="N4" s="420" t="s">
        <v>149</v>
      </c>
      <c r="O4" s="420"/>
      <c r="P4" s="420"/>
      <c r="Q4" s="359"/>
      <c r="R4" s="420" t="s">
        <v>164</v>
      </c>
      <c r="S4" s="420"/>
      <c r="T4" s="420"/>
      <c r="U4" s="360"/>
      <c r="V4" s="360"/>
      <c r="W4" s="421"/>
      <c r="X4" s="421"/>
      <c r="Y4" s="421"/>
      <c r="Z4" s="121"/>
      <c r="AA4" s="121"/>
      <c r="AB4" s="121"/>
      <c r="AC4" s="129"/>
      <c r="AD4" s="129"/>
      <c r="AE4" s="361"/>
      <c r="AF4" s="359"/>
      <c r="AG4" s="359"/>
      <c r="AH4" s="359"/>
      <c r="AI4" s="129"/>
      <c r="AJ4" s="359"/>
      <c r="AK4" s="359"/>
      <c r="AL4" s="359"/>
      <c r="AM4" s="12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row>
    <row r="5" spans="1:66" s="365" customFormat="1" ht="10.5" customHeight="1">
      <c r="A5" s="363"/>
      <c r="B5" s="135" t="s">
        <v>43</v>
      </c>
      <c r="C5" s="135" t="s">
        <v>44</v>
      </c>
      <c r="D5" s="134" t="s">
        <v>164</v>
      </c>
      <c r="E5" s="357"/>
      <c r="F5" s="135" t="s">
        <v>43</v>
      </c>
      <c r="G5" s="135" t="s">
        <v>44</v>
      </c>
      <c r="H5" s="134" t="s">
        <v>45</v>
      </c>
      <c r="I5" s="357"/>
      <c r="J5" s="135" t="s">
        <v>43</v>
      </c>
      <c r="K5" s="135" t="s">
        <v>44</v>
      </c>
      <c r="L5" s="134" t="s">
        <v>45</v>
      </c>
      <c r="M5" s="357"/>
      <c r="N5" s="135" t="s">
        <v>43</v>
      </c>
      <c r="O5" s="135" t="s">
        <v>44</v>
      </c>
      <c r="P5" s="134" t="s">
        <v>45</v>
      </c>
      <c r="Q5" s="364"/>
      <c r="R5" s="135" t="s">
        <v>43</v>
      </c>
      <c r="S5" s="135" t="s">
        <v>44</v>
      </c>
      <c r="T5" s="134" t="s">
        <v>164</v>
      </c>
      <c r="U5" s="357"/>
      <c r="V5" s="357"/>
      <c r="W5" s="135"/>
      <c r="X5" s="135"/>
      <c r="Y5" s="134"/>
      <c r="Z5" s="121"/>
      <c r="AA5" s="121"/>
      <c r="AB5" s="121"/>
      <c r="AC5" s="129"/>
      <c r="AD5" s="129"/>
      <c r="AE5" s="134" t="s">
        <v>43</v>
      </c>
      <c r="AF5" s="364" t="s">
        <v>44</v>
      </c>
      <c r="AG5" s="364" t="s">
        <v>45</v>
      </c>
      <c r="AH5" s="364"/>
      <c r="AI5" s="357"/>
      <c r="AJ5" s="364"/>
      <c r="AK5" s="364"/>
      <c r="AL5" s="364"/>
      <c r="AM5" s="357"/>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row>
    <row r="6" spans="1:66" s="137" customFormat="1" ht="10.5" customHeight="1">
      <c r="A6" s="136" t="s">
        <v>46</v>
      </c>
      <c r="B6" s="366">
        <v>316</v>
      </c>
      <c r="C6" s="366">
        <v>133</v>
      </c>
      <c r="D6" s="367">
        <f aca="true" t="shared" si="0" ref="D6:D48">SUM(B6:C6)</f>
        <v>449</v>
      </c>
      <c r="E6" s="368"/>
      <c r="F6" s="366">
        <v>9</v>
      </c>
      <c r="G6" s="366">
        <v>1</v>
      </c>
      <c r="H6" s="367">
        <f aca="true" t="shared" si="1" ref="H6:H48">SUM(F6:G6)</f>
        <v>10</v>
      </c>
      <c r="I6" s="368"/>
      <c r="J6" s="366">
        <v>77</v>
      </c>
      <c r="K6" s="366">
        <v>31</v>
      </c>
      <c r="L6" s="367">
        <f aca="true" t="shared" si="2" ref="L6:L48">SUM(J6:K6)</f>
        <v>108</v>
      </c>
      <c r="M6" s="368"/>
      <c r="N6" s="366">
        <v>56</v>
      </c>
      <c r="O6" s="366">
        <v>30</v>
      </c>
      <c r="P6" s="367">
        <f aca="true" t="shared" si="3" ref="P6:P48">SUM(N6:O6)</f>
        <v>86</v>
      </c>
      <c r="Q6" s="136"/>
      <c r="R6" s="136"/>
      <c r="S6" s="136"/>
      <c r="T6" s="136"/>
      <c r="U6" s="136"/>
      <c r="V6" s="136"/>
      <c r="W6" s="190"/>
      <c r="X6" s="136"/>
      <c r="Y6" s="190"/>
      <c r="Z6" s="136"/>
      <c r="AA6" s="136"/>
      <c r="AB6" s="136"/>
      <c r="AC6" s="190"/>
      <c r="AD6" s="190"/>
      <c r="AE6" s="136"/>
      <c r="AF6" s="136"/>
      <c r="AG6" s="136"/>
      <c r="AH6" s="136"/>
      <c r="AI6" s="190"/>
      <c r="AJ6" s="136"/>
      <c r="AK6" s="136"/>
      <c r="AL6" s="136"/>
      <c r="AM6" s="190"/>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row>
    <row r="7" spans="1:66" s="137" customFormat="1" ht="10.5" customHeight="1">
      <c r="A7" s="136" t="s">
        <v>47</v>
      </c>
      <c r="B7" s="369">
        <v>142</v>
      </c>
      <c r="C7" s="369">
        <v>68</v>
      </c>
      <c r="D7" s="370">
        <f t="shared" si="0"/>
        <v>210</v>
      </c>
      <c r="E7" s="368"/>
      <c r="F7" s="369">
        <v>12</v>
      </c>
      <c r="G7" s="369">
        <v>4</v>
      </c>
      <c r="H7" s="370">
        <f t="shared" si="1"/>
        <v>16</v>
      </c>
      <c r="I7" s="368"/>
      <c r="J7" s="369">
        <v>61</v>
      </c>
      <c r="K7" s="369">
        <v>28</v>
      </c>
      <c r="L7" s="370">
        <f t="shared" si="2"/>
        <v>89</v>
      </c>
      <c r="M7" s="368"/>
      <c r="N7" s="369">
        <v>23</v>
      </c>
      <c r="O7" s="369">
        <v>18</v>
      </c>
      <c r="P7" s="370">
        <f t="shared" si="3"/>
        <v>41</v>
      </c>
      <c r="Q7" s="136"/>
      <c r="R7" s="136"/>
      <c r="S7" s="136"/>
      <c r="T7" s="136"/>
      <c r="U7" s="136"/>
      <c r="V7" s="136"/>
      <c r="W7" s="190"/>
      <c r="X7" s="136"/>
      <c r="Y7" s="190"/>
      <c r="Z7" s="136"/>
      <c r="AA7" s="136"/>
      <c r="AB7" s="136"/>
      <c r="AC7" s="190"/>
      <c r="AD7" s="190"/>
      <c r="AE7" s="136"/>
      <c r="AF7" s="136"/>
      <c r="AG7" s="136"/>
      <c r="AH7" s="136"/>
      <c r="AI7" s="190"/>
      <c r="AJ7" s="136"/>
      <c r="AK7" s="136"/>
      <c r="AL7" s="136"/>
      <c r="AM7" s="190"/>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row>
    <row r="8" spans="1:66" s="137" customFormat="1" ht="10.5" customHeight="1">
      <c r="A8" s="136" t="s">
        <v>48</v>
      </c>
      <c r="B8" s="369">
        <v>122</v>
      </c>
      <c r="C8" s="369">
        <v>45</v>
      </c>
      <c r="D8" s="370">
        <f t="shared" si="0"/>
        <v>167</v>
      </c>
      <c r="E8" s="368"/>
      <c r="F8" s="369">
        <v>7</v>
      </c>
      <c r="G8" s="369">
        <v>1</v>
      </c>
      <c r="H8" s="370">
        <f t="shared" si="1"/>
        <v>8</v>
      </c>
      <c r="I8" s="368"/>
      <c r="J8" s="369">
        <v>40</v>
      </c>
      <c r="K8" s="369">
        <v>15</v>
      </c>
      <c r="L8" s="370">
        <f t="shared" si="2"/>
        <v>55</v>
      </c>
      <c r="M8" s="368"/>
      <c r="N8" s="369">
        <v>27</v>
      </c>
      <c r="O8" s="369">
        <v>13</v>
      </c>
      <c r="P8" s="370">
        <f t="shared" si="3"/>
        <v>40</v>
      </c>
      <c r="Q8" s="136"/>
      <c r="R8" s="136"/>
      <c r="S8" s="136"/>
      <c r="T8" s="136"/>
      <c r="U8" s="136"/>
      <c r="V8" s="136"/>
      <c r="W8" s="190"/>
      <c r="X8" s="136"/>
      <c r="Y8" s="190"/>
      <c r="Z8" s="136"/>
      <c r="AA8" s="136"/>
      <c r="AB8" s="136"/>
      <c r="AC8" s="190"/>
      <c r="AD8" s="190"/>
      <c r="AE8" s="136"/>
      <c r="AF8" s="136"/>
      <c r="AG8" s="136"/>
      <c r="AH8" s="136"/>
      <c r="AI8" s="190"/>
      <c r="AJ8" s="136"/>
      <c r="AK8" s="136"/>
      <c r="AL8" s="136"/>
      <c r="AM8" s="190"/>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row>
    <row r="9" spans="1:66" s="137" customFormat="1" ht="10.5" customHeight="1">
      <c r="A9" s="136" t="s">
        <v>49</v>
      </c>
      <c r="B9" s="369">
        <v>207</v>
      </c>
      <c r="C9" s="369">
        <v>93</v>
      </c>
      <c r="D9" s="370">
        <f t="shared" si="0"/>
        <v>300</v>
      </c>
      <c r="E9" s="368"/>
      <c r="F9" s="369">
        <v>4</v>
      </c>
      <c r="G9" s="369">
        <v>2</v>
      </c>
      <c r="H9" s="370">
        <f t="shared" si="1"/>
        <v>6</v>
      </c>
      <c r="I9" s="368"/>
      <c r="J9" s="369">
        <v>101</v>
      </c>
      <c r="K9" s="369">
        <v>50</v>
      </c>
      <c r="L9" s="370">
        <f t="shared" si="2"/>
        <v>151</v>
      </c>
      <c r="M9" s="368"/>
      <c r="N9" s="369">
        <v>32</v>
      </c>
      <c r="O9" s="369">
        <v>32</v>
      </c>
      <c r="P9" s="370">
        <f t="shared" si="3"/>
        <v>64</v>
      </c>
      <c r="Q9" s="136"/>
      <c r="R9" s="136"/>
      <c r="S9" s="136"/>
      <c r="T9" s="136"/>
      <c r="U9" s="136"/>
      <c r="V9" s="136"/>
      <c r="W9" s="190"/>
      <c r="X9" s="136"/>
      <c r="Y9" s="190"/>
      <c r="Z9" s="136"/>
      <c r="AA9" s="136"/>
      <c r="AB9" s="136"/>
      <c r="AC9" s="190"/>
      <c r="AD9" s="190"/>
      <c r="AE9" s="136"/>
      <c r="AF9" s="136"/>
      <c r="AG9" s="136"/>
      <c r="AH9" s="136"/>
      <c r="AI9" s="190"/>
      <c r="AJ9" s="136"/>
      <c r="AK9" s="136"/>
      <c r="AL9" s="136"/>
      <c r="AM9" s="190"/>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row>
    <row r="10" spans="1:66" s="137" customFormat="1" ht="10.5" customHeight="1">
      <c r="A10" s="136" t="s">
        <v>50</v>
      </c>
      <c r="B10" s="369">
        <v>153</v>
      </c>
      <c r="C10" s="369">
        <v>85</v>
      </c>
      <c r="D10" s="370">
        <f t="shared" si="0"/>
        <v>238</v>
      </c>
      <c r="E10" s="368"/>
      <c r="F10" s="369">
        <v>5</v>
      </c>
      <c r="G10" s="369">
        <v>2</v>
      </c>
      <c r="H10" s="370">
        <f t="shared" si="1"/>
        <v>7</v>
      </c>
      <c r="I10" s="368"/>
      <c r="J10" s="369">
        <v>42</v>
      </c>
      <c r="K10" s="369">
        <v>33</v>
      </c>
      <c r="L10" s="370">
        <f t="shared" si="2"/>
        <v>75</v>
      </c>
      <c r="M10" s="368"/>
      <c r="N10" s="369">
        <v>11</v>
      </c>
      <c r="O10" s="369">
        <v>9</v>
      </c>
      <c r="P10" s="370">
        <f t="shared" si="3"/>
        <v>20</v>
      </c>
      <c r="Q10" s="136"/>
      <c r="R10" s="136"/>
      <c r="S10" s="136"/>
      <c r="T10" s="136"/>
      <c r="U10" s="136"/>
      <c r="V10" s="136"/>
      <c r="W10" s="190"/>
      <c r="X10" s="136"/>
      <c r="Y10" s="190"/>
      <c r="Z10" s="136"/>
      <c r="AA10" s="136"/>
      <c r="AB10" s="136"/>
      <c r="AC10" s="190"/>
      <c r="AD10" s="190"/>
      <c r="AE10" s="136"/>
      <c r="AF10" s="136"/>
      <c r="AG10" s="136"/>
      <c r="AH10" s="136"/>
      <c r="AI10" s="190"/>
      <c r="AJ10" s="136"/>
      <c r="AK10" s="136"/>
      <c r="AL10" s="136"/>
      <c r="AM10" s="190"/>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row>
    <row r="11" spans="1:66" s="137" customFormat="1" ht="18" customHeight="1">
      <c r="A11" s="136" t="s">
        <v>51</v>
      </c>
      <c r="B11" s="369">
        <v>75</v>
      </c>
      <c r="C11" s="369">
        <v>40</v>
      </c>
      <c r="D11" s="370">
        <f t="shared" si="0"/>
        <v>115</v>
      </c>
      <c r="E11" s="368"/>
      <c r="F11" s="369">
        <v>1</v>
      </c>
      <c r="G11" s="369">
        <v>2</v>
      </c>
      <c r="H11" s="370">
        <f t="shared" si="1"/>
        <v>3</v>
      </c>
      <c r="I11" s="368"/>
      <c r="J11" s="369">
        <v>18</v>
      </c>
      <c r="K11" s="369">
        <v>10</v>
      </c>
      <c r="L11" s="370">
        <f t="shared" si="2"/>
        <v>28</v>
      </c>
      <c r="M11" s="368"/>
      <c r="N11" s="369">
        <v>18</v>
      </c>
      <c r="O11" s="369">
        <v>11</v>
      </c>
      <c r="P11" s="370">
        <f t="shared" si="3"/>
        <v>29</v>
      </c>
      <c r="Q11" s="136"/>
      <c r="R11" s="136"/>
      <c r="S11" s="136"/>
      <c r="T11" s="136"/>
      <c r="U11" s="136"/>
      <c r="V11" s="136"/>
      <c r="W11" s="190"/>
      <c r="X11" s="136"/>
      <c r="Y11" s="190"/>
      <c r="Z11" s="136"/>
      <c r="AA11" s="136"/>
      <c r="AB11" s="136"/>
      <c r="AC11" s="190"/>
      <c r="AD11" s="190"/>
      <c r="AE11" s="136"/>
      <c r="AF11" s="136"/>
      <c r="AG11" s="136"/>
      <c r="AH11" s="136"/>
      <c r="AI11" s="190"/>
      <c r="AJ11" s="136"/>
      <c r="AK11" s="136"/>
      <c r="AL11" s="136"/>
      <c r="AM11" s="190"/>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row>
    <row r="12" spans="1:66" s="137" customFormat="1" ht="10.5" customHeight="1">
      <c r="A12" s="136" t="s">
        <v>52</v>
      </c>
      <c r="B12" s="369">
        <v>209</v>
      </c>
      <c r="C12" s="369">
        <v>93</v>
      </c>
      <c r="D12" s="370">
        <f t="shared" si="0"/>
        <v>302</v>
      </c>
      <c r="E12" s="368"/>
      <c r="F12" s="369">
        <v>8</v>
      </c>
      <c r="G12" s="369">
        <v>3</v>
      </c>
      <c r="H12" s="370">
        <f t="shared" si="1"/>
        <v>11</v>
      </c>
      <c r="I12" s="368"/>
      <c r="J12" s="369">
        <v>58</v>
      </c>
      <c r="K12" s="369">
        <v>18</v>
      </c>
      <c r="L12" s="370">
        <f t="shared" si="2"/>
        <v>76</v>
      </c>
      <c r="M12" s="368"/>
      <c r="N12" s="369">
        <v>66</v>
      </c>
      <c r="O12" s="369">
        <v>52</v>
      </c>
      <c r="P12" s="370">
        <f t="shared" si="3"/>
        <v>118</v>
      </c>
      <c r="Q12" s="136"/>
      <c r="R12" s="136"/>
      <c r="S12" s="136"/>
      <c r="T12" s="136"/>
      <c r="U12" s="136"/>
      <c r="V12" s="136"/>
      <c r="W12" s="190"/>
      <c r="X12" s="136"/>
      <c r="Y12" s="190"/>
      <c r="Z12" s="136"/>
      <c r="AA12" s="136"/>
      <c r="AB12" s="136"/>
      <c r="AC12" s="190"/>
      <c r="AD12" s="190"/>
      <c r="AE12" s="136"/>
      <c r="AF12" s="136"/>
      <c r="AG12" s="136"/>
      <c r="AH12" s="136"/>
      <c r="AI12" s="190"/>
      <c r="AJ12" s="136"/>
      <c r="AK12" s="136"/>
      <c r="AL12" s="136"/>
      <c r="AM12" s="190"/>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row>
    <row r="13" spans="1:66" s="137" customFormat="1" ht="10.5" customHeight="1">
      <c r="A13" s="136" t="s">
        <v>53</v>
      </c>
      <c r="B13" s="369">
        <v>378</v>
      </c>
      <c r="C13" s="369">
        <v>214</v>
      </c>
      <c r="D13" s="370">
        <f t="shared" si="0"/>
        <v>592</v>
      </c>
      <c r="E13" s="368"/>
      <c r="F13" s="369">
        <v>0</v>
      </c>
      <c r="G13" s="369">
        <v>0</v>
      </c>
      <c r="H13" s="370">
        <f t="shared" si="1"/>
        <v>0</v>
      </c>
      <c r="I13" s="368"/>
      <c r="J13" s="369">
        <v>76</v>
      </c>
      <c r="K13" s="369">
        <v>52</v>
      </c>
      <c r="L13" s="370">
        <f t="shared" si="2"/>
        <v>128</v>
      </c>
      <c r="M13" s="368"/>
      <c r="N13" s="369">
        <v>28</v>
      </c>
      <c r="O13" s="369">
        <v>35</v>
      </c>
      <c r="P13" s="370">
        <f t="shared" si="3"/>
        <v>63</v>
      </c>
      <c r="Q13" s="136"/>
      <c r="R13" s="136"/>
      <c r="S13" s="136"/>
      <c r="T13" s="136"/>
      <c r="U13" s="136"/>
      <c r="V13" s="136"/>
      <c r="W13" s="190"/>
      <c r="X13" s="136"/>
      <c r="Y13" s="190"/>
      <c r="Z13" s="136"/>
      <c r="AA13" s="136"/>
      <c r="AB13" s="136"/>
      <c r="AC13" s="190"/>
      <c r="AD13" s="190"/>
      <c r="AE13" s="136"/>
      <c r="AF13" s="136"/>
      <c r="AG13" s="136"/>
      <c r="AH13" s="136"/>
      <c r="AI13" s="190"/>
      <c r="AJ13" s="136"/>
      <c r="AK13" s="136"/>
      <c r="AL13" s="136"/>
      <c r="AM13" s="190"/>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row>
    <row r="14" spans="1:66" s="137" customFormat="1" ht="10.5" customHeight="1">
      <c r="A14" s="136" t="s">
        <v>54</v>
      </c>
      <c r="B14" s="369">
        <v>193</v>
      </c>
      <c r="C14" s="369">
        <v>107</v>
      </c>
      <c r="D14" s="370">
        <f t="shared" si="0"/>
        <v>300</v>
      </c>
      <c r="E14" s="368"/>
      <c r="F14" s="369">
        <v>2</v>
      </c>
      <c r="G14" s="369">
        <v>3</v>
      </c>
      <c r="H14" s="370">
        <f t="shared" si="1"/>
        <v>5</v>
      </c>
      <c r="I14" s="368"/>
      <c r="J14" s="369">
        <v>40</v>
      </c>
      <c r="K14" s="369">
        <v>20</v>
      </c>
      <c r="L14" s="370">
        <f t="shared" si="2"/>
        <v>60</v>
      </c>
      <c r="M14" s="368"/>
      <c r="N14" s="369">
        <v>52</v>
      </c>
      <c r="O14" s="369">
        <v>28</v>
      </c>
      <c r="P14" s="370">
        <f t="shared" si="3"/>
        <v>80</v>
      </c>
      <c r="Q14" s="136"/>
      <c r="R14" s="136"/>
      <c r="S14" s="136"/>
      <c r="T14" s="136"/>
      <c r="U14" s="136"/>
      <c r="V14" s="136"/>
      <c r="W14" s="190"/>
      <c r="X14" s="136"/>
      <c r="Y14" s="190"/>
      <c r="Z14" s="136"/>
      <c r="AA14" s="136"/>
      <c r="AB14" s="136"/>
      <c r="AC14" s="190"/>
      <c r="AD14" s="190"/>
      <c r="AE14" s="136"/>
      <c r="AF14" s="136"/>
      <c r="AG14" s="136"/>
      <c r="AH14" s="136"/>
      <c r="AI14" s="190"/>
      <c r="AJ14" s="136"/>
      <c r="AK14" s="136"/>
      <c r="AL14" s="136"/>
      <c r="AM14" s="190"/>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row>
    <row r="15" spans="1:66" s="137" customFormat="1" ht="10.5" customHeight="1">
      <c r="A15" s="136" t="s">
        <v>55</v>
      </c>
      <c r="B15" s="369">
        <v>95</v>
      </c>
      <c r="C15" s="369">
        <v>36</v>
      </c>
      <c r="D15" s="370">
        <f t="shared" si="0"/>
        <v>131</v>
      </c>
      <c r="E15" s="368"/>
      <c r="F15" s="369">
        <v>2</v>
      </c>
      <c r="G15" s="369">
        <v>0</v>
      </c>
      <c r="H15" s="370">
        <f t="shared" si="1"/>
        <v>2</v>
      </c>
      <c r="I15" s="368"/>
      <c r="J15" s="369">
        <v>34</v>
      </c>
      <c r="K15" s="369">
        <v>15</v>
      </c>
      <c r="L15" s="370">
        <f t="shared" si="2"/>
        <v>49</v>
      </c>
      <c r="M15" s="368"/>
      <c r="N15" s="369">
        <v>21</v>
      </c>
      <c r="O15" s="369">
        <v>11</v>
      </c>
      <c r="P15" s="370">
        <f t="shared" si="3"/>
        <v>32</v>
      </c>
      <c r="Q15" s="136"/>
      <c r="R15" s="136"/>
      <c r="S15" s="136"/>
      <c r="T15" s="136"/>
      <c r="U15" s="136"/>
      <c r="V15" s="136"/>
      <c r="W15" s="190"/>
      <c r="X15" s="136"/>
      <c r="Y15" s="190"/>
      <c r="Z15" s="136"/>
      <c r="AA15" s="136"/>
      <c r="AB15" s="136"/>
      <c r="AC15" s="190"/>
      <c r="AD15" s="190"/>
      <c r="AE15" s="136"/>
      <c r="AF15" s="136"/>
      <c r="AG15" s="136"/>
      <c r="AH15" s="136"/>
      <c r="AI15" s="190"/>
      <c r="AJ15" s="136"/>
      <c r="AK15" s="136"/>
      <c r="AL15" s="136"/>
      <c r="AM15" s="190"/>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row>
    <row r="16" spans="1:66" s="137" customFormat="1" ht="18" customHeight="1">
      <c r="A16" s="136" t="s">
        <v>56</v>
      </c>
      <c r="B16" s="369">
        <v>482</v>
      </c>
      <c r="C16" s="369">
        <v>200</v>
      </c>
      <c r="D16" s="370">
        <f t="shared" si="0"/>
        <v>682</v>
      </c>
      <c r="E16" s="368"/>
      <c r="F16" s="369">
        <v>18</v>
      </c>
      <c r="G16" s="369">
        <v>2</v>
      </c>
      <c r="H16" s="370">
        <f t="shared" si="1"/>
        <v>20</v>
      </c>
      <c r="I16" s="368"/>
      <c r="J16" s="369">
        <v>129</v>
      </c>
      <c r="K16" s="369">
        <v>47</v>
      </c>
      <c r="L16" s="370">
        <f t="shared" si="2"/>
        <v>176</v>
      </c>
      <c r="M16" s="368"/>
      <c r="N16" s="369">
        <v>115</v>
      </c>
      <c r="O16" s="369">
        <v>62</v>
      </c>
      <c r="P16" s="370">
        <f t="shared" si="3"/>
        <v>177</v>
      </c>
      <c r="Q16" s="136"/>
      <c r="R16" s="136"/>
      <c r="S16" s="136"/>
      <c r="T16" s="136"/>
      <c r="U16" s="136"/>
      <c r="V16" s="136"/>
      <c r="W16" s="190"/>
      <c r="X16" s="136"/>
      <c r="Y16" s="190"/>
      <c r="Z16" s="136"/>
      <c r="AA16" s="136"/>
      <c r="AB16" s="136"/>
      <c r="AC16" s="190"/>
      <c r="AD16" s="190"/>
      <c r="AE16" s="136"/>
      <c r="AF16" s="136"/>
      <c r="AG16" s="136"/>
      <c r="AH16" s="136"/>
      <c r="AI16" s="190"/>
      <c r="AJ16" s="136"/>
      <c r="AK16" s="136"/>
      <c r="AL16" s="136"/>
      <c r="AM16" s="190"/>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row>
    <row r="17" spans="1:66" s="137" customFormat="1" ht="10.5" customHeight="1">
      <c r="A17" s="136" t="s">
        <v>57</v>
      </c>
      <c r="B17" s="369">
        <v>107</v>
      </c>
      <c r="C17" s="369">
        <v>60</v>
      </c>
      <c r="D17" s="370">
        <f t="shared" si="0"/>
        <v>167</v>
      </c>
      <c r="E17" s="368"/>
      <c r="F17" s="369">
        <v>3</v>
      </c>
      <c r="G17" s="369">
        <v>2</v>
      </c>
      <c r="H17" s="370">
        <f t="shared" si="1"/>
        <v>5</v>
      </c>
      <c r="I17" s="368"/>
      <c r="J17" s="369">
        <v>8</v>
      </c>
      <c r="K17" s="369">
        <v>7</v>
      </c>
      <c r="L17" s="370">
        <f t="shared" si="2"/>
        <v>15</v>
      </c>
      <c r="M17" s="368"/>
      <c r="N17" s="369">
        <v>6</v>
      </c>
      <c r="O17" s="369">
        <v>1</v>
      </c>
      <c r="P17" s="370">
        <f t="shared" si="3"/>
        <v>7</v>
      </c>
      <c r="Q17" s="136"/>
      <c r="R17" s="136"/>
      <c r="S17" s="136"/>
      <c r="T17" s="136"/>
      <c r="U17" s="136"/>
      <c r="V17" s="136"/>
      <c r="W17" s="190"/>
      <c r="X17" s="136"/>
      <c r="Y17" s="190"/>
      <c r="Z17" s="136"/>
      <c r="AA17" s="136"/>
      <c r="AB17" s="136"/>
      <c r="AC17" s="190"/>
      <c r="AD17" s="190"/>
      <c r="AE17" s="136"/>
      <c r="AF17" s="136"/>
      <c r="AG17" s="136"/>
      <c r="AH17" s="136"/>
      <c r="AI17" s="190"/>
      <c r="AJ17" s="136"/>
      <c r="AK17" s="136"/>
      <c r="AL17" s="136"/>
      <c r="AM17" s="190"/>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row>
    <row r="18" spans="1:66" s="137" customFormat="1" ht="10.5" customHeight="1">
      <c r="A18" s="136" t="s">
        <v>58</v>
      </c>
      <c r="B18" s="369">
        <v>255</v>
      </c>
      <c r="C18" s="369">
        <v>145</v>
      </c>
      <c r="D18" s="370">
        <f t="shared" si="0"/>
        <v>400</v>
      </c>
      <c r="E18" s="368"/>
      <c r="F18" s="369">
        <v>19</v>
      </c>
      <c r="G18" s="369">
        <v>9</v>
      </c>
      <c r="H18" s="370">
        <f t="shared" si="1"/>
        <v>28</v>
      </c>
      <c r="I18" s="368"/>
      <c r="J18" s="369">
        <v>86</v>
      </c>
      <c r="K18" s="369">
        <v>70</v>
      </c>
      <c r="L18" s="370">
        <f t="shared" si="2"/>
        <v>156</v>
      </c>
      <c r="M18" s="368"/>
      <c r="N18" s="369">
        <v>50</v>
      </c>
      <c r="O18" s="369">
        <v>38</v>
      </c>
      <c r="P18" s="370">
        <f t="shared" si="3"/>
        <v>88</v>
      </c>
      <c r="Q18" s="136"/>
      <c r="R18" s="136"/>
      <c r="S18" s="136"/>
      <c r="T18" s="136"/>
      <c r="U18" s="136"/>
      <c r="V18" s="136"/>
      <c r="W18" s="190"/>
      <c r="X18" s="136"/>
      <c r="Y18" s="190"/>
      <c r="Z18" s="136"/>
      <c r="AA18" s="136"/>
      <c r="AB18" s="136"/>
      <c r="AC18" s="190"/>
      <c r="AD18" s="190"/>
      <c r="AE18" s="136"/>
      <c r="AF18" s="136"/>
      <c r="AG18" s="136"/>
      <c r="AH18" s="136"/>
      <c r="AI18" s="190"/>
      <c r="AJ18" s="136"/>
      <c r="AK18" s="136"/>
      <c r="AL18" s="136"/>
      <c r="AM18" s="190"/>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row>
    <row r="19" spans="1:66" s="137" customFormat="1" ht="10.5" customHeight="1">
      <c r="A19" s="136" t="s">
        <v>59</v>
      </c>
      <c r="B19" s="369">
        <v>322</v>
      </c>
      <c r="C19" s="369">
        <v>127</v>
      </c>
      <c r="D19" s="370">
        <f t="shared" si="0"/>
        <v>449</v>
      </c>
      <c r="E19" s="368"/>
      <c r="F19" s="369">
        <v>6</v>
      </c>
      <c r="G19" s="369">
        <v>3</v>
      </c>
      <c r="H19" s="370">
        <f t="shared" si="1"/>
        <v>9</v>
      </c>
      <c r="I19" s="368"/>
      <c r="J19" s="369">
        <v>70</v>
      </c>
      <c r="K19" s="369">
        <v>35</v>
      </c>
      <c r="L19" s="370">
        <f t="shared" si="2"/>
        <v>105</v>
      </c>
      <c r="M19" s="368"/>
      <c r="N19" s="369">
        <v>65</v>
      </c>
      <c r="O19" s="369">
        <v>34</v>
      </c>
      <c r="P19" s="370">
        <f t="shared" si="3"/>
        <v>99</v>
      </c>
      <c r="Q19" s="136"/>
      <c r="R19" s="136"/>
      <c r="S19" s="136"/>
      <c r="T19" s="136"/>
      <c r="U19" s="136"/>
      <c r="V19" s="136"/>
      <c r="W19" s="190"/>
      <c r="X19" s="136"/>
      <c r="Y19" s="190"/>
      <c r="Z19" s="136"/>
      <c r="AA19" s="136"/>
      <c r="AB19" s="136"/>
      <c r="AC19" s="190"/>
      <c r="AD19" s="190"/>
      <c r="AE19" s="136"/>
      <c r="AF19" s="136"/>
      <c r="AG19" s="136"/>
      <c r="AH19" s="136"/>
      <c r="AI19" s="190"/>
      <c r="AJ19" s="136"/>
      <c r="AK19" s="136"/>
      <c r="AL19" s="136"/>
      <c r="AM19" s="190"/>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row>
    <row r="20" spans="1:66" s="137" customFormat="1" ht="10.5" customHeight="1">
      <c r="A20" s="136" t="s">
        <v>60</v>
      </c>
      <c r="B20" s="369">
        <v>258</v>
      </c>
      <c r="C20" s="369">
        <v>86</v>
      </c>
      <c r="D20" s="370">
        <f t="shared" si="0"/>
        <v>344</v>
      </c>
      <c r="E20" s="368"/>
      <c r="F20" s="369">
        <v>13</v>
      </c>
      <c r="G20" s="369">
        <v>5</v>
      </c>
      <c r="H20" s="370">
        <f t="shared" si="1"/>
        <v>18</v>
      </c>
      <c r="I20" s="368"/>
      <c r="J20" s="369">
        <v>81</v>
      </c>
      <c r="K20" s="369">
        <v>36</v>
      </c>
      <c r="L20" s="370">
        <f t="shared" si="2"/>
        <v>117</v>
      </c>
      <c r="M20" s="368"/>
      <c r="N20" s="369">
        <v>32</v>
      </c>
      <c r="O20" s="369">
        <v>14</v>
      </c>
      <c r="P20" s="370">
        <f t="shared" si="3"/>
        <v>46</v>
      </c>
      <c r="Q20" s="136"/>
      <c r="R20" s="136"/>
      <c r="S20" s="136"/>
      <c r="T20" s="136"/>
      <c r="U20" s="136"/>
      <c r="V20" s="136"/>
      <c r="W20" s="190"/>
      <c r="X20" s="136"/>
      <c r="Y20" s="190"/>
      <c r="Z20" s="136"/>
      <c r="AA20" s="136"/>
      <c r="AB20" s="136"/>
      <c r="AC20" s="190"/>
      <c r="AD20" s="190"/>
      <c r="AE20" s="136"/>
      <c r="AF20" s="136"/>
      <c r="AG20" s="136"/>
      <c r="AH20" s="136"/>
      <c r="AI20" s="190"/>
      <c r="AJ20" s="136"/>
      <c r="AK20" s="136"/>
      <c r="AL20" s="136"/>
      <c r="AM20" s="190"/>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row>
    <row r="21" spans="1:66" s="137" customFormat="1" ht="18" customHeight="1">
      <c r="A21" s="136" t="s">
        <v>61</v>
      </c>
      <c r="B21" s="369">
        <v>193</v>
      </c>
      <c r="C21" s="369">
        <v>148</v>
      </c>
      <c r="D21" s="370">
        <f t="shared" si="0"/>
        <v>341</v>
      </c>
      <c r="E21" s="368"/>
      <c r="F21" s="369">
        <v>3</v>
      </c>
      <c r="G21" s="369">
        <v>1</v>
      </c>
      <c r="H21" s="370">
        <f t="shared" si="1"/>
        <v>4</v>
      </c>
      <c r="I21" s="368"/>
      <c r="J21" s="369">
        <v>29</v>
      </c>
      <c r="K21" s="369">
        <v>25</v>
      </c>
      <c r="L21" s="370">
        <f t="shared" si="2"/>
        <v>54</v>
      </c>
      <c r="M21" s="368"/>
      <c r="N21" s="371">
        <v>38</v>
      </c>
      <c r="O21" s="371">
        <v>59</v>
      </c>
      <c r="P21" s="372">
        <f t="shared" si="3"/>
        <v>97</v>
      </c>
      <c r="Q21" s="136"/>
      <c r="R21" s="136"/>
      <c r="S21" s="136"/>
      <c r="T21" s="136"/>
      <c r="U21" s="136"/>
      <c r="V21" s="136"/>
      <c r="W21" s="190"/>
      <c r="X21" s="136"/>
      <c r="Y21" s="190"/>
      <c r="Z21" s="136"/>
      <c r="AA21" s="136"/>
      <c r="AB21" s="136"/>
      <c r="AC21" s="190"/>
      <c r="AD21" s="190"/>
      <c r="AE21" s="136"/>
      <c r="AF21" s="136"/>
      <c r="AG21" s="136"/>
      <c r="AH21" s="136"/>
      <c r="AI21" s="190"/>
      <c r="AJ21" s="136"/>
      <c r="AK21" s="136"/>
      <c r="AL21" s="136"/>
      <c r="AM21" s="190"/>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row>
    <row r="22" spans="1:66" s="137" customFormat="1" ht="10.5" customHeight="1">
      <c r="A22" s="136" t="s">
        <v>62</v>
      </c>
      <c r="B22" s="369">
        <v>230</v>
      </c>
      <c r="C22" s="369">
        <v>80</v>
      </c>
      <c r="D22" s="370">
        <f t="shared" si="0"/>
        <v>310</v>
      </c>
      <c r="E22" s="368"/>
      <c r="F22" s="369">
        <v>10</v>
      </c>
      <c r="G22" s="369">
        <v>4</v>
      </c>
      <c r="H22" s="370">
        <f t="shared" si="1"/>
        <v>14</v>
      </c>
      <c r="I22" s="368"/>
      <c r="J22" s="369">
        <v>39</v>
      </c>
      <c r="K22" s="369">
        <v>25</v>
      </c>
      <c r="L22" s="370">
        <f t="shared" si="2"/>
        <v>64</v>
      </c>
      <c r="M22" s="368"/>
      <c r="N22" s="369">
        <v>48</v>
      </c>
      <c r="O22" s="369">
        <v>25</v>
      </c>
      <c r="P22" s="370">
        <f t="shared" si="3"/>
        <v>73</v>
      </c>
      <c r="Q22" s="136"/>
      <c r="R22" s="136"/>
      <c r="S22" s="136"/>
      <c r="T22" s="136"/>
      <c r="U22" s="136"/>
      <c r="V22" s="136"/>
      <c r="W22" s="190"/>
      <c r="X22" s="136"/>
      <c r="Y22" s="190"/>
      <c r="Z22" s="136"/>
      <c r="AA22" s="136"/>
      <c r="AB22" s="136"/>
      <c r="AC22" s="190"/>
      <c r="AD22" s="190"/>
      <c r="AE22" s="136"/>
      <c r="AF22" s="136"/>
      <c r="AG22" s="136"/>
      <c r="AH22" s="136"/>
      <c r="AI22" s="190"/>
      <c r="AJ22" s="136"/>
      <c r="AK22" s="136"/>
      <c r="AL22" s="136"/>
      <c r="AM22" s="190"/>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row>
    <row r="23" spans="1:66" s="137" customFormat="1" ht="10.5" customHeight="1">
      <c r="A23" s="136" t="s">
        <v>63</v>
      </c>
      <c r="B23" s="369">
        <v>320</v>
      </c>
      <c r="C23" s="369">
        <v>150</v>
      </c>
      <c r="D23" s="370">
        <f t="shared" si="0"/>
        <v>470</v>
      </c>
      <c r="E23" s="368"/>
      <c r="F23" s="369">
        <v>13</v>
      </c>
      <c r="G23" s="369">
        <v>8</v>
      </c>
      <c r="H23" s="370">
        <f t="shared" si="1"/>
        <v>21</v>
      </c>
      <c r="I23" s="368"/>
      <c r="J23" s="369">
        <v>72</v>
      </c>
      <c r="K23" s="369">
        <v>40</v>
      </c>
      <c r="L23" s="370">
        <f t="shared" si="2"/>
        <v>112</v>
      </c>
      <c r="M23" s="368"/>
      <c r="N23" s="371">
        <v>42</v>
      </c>
      <c r="O23" s="371">
        <v>35</v>
      </c>
      <c r="P23" s="372">
        <f t="shared" si="3"/>
        <v>77</v>
      </c>
      <c r="Q23" s="136"/>
      <c r="R23" s="136"/>
      <c r="S23" s="136"/>
      <c r="T23" s="136"/>
      <c r="U23" s="136"/>
      <c r="V23" s="136"/>
      <c r="W23" s="190"/>
      <c r="X23" s="136"/>
      <c r="Y23" s="190"/>
      <c r="Z23" s="136"/>
      <c r="AA23" s="136"/>
      <c r="AB23" s="136"/>
      <c r="AC23" s="190"/>
      <c r="AD23" s="190"/>
      <c r="AE23" s="136"/>
      <c r="AF23" s="136"/>
      <c r="AG23" s="136"/>
      <c r="AH23" s="136"/>
      <c r="AI23" s="190"/>
      <c r="AJ23" s="136"/>
      <c r="AK23" s="136"/>
      <c r="AL23" s="136"/>
      <c r="AM23" s="190"/>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row>
    <row r="24" spans="1:66" s="137" customFormat="1" ht="10.5" customHeight="1">
      <c r="A24" s="136" t="s">
        <v>64</v>
      </c>
      <c r="B24" s="369">
        <v>168</v>
      </c>
      <c r="C24" s="369">
        <v>72</v>
      </c>
      <c r="D24" s="370">
        <f t="shared" si="0"/>
        <v>240</v>
      </c>
      <c r="E24" s="368"/>
      <c r="F24" s="369">
        <v>31</v>
      </c>
      <c r="G24" s="369">
        <v>10</v>
      </c>
      <c r="H24" s="370">
        <f t="shared" si="1"/>
        <v>41</v>
      </c>
      <c r="I24" s="368"/>
      <c r="J24" s="369">
        <v>61</v>
      </c>
      <c r="K24" s="369">
        <v>31</v>
      </c>
      <c r="L24" s="370">
        <f t="shared" si="2"/>
        <v>92</v>
      </c>
      <c r="M24" s="368"/>
      <c r="N24" s="369">
        <v>39</v>
      </c>
      <c r="O24" s="369">
        <v>18</v>
      </c>
      <c r="P24" s="370">
        <f t="shared" si="3"/>
        <v>57</v>
      </c>
      <c r="Q24" s="136"/>
      <c r="R24" s="136"/>
      <c r="S24" s="136"/>
      <c r="T24" s="136"/>
      <c r="U24" s="136"/>
      <c r="V24" s="136"/>
      <c r="W24" s="190"/>
      <c r="X24" s="136"/>
      <c r="Y24" s="190"/>
      <c r="Z24" s="136"/>
      <c r="AA24" s="136"/>
      <c r="AB24" s="136"/>
      <c r="AC24" s="190"/>
      <c r="AD24" s="190"/>
      <c r="AE24" s="136"/>
      <c r="AF24" s="136"/>
      <c r="AG24" s="136"/>
      <c r="AH24" s="136"/>
      <c r="AI24" s="190"/>
      <c r="AJ24" s="136"/>
      <c r="AK24" s="136"/>
      <c r="AL24" s="136"/>
      <c r="AM24" s="190"/>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row>
    <row r="25" spans="1:66" s="137" customFormat="1" ht="10.5" customHeight="1">
      <c r="A25" s="136" t="s">
        <v>65</v>
      </c>
      <c r="B25" s="369">
        <v>106</v>
      </c>
      <c r="C25" s="369">
        <v>57</v>
      </c>
      <c r="D25" s="370">
        <f t="shared" si="0"/>
        <v>163</v>
      </c>
      <c r="E25" s="368"/>
      <c r="F25" s="369">
        <v>2</v>
      </c>
      <c r="G25" s="369">
        <v>0</v>
      </c>
      <c r="H25" s="370">
        <f t="shared" si="1"/>
        <v>2</v>
      </c>
      <c r="I25" s="368"/>
      <c r="J25" s="369">
        <v>38</v>
      </c>
      <c r="K25" s="369">
        <v>22</v>
      </c>
      <c r="L25" s="370">
        <f t="shared" si="2"/>
        <v>60</v>
      </c>
      <c r="M25" s="368"/>
      <c r="N25" s="369">
        <v>15</v>
      </c>
      <c r="O25" s="369">
        <v>12</v>
      </c>
      <c r="P25" s="370">
        <f t="shared" si="3"/>
        <v>27</v>
      </c>
      <c r="Q25" s="136"/>
      <c r="R25" s="136"/>
      <c r="S25" s="136"/>
      <c r="T25" s="136"/>
      <c r="U25" s="136"/>
      <c r="V25" s="136"/>
      <c r="W25" s="190"/>
      <c r="X25" s="136"/>
      <c r="Y25" s="190"/>
      <c r="Z25" s="136"/>
      <c r="AA25" s="136"/>
      <c r="AB25" s="136"/>
      <c r="AC25" s="190"/>
      <c r="AD25" s="190"/>
      <c r="AE25" s="136"/>
      <c r="AF25" s="136"/>
      <c r="AG25" s="136"/>
      <c r="AH25" s="136"/>
      <c r="AI25" s="190"/>
      <c r="AJ25" s="136"/>
      <c r="AK25" s="136"/>
      <c r="AL25" s="136"/>
      <c r="AM25" s="190"/>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row>
    <row r="26" spans="1:66" s="137" customFormat="1" ht="18" customHeight="1">
      <c r="A26" s="136" t="s">
        <v>66</v>
      </c>
      <c r="B26" s="369">
        <v>59</v>
      </c>
      <c r="C26" s="369">
        <v>20</v>
      </c>
      <c r="D26" s="370">
        <f t="shared" si="0"/>
        <v>79</v>
      </c>
      <c r="E26" s="368"/>
      <c r="F26" s="369">
        <v>10</v>
      </c>
      <c r="G26" s="369">
        <v>0</v>
      </c>
      <c r="H26" s="370">
        <f t="shared" si="1"/>
        <v>10</v>
      </c>
      <c r="I26" s="368"/>
      <c r="J26" s="369">
        <v>3</v>
      </c>
      <c r="K26" s="369">
        <v>0</v>
      </c>
      <c r="L26" s="370">
        <f t="shared" si="2"/>
        <v>3</v>
      </c>
      <c r="M26" s="368"/>
      <c r="N26" s="369">
        <v>5</v>
      </c>
      <c r="O26" s="369">
        <v>5</v>
      </c>
      <c r="P26" s="370">
        <f t="shared" si="3"/>
        <v>10</v>
      </c>
      <c r="Q26" s="136"/>
      <c r="R26" s="136"/>
      <c r="S26" s="136"/>
      <c r="T26" s="136"/>
      <c r="U26" s="136"/>
      <c r="V26" s="136"/>
      <c r="W26" s="190"/>
      <c r="X26" s="136"/>
      <c r="Y26" s="190"/>
      <c r="Z26" s="136"/>
      <c r="AA26" s="136"/>
      <c r="AB26" s="136"/>
      <c r="AC26" s="190"/>
      <c r="AD26" s="190"/>
      <c r="AE26" s="136"/>
      <c r="AF26" s="136"/>
      <c r="AG26" s="136"/>
      <c r="AH26" s="136"/>
      <c r="AI26" s="190"/>
      <c r="AJ26" s="136"/>
      <c r="AK26" s="136"/>
      <c r="AL26" s="136"/>
      <c r="AM26" s="190"/>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row>
    <row r="27" spans="1:66" s="137" customFormat="1" ht="10.5" customHeight="1">
      <c r="A27" s="136" t="s">
        <v>67</v>
      </c>
      <c r="B27" s="369">
        <v>275</v>
      </c>
      <c r="C27" s="369">
        <v>171</v>
      </c>
      <c r="D27" s="370">
        <f t="shared" si="0"/>
        <v>446</v>
      </c>
      <c r="E27" s="368"/>
      <c r="F27" s="369">
        <v>9</v>
      </c>
      <c r="G27" s="369">
        <v>2</v>
      </c>
      <c r="H27" s="370">
        <f t="shared" si="1"/>
        <v>11</v>
      </c>
      <c r="I27" s="368"/>
      <c r="J27" s="369">
        <v>88</v>
      </c>
      <c r="K27" s="369">
        <v>62</v>
      </c>
      <c r="L27" s="370">
        <f t="shared" si="2"/>
        <v>150</v>
      </c>
      <c r="M27" s="368"/>
      <c r="N27" s="369">
        <v>58</v>
      </c>
      <c r="O27" s="369">
        <v>64</v>
      </c>
      <c r="P27" s="370">
        <f t="shared" si="3"/>
        <v>122</v>
      </c>
      <c r="Q27" s="136"/>
      <c r="R27" s="136"/>
      <c r="S27" s="136"/>
      <c r="T27" s="136"/>
      <c r="U27" s="136"/>
      <c r="V27" s="136"/>
      <c r="W27" s="190"/>
      <c r="X27" s="136"/>
      <c r="Y27" s="190"/>
      <c r="Z27" s="136"/>
      <c r="AA27" s="136"/>
      <c r="AB27" s="136"/>
      <c r="AC27" s="190"/>
      <c r="AD27" s="190"/>
      <c r="AE27" s="136"/>
      <c r="AF27" s="136"/>
      <c r="AG27" s="136"/>
      <c r="AH27" s="136"/>
      <c r="AI27" s="190"/>
      <c r="AJ27" s="136"/>
      <c r="AK27" s="136"/>
      <c r="AL27" s="136"/>
      <c r="AM27" s="190"/>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row>
    <row r="28" spans="1:16" ht="10.5" customHeight="1">
      <c r="A28" s="121" t="s">
        <v>68</v>
      </c>
      <c r="B28" s="369">
        <v>2224</v>
      </c>
      <c r="C28" s="369">
        <v>953</v>
      </c>
      <c r="D28" s="370">
        <f t="shared" si="0"/>
        <v>3177</v>
      </c>
      <c r="E28" s="368"/>
      <c r="F28" s="369">
        <v>719</v>
      </c>
      <c r="G28" s="369">
        <v>266</v>
      </c>
      <c r="H28" s="370">
        <f t="shared" si="1"/>
        <v>985</v>
      </c>
      <c r="I28" s="368"/>
      <c r="J28" s="369">
        <v>808</v>
      </c>
      <c r="K28" s="369">
        <v>372</v>
      </c>
      <c r="L28" s="370">
        <f t="shared" si="2"/>
        <v>1180</v>
      </c>
      <c r="M28" s="368"/>
      <c r="N28" s="369">
        <v>392</v>
      </c>
      <c r="O28" s="369">
        <v>208</v>
      </c>
      <c r="P28" s="370">
        <f t="shared" si="3"/>
        <v>600</v>
      </c>
    </row>
    <row r="29" spans="1:16" ht="10.5" customHeight="1">
      <c r="A29" s="121" t="s">
        <v>69</v>
      </c>
      <c r="B29" s="369">
        <v>181</v>
      </c>
      <c r="C29" s="369">
        <v>85</v>
      </c>
      <c r="D29" s="370">
        <f t="shared" si="0"/>
        <v>266</v>
      </c>
      <c r="E29" s="368"/>
      <c r="F29" s="369">
        <v>5</v>
      </c>
      <c r="G29" s="369">
        <v>1</v>
      </c>
      <c r="H29" s="370">
        <f t="shared" si="1"/>
        <v>6</v>
      </c>
      <c r="I29" s="368"/>
      <c r="J29" s="369">
        <v>64</v>
      </c>
      <c r="K29" s="369">
        <v>33</v>
      </c>
      <c r="L29" s="370">
        <f t="shared" si="2"/>
        <v>97</v>
      </c>
      <c r="M29" s="368"/>
      <c r="N29" s="369">
        <v>50</v>
      </c>
      <c r="O29" s="369">
        <v>26</v>
      </c>
      <c r="P29" s="370">
        <f t="shared" si="3"/>
        <v>76</v>
      </c>
    </row>
    <row r="30" spans="1:16" ht="10.5" customHeight="1">
      <c r="A30" s="121" t="s">
        <v>70</v>
      </c>
      <c r="B30" s="369">
        <v>125</v>
      </c>
      <c r="C30" s="369">
        <v>55</v>
      </c>
      <c r="D30" s="370">
        <f t="shared" si="0"/>
        <v>180</v>
      </c>
      <c r="E30" s="368"/>
      <c r="F30" s="369">
        <v>1</v>
      </c>
      <c r="G30" s="369">
        <v>1</v>
      </c>
      <c r="H30" s="370">
        <f t="shared" si="1"/>
        <v>2</v>
      </c>
      <c r="I30" s="368"/>
      <c r="J30" s="369">
        <v>24</v>
      </c>
      <c r="K30" s="369">
        <v>12</v>
      </c>
      <c r="L30" s="370">
        <f t="shared" si="2"/>
        <v>36</v>
      </c>
      <c r="M30" s="368"/>
      <c r="N30" s="369">
        <v>22</v>
      </c>
      <c r="O30" s="369">
        <v>23</v>
      </c>
      <c r="P30" s="370">
        <f t="shared" si="3"/>
        <v>45</v>
      </c>
    </row>
    <row r="31" spans="1:16" ht="18" customHeight="1">
      <c r="A31" s="121" t="s">
        <v>71</v>
      </c>
      <c r="B31" s="369">
        <v>139</v>
      </c>
      <c r="C31" s="369">
        <v>39</v>
      </c>
      <c r="D31" s="370">
        <f t="shared" si="0"/>
        <v>178</v>
      </c>
      <c r="E31" s="368"/>
      <c r="F31" s="369">
        <v>4</v>
      </c>
      <c r="G31" s="369">
        <v>0</v>
      </c>
      <c r="H31" s="370">
        <f t="shared" si="1"/>
        <v>4</v>
      </c>
      <c r="I31" s="368"/>
      <c r="J31" s="369">
        <v>40</v>
      </c>
      <c r="K31" s="369">
        <v>18</v>
      </c>
      <c r="L31" s="370">
        <f t="shared" si="2"/>
        <v>58</v>
      </c>
      <c r="M31" s="368"/>
      <c r="N31" s="369">
        <v>8</v>
      </c>
      <c r="O31" s="369">
        <v>0</v>
      </c>
      <c r="P31" s="370">
        <f t="shared" si="3"/>
        <v>8</v>
      </c>
    </row>
    <row r="32" spans="1:16" ht="10.5" customHeight="1">
      <c r="A32" s="121" t="s">
        <v>72</v>
      </c>
      <c r="B32" s="369">
        <v>122</v>
      </c>
      <c r="C32" s="369">
        <v>62</v>
      </c>
      <c r="D32" s="370">
        <f t="shared" si="0"/>
        <v>184</v>
      </c>
      <c r="E32" s="368"/>
      <c r="F32" s="369">
        <v>2</v>
      </c>
      <c r="G32" s="369">
        <v>1</v>
      </c>
      <c r="H32" s="370">
        <f t="shared" si="1"/>
        <v>3</v>
      </c>
      <c r="I32" s="368"/>
      <c r="J32" s="369">
        <v>0</v>
      </c>
      <c r="K32" s="369">
        <v>0</v>
      </c>
      <c r="L32" s="370">
        <f t="shared" si="2"/>
        <v>0</v>
      </c>
      <c r="M32" s="368"/>
      <c r="N32" s="369">
        <v>20</v>
      </c>
      <c r="O32" s="369">
        <v>12</v>
      </c>
      <c r="P32" s="370">
        <f t="shared" si="3"/>
        <v>32</v>
      </c>
    </row>
    <row r="33" spans="1:66" s="373" customFormat="1" ht="10.5" customHeight="1">
      <c r="A33" s="2" t="s">
        <v>73</v>
      </c>
      <c r="B33" s="369">
        <v>192</v>
      </c>
      <c r="C33" s="369">
        <v>106</v>
      </c>
      <c r="D33" s="370">
        <f t="shared" si="0"/>
        <v>298</v>
      </c>
      <c r="E33" s="368"/>
      <c r="F33" s="369">
        <v>14</v>
      </c>
      <c r="G33" s="369">
        <v>4</v>
      </c>
      <c r="H33" s="370">
        <f t="shared" si="1"/>
        <v>18</v>
      </c>
      <c r="I33" s="368"/>
      <c r="J33" s="369">
        <v>56</v>
      </c>
      <c r="K33" s="369">
        <v>28</v>
      </c>
      <c r="L33" s="370">
        <f t="shared" si="2"/>
        <v>84</v>
      </c>
      <c r="M33" s="368"/>
      <c r="N33" s="369">
        <v>60</v>
      </c>
      <c r="O33" s="369">
        <v>34</v>
      </c>
      <c r="P33" s="370">
        <f t="shared" si="3"/>
        <v>94</v>
      </c>
      <c r="Q33" s="121"/>
      <c r="R33" s="121"/>
      <c r="AH33" s="2"/>
      <c r="AI33" s="129"/>
      <c r="AJ33" s="2"/>
      <c r="AK33" s="2"/>
      <c r="AL33" s="2"/>
      <c r="AM33" s="129"/>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row>
    <row r="34" spans="1:16" ht="10.5" customHeight="1">
      <c r="A34" s="121" t="s">
        <v>74</v>
      </c>
      <c r="B34" s="369">
        <v>160</v>
      </c>
      <c r="C34" s="369">
        <v>67</v>
      </c>
      <c r="D34" s="370">
        <f t="shared" si="0"/>
        <v>227</v>
      </c>
      <c r="E34" s="368"/>
      <c r="F34" s="369">
        <v>9</v>
      </c>
      <c r="G34" s="369">
        <v>2</v>
      </c>
      <c r="H34" s="370">
        <f t="shared" si="1"/>
        <v>11</v>
      </c>
      <c r="I34" s="368"/>
      <c r="J34" s="369">
        <v>35</v>
      </c>
      <c r="K34" s="369">
        <v>19</v>
      </c>
      <c r="L34" s="370">
        <f t="shared" si="2"/>
        <v>54</v>
      </c>
      <c r="M34" s="368"/>
      <c r="N34" s="369">
        <v>33</v>
      </c>
      <c r="O34" s="369">
        <v>29</v>
      </c>
      <c r="P34" s="370">
        <f t="shared" si="3"/>
        <v>62</v>
      </c>
    </row>
    <row r="35" spans="1:16" ht="10.5" customHeight="1">
      <c r="A35" s="121" t="s">
        <v>75</v>
      </c>
      <c r="B35" s="369">
        <v>231</v>
      </c>
      <c r="C35" s="369">
        <v>103</v>
      </c>
      <c r="D35" s="370">
        <f t="shared" si="0"/>
        <v>334</v>
      </c>
      <c r="E35" s="368"/>
      <c r="F35" s="369">
        <v>6</v>
      </c>
      <c r="G35" s="369">
        <v>2</v>
      </c>
      <c r="H35" s="370">
        <f t="shared" si="1"/>
        <v>8</v>
      </c>
      <c r="I35" s="368"/>
      <c r="J35" s="369">
        <v>55</v>
      </c>
      <c r="K35" s="369">
        <v>19</v>
      </c>
      <c r="L35" s="370">
        <f t="shared" si="2"/>
        <v>74</v>
      </c>
      <c r="M35" s="368"/>
      <c r="N35" s="369">
        <v>38</v>
      </c>
      <c r="O35" s="369">
        <v>28</v>
      </c>
      <c r="P35" s="370">
        <f t="shared" si="3"/>
        <v>66</v>
      </c>
    </row>
    <row r="36" spans="1:66" s="137" customFormat="1" ht="18" customHeight="1">
      <c r="A36" s="136" t="s">
        <v>76</v>
      </c>
      <c r="B36" s="369">
        <v>226</v>
      </c>
      <c r="C36" s="369">
        <v>102</v>
      </c>
      <c r="D36" s="370">
        <f t="shared" si="0"/>
        <v>328</v>
      </c>
      <c r="E36" s="368"/>
      <c r="F36" s="369">
        <v>5</v>
      </c>
      <c r="G36" s="369">
        <v>1</v>
      </c>
      <c r="H36" s="370">
        <f t="shared" si="1"/>
        <v>6</v>
      </c>
      <c r="I36" s="368"/>
      <c r="J36" s="369">
        <v>44</v>
      </c>
      <c r="K36" s="369">
        <v>23</v>
      </c>
      <c r="L36" s="370">
        <f t="shared" si="2"/>
        <v>67</v>
      </c>
      <c r="M36" s="368"/>
      <c r="N36" s="369">
        <v>34</v>
      </c>
      <c r="O36" s="369">
        <v>38</v>
      </c>
      <c r="P36" s="370">
        <f t="shared" si="3"/>
        <v>72</v>
      </c>
      <c r="Q36" s="136"/>
      <c r="R36" s="136"/>
      <c r="S36" s="136"/>
      <c r="T36" s="136"/>
      <c r="U36" s="136"/>
      <c r="V36" s="136"/>
      <c r="W36" s="190"/>
      <c r="X36" s="136"/>
      <c r="Y36" s="190"/>
      <c r="Z36" s="136"/>
      <c r="AA36" s="136"/>
      <c r="AB36" s="136"/>
      <c r="AC36" s="190"/>
      <c r="AD36" s="190"/>
      <c r="AE36" s="136"/>
      <c r="AF36" s="136"/>
      <c r="AG36" s="136"/>
      <c r="AH36" s="136"/>
      <c r="AI36" s="190"/>
      <c r="AJ36" s="136"/>
      <c r="AK36" s="136"/>
      <c r="AL36" s="136"/>
      <c r="AM36" s="190"/>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row>
    <row r="37" spans="1:16" ht="10.5" customHeight="1">
      <c r="A37" s="121" t="s">
        <v>77</v>
      </c>
      <c r="B37" s="369">
        <v>230</v>
      </c>
      <c r="C37" s="369">
        <v>97</v>
      </c>
      <c r="D37" s="370">
        <f t="shared" si="0"/>
        <v>327</v>
      </c>
      <c r="E37" s="368"/>
      <c r="F37" s="369">
        <v>8</v>
      </c>
      <c r="G37" s="369">
        <v>6</v>
      </c>
      <c r="H37" s="370">
        <f t="shared" si="1"/>
        <v>14</v>
      </c>
      <c r="I37" s="368"/>
      <c r="J37" s="369">
        <v>70</v>
      </c>
      <c r="K37" s="369">
        <v>21</v>
      </c>
      <c r="L37" s="370">
        <f t="shared" si="2"/>
        <v>91</v>
      </c>
      <c r="M37" s="368"/>
      <c r="N37" s="369">
        <v>51</v>
      </c>
      <c r="O37" s="369">
        <v>26</v>
      </c>
      <c r="P37" s="370">
        <f t="shared" si="3"/>
        <v>77</v>
      </c>
    </row>
    <row r="38" spans="1:16" ht="10.5" customHeight="1">
      <c r="A38" s="121" t="s">
        <v>78</v>
      </c>
      <c r="B38" s="369">
        <v>172</v>
      </c>
      <c r="C38" s="369">
        <v>68</v>
      </c>
      <c r="D38" s="370">
        <f t="shared" si="0"/>
        <v>240</v>
      </c>
      <c r="E38" s="368"/>
      <c r="F38" s="369">
        <v>5</v>
      </c>
      <c r="G38" s="369">
        <v>3</v>
      </c>
      <c r="H38" s="370">
        <f t="shared" si="1"/>
        <v>8</v>
      </c>
      <c r="I38" s="368"/>
      <c r="J38" s="369">
        <v>53</v>
      </c>
      <c r="K38" s="369">
        <v>22</v>
      </c>
      <c r="L38" s="370">
        <f t="shared" si="2"/>
        <v>75</v>
      </c>
      <c r="M38" s="368"/>
      <c r="N38" s="369">
        <v>22</v>
      </c>
      <c r="O38" s="369">
        <v>19</v>
      </c>
      <c r="P38" s="370">
        <f t="shared" si="3"/>
        <v>41</v>
      </c>
    </row>
    <row r="39" spans="1:16" ht="10.5" customHeight="1">
      <c r="A39" s="121" t="s">
        <v>79</v>
      </c>
      <c r="B39" s="369">
        <v>292</v>
      </c>
      <c r="C39" s="369">
        <v>116</v>
      </c>
      <c r="D39" s="370">
        <f t="shared" si="0"/>
        <v>408</v>
      </c>
      <c r="E39" s="368"/>
      <c r="F39" s="369">
        <v>19</v>
      </c>
      <c r="G39" s="369">
        <v>6</v>
      </c>
      <c r="H39" s="370">
        <f t="shared" si="1"/>
        <v>25</v>
      </c>
      <c r="I39" s="368"/>
      <c r="J39" s="369">
        <v>124</v>
      </c>
      <c r="K39" s="369">
        <v>39</v>
      </c>
      <c r="L39" s="370">
        <f t="shared" si="2"/>
        <v>163</v>
      </c>
      <c r="M39" s="368"/>
      <c r="N39" s="369">
        <v>34</v>
      </c>
      <c r="O39" s="369">
        <v>31</v>
      </c>
      <c r="P39" s="370">
        <f t="shared" si="3"/>
        <v>65</v>
      </c>
    </row>
    <row r="40" spans="1:16" ht="10.5" customHeight="1">
      <c r="A40" s="121" t="s">
        <v>80</v>
      </c>
      <c r="B40" s="369">
        <v>158</v>
      </c>
      <c r="C40" s="369">
        <v>54</v>
      </c>
      <c r="D40" s="370">
        <f t="shared" si="0"/>
        <v>212</v>
      </c>
      <c r="E40" s="368"/>
      <c r="F40" s="369">
        <v>4</v>
      </c>
      <c r="G40" s="369">
        <v>6</v>
      </c>
      <c r="H40" s="370">
        <f t="shared" si="1"/>
        <v>10</v>
      </c>
      <c r="I40" s="368"/>
      <c r="J40" s="369">
        <v>47</v>
      </c>
      <c r="K40" s="369">
        <v>18</v>
      </c>
      <c r="L40" s="370">
        <f t="shared" si="2"/>
        <v>65</v>
      </c>
      <c r="M40" s="368"/>
      <c r="N40" s="369">
        <v>20</v>
      </c>
      <c r="O40" s="369">
        <v>15</v>
      </c>
      <c r="P40" s="370">
        <f t="shared" si="3"/>
        <v>35</v>
      </c>
    </row>
    <row r="41" spans="1:16" ht="18" customHeight="1">
      <c r="A41" s="121" t="s">
        <v>81</v>
      </c>
      <c r="B41" s="369">
        <v>153</v>
      </c>
      <c r="C41" s="369">
        <v>80</v>
      </c>
      <c r="D41" s="370">
        <f t="shared" si="0"/>
        <v>233</v>
      </c>
      <c r="E41" s="368"/>
      <c r="F41" s="369">
        <v>3</v>
      </c>
      <c r="G41" s="369">
        <v>0</v>
      </c>
      <c r="H41" s="370">
        <f t="shared" si="1"/>
        <v>3</v>
      </c>
      <c r="I41" s="368"/>
      <c r="J41" s="369">
        <v>33</v>
      </c>
      <c r="K41" s="369">
        <v>16</v>
      </c>
      <c r="L41" s="370">
        <f t="shared" si="2"/>
        <v>49</v>
      </c>
      <c r="M41" s="368"/>
      <c r="N41" s="369">
        <v>26</v>
      </c>
      <c r="O41" s="369">
        <v>16</v>
      </c>
      <c r="P41" s="370">
        <f t="shared" si="3"/>
        <v>42</v>
      </c>
    </row>
    <row r="42" spans="1:16" ht="10.5" customHeight="1">
      <c r="A42" s="121" t="s">
        <v>82</v>
      </c>
      <c r="B42" s="369">
        <v>425</v>
      </c>
      <c r="C42" s="369">
        <v>166</v>
      </c>
      <c r="D42" s="370">
        <f t="shared" si="0"/>
        <v>591</v>
      </c>
      <c r="E42" s="368"/>
      <c r="F42" s="369">
        <v>86</v>
      </c>
      <c r="G42" s="369">
        <v>28</v>
      </c>
      <c r="H42" s="370">
        <f t="shared" si="1"/>
        <v>114</v>
      </c>
      <c r="I42" s="368"/>
      <c r="J42" s="369">
        <v>75</v>
      </c>
      <c r="K42" s="369">
        <v>56</v>
      </c>
      <c r="L42" s="370">
        <f t="shared" si="2"/>
        <v>131</v>
      </c>
      <c r="M42" s="368"/>
      <c r="N42" s="369">
        <v>79</v>
      </c>
      <c r="O42" s="369">
        <v>66</v>
      </c>
      <c r="P42" s="370">
        <f t="shared" si="3"/>
        <v>145</v>
      </c>
    </row>
    <row r="43" spans="1:16" ht="10.5" customHeight="1">
      <c r="A43" s="121" t="s">
        <v>83</v>
      </c>
      <c r="B43" s="369">
        <v>276</v>
      </c>
      <c r="C43" s="369">
        <v>145</v>
      </c>
      <c r="D43" s="370">
        <f t="shared" si="0"/>
        <v>421</v>
      </c>
      <c r="E43" s="368"/>
      <c r="F43" s="369">
        <v>27</v>
      </c>
      <c r="G43" s="369">
        <v>17</v>
      </c>
      <c r="H43" s="370">
        <f t="shared" si="1"/>
        <v>44</v>
      </c>
      <c r="I43" s="368"/>
      <c r="J43" s="369">
        <v>75</v>
      </c>
      <c r="K43" s="369">
        <v>57</v>
      </c>
      <c r="L43" s="370">
        <f t="shared" si="2"/>
        <v>132</v>
      </c>
      <c r="M43" s="368"/>
      <c r="N43" s="369">
        <v>33</v>
      </c>
      <c r="O43" s="369">
        <v>19</v>
      </c>
      <c r="P43" s="370">
        <f t="shared" si="3"/>
        <v>52</v>
      </c>
    </row>
    <row r="44" spans="1:16" ht="10.5" customHeight="1">
      <c r="A44" s="121" t="s">
        <v>84</v>
      </c>
      <c r="B44" s="369">
        <v>150</v>
      </c>
      <c r="C44" s="369">
        <v>100</v>
      </c>
      <c r="D44" s="370">
        <f t="shared" si="0"/>
        <v>250</v>
      </c>
      <c r="E44" s="368"/>
      <c r="F44" s="369">
        <v>1</v>
      </c>
      <c r="G44" s="369">
        <v>3</v>
      </c>
      <c r="H44" s="370">
        <f t="shared" si="1"/>
        <v>4</v>
      </c>
      <c r="I44" s="368"/>
      <c r="J44" s="369">
        <v>60</v>
      </c>
      <c r="K44" s="369">
        <v>41</v>
      </c>
      <c r="L44" s="370">
        <f t="shared" si="2"/>
        <v>101</v>
      </c>
      <c r="M44" s="368"/>
      <c r="N44" s="371">
        <v>19</v>
      </c>
      <c r="O44" s="371">
        <v>4</v>
      </c>
      <c r="P44" s="372">
        <f t="shared" si="3"/>
        <v>23</v>
      </c>
    </row>
    <row r="45" spans="1:66" s="137" customFormat="1" ht="18" customHeight="1">
      <c r="A45" s="136" t="s">
        <v>85</v>
      </c>
      <c r="B45" s="369">
        <v>108</v>
      </c>
      <c r="C45" s="369">
        <v>63</v>
      </c>
      <c r="D45" s="370">
        <f t="shared" si="0"/>
        <v>171</v>
      </c>
      <c r="E45" s="368"/>
      <c r="F45" s="369">
        <v>1</v>
      </c>
      <c r="G45" s="369">
        <v>0</v>
      </c>
      <c r="H45" s="370">
        <f t="shared" si="1"/>
        <v>1</v>
      </c>
      <c r="I45" s="368"/>
      <c r="J45" s="369">
        <v>18</v>
      </c>
      <c r="K45" s="369">
        <v>15</v>
      </c>
      <c r="L45" s="370">
        <f t="shared" si="2"/>
        <v>33</v>
      </c>
      <c r="M45" s="368"/>
      <c r="N45" s="371">
        <v>23</v>
      </c>
      <c r="O45" s="371">
        <v>15</v>
      </c>
      <c r="P45" s="372">
        <f t="shared" si="3"/>
        <v>38</v>
      </c>
      <c r="Q45" s="136"/>
      <c r="R45" s="136"/>
      <c r="S45" s="136"/>
      <c r="T45" s="136"/>
      <c r="U45" s="136"/>
      <c r="V45" s="136"/>
      <c r="W45" s="190"/>
      <c r="X45" s="136"/>
      <c r="Y45" s="190"/>
      <c r="Z45" s="136"/>
      <c r="AA45" s="136"/>
      <c r="AB45" s="136"/>
      <c r="AC45" s="190"/>
      <c r="AD45" s="190"/>
      <c r="AE45" s="136"/>
      <c r="AF45" s="136"/>
      <c r="AG45" s="190"/>
      <c r="AH45" s="136"/>
      <c r="AI45" s="190"/>
      <c r="AJ45" s="136"/>
      <c r="AK45" s="136"/>
      <c r="AL45" s="136"/>
      <c r="AM45" s="190"/>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row>
    <row r="46" spans="1:33" ht="10.5" customHeight="1">
      <c r="A46" s="121" t="s">
        <v>86</v>
      </c>
      <c r="B46" s="369">
        <v>92</v>
      </c>
      <c r="C46" s="369">
        <v>52</v>
      </c>
      <c r="D46" s="370">
        <f t="shared" si="0"/>
        <v>144</v>
      </c>
      <c r="E46" s="368"/>
      <c r="F46" s="369">
        <v>2</v>
      </c>
      <c r="G46" s="369">
        <v>1</v>
      </c>
      <c r="H46" s="370">
        <f t="shared" si="1"/>
        <v>3</v>
      </c>
      <c r="I46" s="368"/>
      <c r="J46" s="369">
        <v>0</v>
      </c>
      <c r="K46" s="369">
        <v>0</v>
      </c>
      <c r="L46" s="370">
        <f t="shared" si="2"/>
        <v>0</v>
      </c>
      <c r="M46" s="368"/>
      <c r="N46" s="371">
        <v>13</v>
      </c>
      <c r="O46" s="371">
        <v>5</v>
      </c>
      <c r="P46" s="372">
        <f t="shared" si="3"/>
        <v>18</v>
      </c>
      <c r="Q46" s="374">
        <v>0</v>
      </c>
      <c r="R46" s="374">
        <v>0</v>
      </c>
      <c r="S46" s="374">
        <v>0</v>
      </c>
      <c r="T46" s="374">
        <v>0</v>
      </c>
      <c r="AG46" s="129"/>
    </row>
    <row r="47" spans="1:66" s="137" customFormat="1" ht="10.5" customHeight="1">
      <c r="A47" s="136" t="s">
        <v>87</v>
      </c>
      <c r="B47" s="369">
        <v>128</v>
      </c>
      <c r="C47" s="369">
        <v>65</v>
      </c>
      <c r="D47" s="370">
        <f t="shared" si="0"/>
        <v>193</v>
      </c>
      <c r="E47" s="368"/>
      <c r="F47" s="369">
        <v>1</v>
      </c>
      <c r="G47" s="369">
        <v>0</v>
      </c>
      <c r="H47" s="370">
        <f t="shared" si="1"/>
        <v>1</v>
      </c>
      <c r="I47" s="368"/>
      <c r="J47" s="369">
        <v>53</v>
      </c>
      <c r="K47" s="369">
        <v>28</v>
      </c>
      <c r="L47" s="370">
        <f t="shared" si="2"/>
        <v>81</v>
      </c>
      <c r="M47" s="368"/>
      <c r="N47" s="371">
        <v>18</v>
      </c>
      <c r="O47" s="371">
        <v>20</v>
      </c>
      <c r="P47" s="372">
        <f t="shared" si="3"/>
        <v>38</v>
      </c>
      <c r="Q47" s="136"/>
      <c r="R47" s="136"/>
      <c r="S47" s="136"/>
      <c r="T47" s="136"/>
      <c r="U47" s="136"/>
      <c r="V47" s="136"/>
      <c r="W47" s="190"/>
      <c r="X47" s="136"/>
      <c r="Y47" s="190"/>
      <c r="Z47" s="210"/>
      <c r="AA47" s="210"/>
      <c r="AB47" s="210"/>
      <c r="AC47" s="190"/>
      <c r="AD47" s="190"/>
      <c r="AE47" s="136"/>
      <c r="AF47" s="136"/>
      <c r="AG47" s="190"/>
      <c r="AH47" s="136"/>
      <c r="AI47" s="190"/>
      <c r="AJ47" s="136"/>
      <c r="AK47" s="136"/>
      <c r="AL47" s="136"/>
      <c r="AM47" s="190"/>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row>
    <row r="48" spans="1:33" ht="10.5" customHeight="1">
      <c r="A48" s="121" t="s">
        <v>88</v>
      </c>
      <c r="B48" s="375">
        <v>180</v>
      </c>
      <c r="C48" s="375">
        <v>68</v>
      </c>
      <c r="D48" s="376">
        <f t="shared" si="0"/>
        <v>248</v>
      </c>
      <c r="E48" s="377"/>
      <c r="F48" s="375">
        <v>4</v>
      </c>
      <c r="G48" s="375">
        <v>3</v>
      </c>
      <c r="H48" s="376">
        <f t="shared" si="1"/>
        <v>7</v>
      </c>
      <c r="I48" s="377"/>
      <c r="J48" s="375">
        <v>36</v>
      </c>
      <c r="K48" s="375">
        <v>16</v>
      </c>
      <c r="L48" s="376">
        <f t="shared" si="2"/>
        <v>52</v>
      </c>
      <c r="M48" s="377"/>
      <c r="N48" s="378">
        <v>38</v>
      </c>
      <c r="O48" s="378">
        <v>10</v>
      </c>
      <c r="P48" s="379">
        <f t="shared" si="3"/>
        <v>48</v>
      </c>
      <c r="AG48" s="129"/>
    </row>
    <row r="49" spans="1:66" s="383" customFormat="1" ht="22.5" customHeight="1">
      <c r="A49" s="380" t="s">
        <v>150</v>
      </c>
      <c r="B49" s="381">
        <f>SUM(B6:B48)</f>
        <v>10629</v>
      </c>
      <c r="C49" s="381">
        <f>SUM(C6:C48)</f>
        <v>4876</v>
      </c>
      <c r="D49" s="381">
        <f>SUM(D6:D48)</f>
        <v>15505</v>
      </c>
      <c r="E49" s="381"/>
      <c r="F49" s="381">
        <f>SUM(F6:F48)</f>
        <v>1113</v>
      </c>
      <c r="G49" s="381">
        <f>SUM(G6:G48)</f>
        <v>415</v>
      </c>
      <c r="H49" s="381">
        <f>SUM(H6:H48)</f>
        <v>1528</v>
      </c>
      <c r="I49" s="381"/>
      <c r="J49" s="381">
        <f>SUM(J6:J48)</f>
        <v>3021</v>
      </c>
      <c r="K49" s="381">
        <f>SUM(K6:K48)</f>
        <v>1525</v>
      </c>
      <c r="L49" s="381">
        <f>SUM(L6:L48)</f>
        <v>4546</v>
      </c>
      <c r="M49" s="381"/>
      <c r="N49" s="382">
        <f>SUM(N6:N48)</f>
        <v>1880</v>
      </c>
      <c r="O49" s="382">
        <f>SUM(O6:O48)</f>
        <v>1250</v>
      </c>
      <c r="P49" s="382">
        <f>SUM(P6:P48)</f>
        <v>3130</v>
      </c>
      <c r="Q49" s="124"/>
      <c r="R49" s="121"/>
      <c r="S49" s="121"/>
      <c r="T49" s="121"/>
      <c r="U49" s="121"/>
      <c r="V49" s="121"/>
      <c r="W49" s="121"/>
      <c r="X49" s="121"/>
      <c r="Y49" s="206"/>
      <c r="Z49" s="124"/>
      <c r="AA49" s="124"/>
      <c r="AB49" s="124"/>
      <c r="AC49" s="206"/>
      <c r="AD49" s="206"/>
      <c r="AE49" s="121"/>
      <c r="AF49" s="121"/>
      <c r="AG49" s="129"/>
      <c r="AH49" s="124"/>
      <c r="AI49" s="206"/>
      <c r="AJ49" s="124"/>
      <c r="AK49" s="124"/>
      <c r="AL49" s="124"/>
      <c r="AM49" s="206"/>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row>
    <row r="50" spans="1:16" ht="14.25" customHeight="1">
      <c r="A50" s="384" t="s">
        <v>91</v>
      </c>
      <c r="B50" s="385">
        <v>159</v>
      </c>
      <c r="C50" s="385">
        <v>17</v>
      </c>
      <c r="D50" s="381">
        <f>SUM(B50:C50)</f>
        <v>176</v>
      </c>
      <c r="E50" s="386"/>
      <c r="F50" s="385">
        <v>27</v>
      </c>
      <c r="G50" s="385">
        <v>2</v>
      </c>
      <c r="H50" s="381">
        <f>SUM(F50:G50)</f>
        <v>29</v>
      </c>
      <c r="I50" s="386"/>
      <c r="J50" s="385">
        <v>15</v>
      </c>
      <c r="K50" s="385">
        <v>3</v>
      </c>
      <c r="L50" s="381">
        <f>SUM(J50:K50)</f>
        <v>18</v>
      </c>
      <c r="M50" s="386"/>
      <c r="N50" s="387">
        <v>29</v>
      </c>
      <c r="O50" s="387">
        <v>4</v>
      </c>
      <c r="P50" s="382">
        <f>SUM(N50:O50)</f>
        <v>33</v>
      </c>
    </row>
    <row r="51" spans="1:16" ht="15.75" customHeight="1">
      <c r="A51" s="388" t="s">
        <v>159</v>
      </c>
      <c r="B51" s="381">
        <f>SUM(B49:B50)</f>
        <v>10788</v>
      </c>
      <c r="C51" s="381">
        <f>SUM(C49:C50)</f>
        <v>4893</v>
      </c>
      <c r="D51" s="381">
        <f>SUM(D49:D50)</f>
        <v>15681</v>
      </c>
      <c r="E51" s="381"/>
      <c r="F51" s="381">
        <f>SUM(F49:F50)</f>
        <v>1140</v>
      </c>
      <c r="G51" s="381">
        <f>SUM(G49:G50)</f>
        <v>417</v>
      </c>
      <c r="H51" s="381">
        <f>SUM(H49:H50)</f>
        <v>1557</v>
      </c>
      <c r="I51" s="381"/>
      <c r="J51" s="381">
        <f>SUM(J49:J50)</f>
        <v>3036</v>
      </c>
      <c r="K51" s="381">
        <f>SUM(K49:K50)</f>
        <v>1528</v>
      </c>
      <c r="L51" s="381">
        <f>SUM(L49:L50)</f>
        <v>4564</v>
      </c>
      <c r="M51" s="381"/>
      <c r="N51" s="382">
        <f>SUM(N49:N50)</f>
        <v>1909</v>
      </c>
      <c r="O51" s="382">
        <f>SUM(O49:O50)</f>
        <v>1254</v>
      </c>
      <c r="P51" s="382">
        <f>SUM(P49:P50)</f>
        <v>3163</v>
      </c>
    </row>
    <row r="52" spans="1:20" ht="18.75">
      <c r="A52" s="389" t="s">
        <v>40</v>
      </c>
      <c r="B52" s="381">
        <f>B51-B50</f>
        <v>10629</v>
      </c>
      <c r="C52" s="381">
        <f>C51-C50</f>
        <v>4876</v>
      </c>
      <c r="D52" s="381">
        <f>D51-D50</f>
        <v>15505</v>
      </c>
      <c r="E52" s="381"/>
      <c r="F52" s="381">
        <f>F51-F50</f>
        <v>1113</v>
      </c>
      <c r="G52" s="381">
        <f>G51-G50</f>
        <v>415</v>
      </c>
      <c r="H52" s="381">
        <f>H51-H50</f>
        <v>1528</v>
      </c>
      <c r="I52" s="381"/>
      <c r="J52" s="381">
        <f>J51-J50</f>
        <v>3021</v>
      </c>
      <c r="K52" s="381">
        <f>K51-K50</f>
        <v>1525</v>
      </c>
      <c r="L52" s="381">
        <f>L51-L50</f>
        <v>4546</v>
      </c>
      <c r="M52" s="381"/>
      <c r="N52" s="382">
        <f>N51-N50</f>
        <v>1880</v>
      </c>
      <c r="O52" s="382">
        <f>O51-O50</f>
        <v>1250</v>
      </c>
      <c r="P52" s="382">
        <f>P51-P50</f>
        <v>3130</v>
      </c>
      <c r="Q52" s="390">
        <v>0</v>
      </c>
      <c r="R52" s="390">
        <v>0</v>
      </c>
      <c r="S52" s="390">
        <v>0</v>
      </c>
      <c r="T52" s="390">
        <v>0</v>
      </c>
    </row>
    <row r="53" spans="14:16" ht="9.75">
      <c r="N53" s="139"/>
      <c r="O53" s="139"/>
      <c r="P53" s="144"/>
    </row>
    <row r="54" spans="1:16" ht="9.75">
      <c r="A54" s="356" t="s">
        <v>170</v>
      </c>
      <c r="P54" s="391"/>
    </row>
  </sheetData>
  <mergeCells count="7">
    <mergeCell ref="B3:P3"/>
    <mergeCell ref="B4:D4"/>
    <mergeCell ref="R4:T4"/>
    <mergeCell ref="W4:Y4"/>
    <mergeCell ref="F4:H4"/>
    <mergeCell ref="J4:L4"/>
    <mergeCell ref="N4:P4"/>
  </mergeCells>
  <printOptions horizontalCentered="1"/>
  <pageMargins left="0.3937007874015748" right="0.35433070866141736" top="0.7874015748031497" bottom="0.3937007874015748" header="0" footer="0"/>
  <pageSetup fitToHeight="1" fitToWidth="1" horizontalDpi="600" verticalDpi="600" orientation="landscape" paperSize="9" scale="75"/>
  <headerFooter alignWithMargins="0">
    <oddFooter>&amp;C&amp;"Arial,Regular"23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51"/>
  <sheetViews>
    <sheetView showGridLines="0" zoomScaleSheetLayoutView="80" workbookViewId="0" topLeftCell="A25">
      <selection activeCell="B55" sqref="B55"/>
    </sheetView>
  </sheetViews>
  <sheetFormatPr defaultColWidth="12" defaultRowHeight="12.75"/>
  <cols>
    <col min="1" max="1" width="24.16015625" style="68" customWidth="1"/>
    <col min="2" max="2" width="6.83203125" style="68" customWidth="1"/>
    <col min="3" max="3" width="11.83203125" style="68" customWidth="1"/>
    <col min="4" max="4" width="10.16015625" style="68" customWidth="1"/>
    <col min="5" max="5" width="10.33203125" style="68" customWidth="1"/>
    <col min="6" max="6" width="11" style="68" customWidth="1"/>
    <col min="7" max="7" width="11.16015625" style="68" customWidth="1"/>
    <col min="8" max="8" width="11.83203125" style="68" customWidth="1"/>
    <col min="9" max="9" width="8.33203125" style="68" customWidth="1"/>
    <col min="10" max="10" width="8.83203125" style="68" customWidth="1"/>
    <col min="11" max="11" width="11.16015625" style="68" customWidth="1"/>
    <col min="12" max="12" width="10.33203125" style="68" customWidth="1"/>
    <col min="13" max="13" width="11.33203125" style="68" customWidth="1"/>
    <col min="14" max="14" width="10.16015625" style="68" customWidth="1"/>
    <col min="15" max="16" width="10.83203125" style="68" customWidth="1"/>
    <col min="17" max="37" width="9.33203125" style="68" customWidth="1"/>
    <col min="38" max="16384" width="9.33203125" style="69" customWidth="1"/>
  </cols>
  <sheetData>
    <row r="1" spans="1:37" ht="12.75">
      <c r="A1" s="65" t="s">
        <v>7</v>
      </c>
      <c r="B1" s="67"/>
      <c r="C1" s="67"/>
      <c r="D1" s="67"/>
      <c r="E1" s="67"/>
      <c r="F1" s="67"/>
      <c r="G1" s="67"/>
      <c r="H1" s="67"/>
      <c r="I1" s="67"/>
      <c r="J1" s="67"/>
      <c r="K1" s="67"/>
      <c r="L1" s="67"/>
      <c r="M1" s="67"/>
      <c r="N1" s="67"/>
      <c r="AE1" s="69"/>
      <c r="AF1" s="69"/>
      <c r="AG1" s="69"/>
      <c r="AH1" s="69"/>
      <c r="AI1" s="69"/>
      <c r="AJ1" s="69"/>
      <c r="AK1" s="69"/>
    </row>
    <row r="2" spans="1:37" ht="11.25" customHeight="1">
      <c r="A2" s="70"/>
      <c r="B2" s="71"/>
      <c r="C2" s="71"/>
      <c r="D2" s="71"/>
      <c r="J2" s="72"/>
      <c r="AE2" s="69"/>
      <c r="AF2" s="69"/>
      <c r="AG2" s="69"/>
      <c r="AH2" s="69"/>
      <c r="AI2" s="69"/>
      <c r="AJ2" s="69"/>
      <c r="AK2" s="69"/>
    </row>
    <row r="3" spans="1:37" ht="12.75">
      <c r="A3" s="73"/>
      <c r="B3" s="71"/>
      <c r="C3" s="71"/>
      <c r="I3" s="74" t="s">
        <v>16</v>
      </c>
      <c r="AE3" s="69"/>
      <c r="AF3" s="69"/>
      <c r="AG3" s="69"/>
      <c r="AH3" s="69"/>
      <c r="AI3" s="69"/>
      <c r="AJ3" s="69"/>
      <c r="AK3" s="69"/>
    </row>
    <row r="4" spans="1:37" ht="12.75">
      <c r="A4" s="75" t="s">
        <v>8</v>
      </c>
      <c r="B4" s="76"/>
      <c r="C4" s="77" t="s">
        <v>43</v>
      </c>
      <c r="D4" s="76"/>
      <c r="E4" s="77" t="s">
        <v>44</v>
      </c>
      <c r="F4" s="76"/>
      <c r="G4" s="77" t="s">
        <v>45</v>
      </c>
      <c r="H4" s="76"/>
      <c r="I4" s="77" t="s">
        <v>9</v>
      </c>
      <c r="AE4" s="69"/>
      <c r="AF4" s="69"/>
      <c r="AG4" s="69"/>
      <c r="AH4" s="69"/>
      <c r="AI4" s="69"/>
      <c r="AJ4" s="69"/>
      <c r="AK4" s="69"/>
    </row>
    <row r="5" spans="1:37" ht="16.5" customHeight="1">
      <c r="A5" s="78" t="s">
        <v>10</v>
      </c>
      <c r="B5" s="79"/>
      <c r="C5" s="80">
        <v>196</v>
      </c>
      <c r="D5" s="80"/>
      <c r="E5" s="80">
        <v>35</v>
      </c>
      <c r="F5" s="80"/>
      <c r="G5" s="80">
        <v>231</v>
      </c>
      <c r="H5" s="79"/>
      <c r="I5" s="81">
        <f aca="true" t="shared" si="0" ref="I5:I12">E5/G5</f>
        <v>0.15151515151515152</v>
      </c>
      <c r="N5" s="82"/>
      <c r="AE5" s="69"/>
      <c r="AF5" s="69"/>
      <c r="AG5" s="69"/>
      <c r="AH5" s="69"/>
      <c r="AI5" s="69"/>
      <c r="AJ5" s="69"/>
      <c r="AK5" s="69"/>
    </row>
    <row r="6" spans="1:37" ht="16.5" customHeight="1">
      <c r="A6" s="83" t="s">
        <v>11</v>
      </c>
      <c r="B6" s="79"/>
      <c r="C6" s="80">
        <v>446</v>
      </c>
      <c r="D6" s="80"/>
      <c r="E6" s="80">
        <v>54.93</v>
      </c>
      <c r="F6" s="80"/>
      <c r="G6" s="80">
        <v>500.93</v>
      </c>
      <c r="H6" s="79"/>
      <c r="I6" s="81">
        <f t="shared" si="0"/>
        <v>0.10965603976603518</v>
      </c>
      <c r="N6" s="82"/>
      <c r="AE6" s="69"/>
      <c r="AF6" s="69"/>
      <c r="AG6" s="69"/>
      <c r="AH6" s="69"/>
      <c r="AI6" s="69"/>
      <c r="AJ6" s="69"/>
      <c r="AK6" s="69"/>
    </row>
    <row r="7" spans="1:37" ht="16.5" customHeight="1">
      <c r="A7" s="78" t="s">
        <v>12</v>
      </c>
      <c r="B7" s="79"/>
      <c r="C7" s="80">
        <v>947</v>
      </c>
      <c r="D7" s="80"/>
      <c r="E7" s="80">
        <v>141.7</v>
      </c>
      <c r="F7" s="80"/>
      <c r="G7" s="80">
        <v>1088.7</v>
      </c>
      <c r="H7" s="79"/>
      <c r="I7" s="81">
        <f t="shared" si="0"/>
        <v>0.1301552310094608</v>
      </c>
      <c r="N7" s="82"/>
      <c r="AE7" s="69"/>
      <c r="AF7" s="69"/>
      <c r="AG7" s="69"/>
      <c r="AH7" s="69"/>
      <c r="AI7" s="69"/>
      <c r="AJ7" s="69"/>
      <c r="AK7" s="69"/>
    </row>
    <row r="8" spans="1:37" ht="16.5" customHeight="1">
      <c r="A8" s="78" t="s">
        <v>13</v>
      </c>
      <c r="B8" s="79"/>
      <c r="C8" s="80">
        <v>1731.63</v>
      </c>
      <c r="D8" s="80"/>
      <c r="E8" s="80">
        <v>315.43</v>
      </c>
      <c r="F8" s="80"/>
      <c r="G8" s="80">
        <v>2047.06</v>
      </c>
      <c r="H8" s="79"/>
      <c r="I8" s="81">
        <f t="shared" si="0"/>
        <v>0.15408927925903493</v>
      </c>
      <c r="L8" s="84"/>
      <c r="N8" s="82"/>
      <c r="AE8" s="69"/>
      <c r="AF8" s="69"/>
      <c r="AG8" s="69"/>
      <c r="AH8" s="69"/>
      <c r="AI8" s="69"/>
      <c r="AJ8" s="69"/>
      <c r="AK8" s="69"/>
    </row>
    <row r="9" spans="1:37" ht="16.5" customHeight="1">
      <c r="A9" s="78" t="s">
        <v>14</v>
      </c>
      <c r="B9" s="79"/>
      <c r="C9" s="80">
        <v>6187.99</v>
      </c>
      <c r="D9" s="80"/>
      <c r="E9" s="80">
        <v>1142.35</v>
      </c>
      <c r="F9" s="80"/>
      <c r="G9" s="80">
        <v>7330.34</v>
      </c>
      <c r="H9" s="79"/>
      <c r="I9" s="81">
        <f t="shared" si="0"/>
        <v>0.15583861048737166</v>
      </c>
      <c r="L9" s="84"/>
      <c r="N9" s="82"/>
      <c r="AE9" s="69"/>
      <c r="AF9" s="69"/>
      <c r="AG9" s="69"/>
      <c r="AH9" s="69"/>
      <c r="AI9" s="69"/>
      <c r="AJ9" s="69"/>
      <c r="AK9" s="69"/>
    </row>
    <row r="10" spans="1:37" ht="16.5" customHeight="1">
      <c r="A10" s="78" t="s">
        <v>15</v>
      </c>
      <c r="B10" s="79"/>
      <c r="C10" s="80">
        <v>19189.18</v>
      </c>
      <c r="D10" s="80"/>
      <c r="E10" s="80">
        <v>4014.37</v>
      </c>
      <c r="F10" s="80"/>
      <c r="G10" s="80">
        <v>23203.55</v>
      </c>
      <c r="H10" s="79"/>
      <c r="I10" s="81">
        <f t="shared" si="0"/>
        <v>0.17300671664465136</v>
      </c>
      <c r="L10" s="84"/>
      <c r="N10" s="82"/>
      <c r="AE10" s="69"/>
      <c r="AF10" s="69"/>
      <c r="AG10" s="69"/>
      <c r="AH10" s="69"/>
      <c r="AI10" s="69"/>
      <c r="AJ10" s="69"/>
      <c r="AK10" s="69"/>
    </row>
    <row r="11" spans="1:37" ht="16.5" customHeight="1">
      <c r="A11" s="78" t="s">
        <v>115</v>
      </c>
      <c r="B11" s="79"/>
      <c r="C11" s="80">
        <v>78471.46</v>
      </c>
      <c r="D11" s="80"/>
      <c r="E11" s="394">
        <v>31362.4</v>
      </c>
      <c r="F11" s="394"/>
      <c r="G11" s="394">
        <v>109833.86</v>
      </c>
      <c r="H11" s="79"/>
      <c r="I11" s="81">
        <f t="shared" si="0"/>
        <v>0.2855440025507617</v>
      </c>
      <c r="L11" s="84"/>
      <c r="N11" s="82"/>
      <c r="AE11" s="69"/>
      <c r="AF11" s="69"/>
      <c r="AG11" s="69"/>
      <c r="AH11" s="69"/>
      <c r="AI11" s="69"/>
      <c r="AJ11" s="69"/>
      <c r="AK11" s="69"/>
    </row>
    <row r="12" spans="1:37" ht="21" customHeight="1">
      <c r="A12" s="85" t="s">
        <v>116</v>
      </c>
      <c r="B12" s="86"/>
      <c r="C12" s="87">
        <f>SUM(C5:C11)</f>
        <v>107169.26000000001</v>
      </c>
      <c r="D12" s="88"/>
      <c r="E12" s="395">
        <f>SUM(E5:E11)</f>
        <v>37066.18</v>
      </c>
      <c r="F12" s="395"/>
      <c r="G12" s="395">
        <f>SUM(G5:G11)</f>
        <v>144235.44</v>
      </c>
      <c r="H12" s="87"/>
      <c r="I12" s="89">
        <f t="shared" si="0"/>
        <v>0.256983859168038</v>
      </c>
      <c r="N12" s="82"/>
      <c r="AE12" s="69"/>
      <c r="AF12" s="69"/>
      <c r="AG12" s="69"/>
      <c r="AH12" s="69"/>
      <c r="AI12" s="69"/>
      <c r="AJ12" s="69"/>
      <c r="AK12" s="69"/>
    </row>
    <row r="13" spans="1:9" ht="11.25" customHeight="1">
      <c r="A13" s="79"/>
      <c r="B13" s="79"/>
      <c r="C13" s="90"/>
      <c r="D13" s="91"/>
      <c r="E13" s="90"/>
      <c r="F13" s="79"/>
      <c r="G13" s="79"/>
      <c r="H13" s="79"/>
      <c r="I13" s="79"/>
    </row>
    <row r="14" spans="1:9" ht="22.5" customHeight="1">
      <c r="A14" s="397" t="s">
        <v>92</v>
      </c>
      <c r="B14" s="398"/>
      <c r="C14" s="398"/>
      <c r="D14" s="398"/>
      <c r="E14" s="398"/>
      <c r="F14" s="398"/>
      <c r="G14" s="398"/>
      <c r="H14" s="398"/>
      <c r="I14" s="398"/>
    </row>
    <row r="19" spans="1:11" ht="12.75">
      <c r="A19" s="67"/>
      <c r="B19" s="67"/>
      <c r="C19" s="67"/>
      <c r="D19" s="67"/>
      <c r="E19" s="67"/>
      <c r="F19" s="67"/>
      <c r="G19" s="67"/>
      <c r="H19" s="67"/>
      <c r="I19" s="67"/>
      <c r="J19" s="67"/>
      <c r="K19" s="67"/>
    </row>
    <row r="20" spans="1:11" ht="12.75">
      <c r="A20" s="67"/>
      <c r="B20" s="67"/>
      <c r="C20" s="67"/>
      <c r="D20" s="67"/>
      <c r="E20" s="67"/>
      <c r="F20" s="67"/>
      <c r="G20" s="67"/>
      <c r="H20" s="67"/>
      <c r="I20" s="67"/>
      <c r="J20" s="67"/>
      <c r="K20" s="67"/>
    </row>
    <row r="21" spans="1:15" ht="12.75">
      <c r="A21" s="92" t="s">
        <v>117</v>
      </c>
      <c r="B21" s="92"/>
      <c r="C21" s="92"/>
      <c r="D21" s="92"/>
      <c r="E21" s="92"/>
      <c r="F21" s="92"/>
      <c r="G21" s="92"/>
      <c r="H21" s="92"/>
      <c r="I21" s="92"/>
      <c r="J21" s="92"/>
      <c r="K21" s="92"/>
      <c r="L21" s="93"/>
      <c r="M21" s="93"/>
      <c r="N21" s="93"/>
      <c r="O21" s="93"/>
    </row>
    <row r="22" spans="1:15" ht="11.25" customHeight="1">
      <c r="A22" s="94"/>
      <c r="B22" s="94"/>
      <c r="C22" s="94"/>
      <c r="D22" s="94"/>
      <c r="E22" s="94"/>
      <c r="F22" s="94"/>
      <c r="G22" s="94"/>
      <c r="H22" s="94"/>
      <c r="I22" s="94"/>
      <c r="J22" s="94"/>
      <c r="K22" s="93"/>
      <c r="L22" s="93"/>
      <c r="M22" s="93"/>
      <c r="N22" s="93"/>
      <c r="O22" s="93"/>
    </row>
    <row r="23" spans="1:37" ht="12.75">
      <c r="A23" s="94" t="s">
        <v>118</v>
      </c>
      <c r="B23" s="94"/>
      <c r="C23" s="94"/>
      <c r="D23" s="94"/>
      <c r="E23" s="94"/>
      <c r="F23" s="94"/>
      <c r="G23" s="94"/>
      <c r="H23" s="94"/>
      <c r="I23" s="94"/>
      <c r="J23" s="95"/>
      <c r="K23" s="94"/>
      <c r="L23" s="94"/>
      <c r="M23" s="94"/>
      <c r="N23" s="95" t="s">
        <v>17</v>
      </c>
      <c r="O23" s="95" t="s">
        <v>184</v>
      </c>
      <c r="AK23" s="69"/>
    </row>
    <row r="24" spans="1:37" ht="36">
      <c r="A24" s="96"/>
      <c r="B24" s="97" t="s">
        <v>10</v>
      </c>
      <c r="C24" s="97" t="s">
        <v>119</v>
      </c>
      <c r="D24" s="97" t="s">
        <v>120</v>
      </c>
      <c r="E24" s="97" t="s">
        <v>121</v>
      </c>
      <c r="F24" s="97" t="s">
        <v>122</v>
      </c>
      <c r="G24" s="97" t="s">
        <v>123</v>
      </c>
      <c r="H24" s="98" t="s">
        <v>124</v>
      </c>
      <c r="I24" s="97" t="s">
        <v>18</v>
      </c>
      <c r="J24" s="97" t="s">
        <v>125</v>
      </c>
      <c r="K24" s="97" t="s">
        <v>171</v>
      </c>
      <c r="L24" s="97" t="s">
        <v>172</v>
      </c>
      <c r="M24" s="97" t="s">
        <v>173</v>
      </c>
      <c r="N24" s="97" t="s">
        <v>174</v>
      </c>
      <c r="O24" s="97" t="s">
        <v>126</v>
      </c>
      <c r="AK24" s="69"/>
    </row>
    <row r="25" spans="1:37" ht="12.75">
      <c r="A25" s="94" t="s">
        <v>127</v>
      </c>
      <c r="B25" s="94"/>
      <c r="C25" s="94"/>
      <c r="D25" s="94"/>
      <c r="E25" s="94"/>
      <c r="F25" s="94"/>
      <c r="G25" s="94"/>
      <c r="H25" s="99"/>
      <c r="I25" s="94"/>
      <c r="J25" s="94"/>
      <c r="K25" s="94"/>
      <c r="L25" s="94"/>
      <c r="M25" s="94"/>
      <c r="N25" s="93"/>
      <c r="O25" s="94"/>
      <c r="AK25" s="69"/>
    </row>
    <row r="26" spans="1:37" ht="12.75">
      <c r="A26" s="94" t="s">
        <v>128</v>
      </c>
      <c r="B26" s="100">
        <v>204</v>
      </c>
      <c r="C26" s="100">
        <v>1668</v>
      </c>
      <c r="D26" s="100">
        <v>1990</v>
      </c>
      <c r="E26" s="100">
        <v>6652</v>
      </c>
      <c r="F26" s="100">
        <v>19377</v>
      </c>
      <c r="G26" s="100">
        <v>95915</v>
      </c>
      <c r="H26" s="101">
        <v>125806</v>
      </c>
      <c r="I26" s="100">
        <v>2091</v>
      </c>
      <c r="J26" s="100">
        <v>127897</v>
      </c>
      <c r="K26" s="95"/>
      <c r="L26" s="102"/>
      <c r="M26" s="100">
        <v>4968</v>
      </c>
      <c r="N26" s="102"/>
      <c r="O26" s="103"/>
      <c r="AK26" s="69"/>
    </row>
    <row r="27" spans="1:37" ht="12.75">
      <c r="A27" s="94" t="s">
        <v>129</v>
      </c>
      <c r="B27" s="100">
        <v>206</v>
      </c>
      <c r="C27" s="100">
        <v>1414</v>
      </c>
      <c r="D27" s="100">
        <v>1842</v>
      </c>
      <c r="E27" s="100">
        <v>6559</v>
      </c>
      <c r="F27" s="100">
        <v>19132</v>
      </c>
      <c r="G27" s="100">
        <v>96027</v>
      </c>
      <c r="H27" s="101">
        <v>125180</v>
      </c>
      <c r="I27" s="100">
        <v>2042</v>
      </c>
      <c r="J27" s="100">
        <v>127222</v>
      </c>
      <c r="K27" s="100">
        <v>54709</v>
      </c>
      <c r="L27" s="102"/>
      <c r="M27" s="100">
        <v>4691</v>
      </c>
      <c r="N27" s="102"/>
      <c r="O27" s="103"/>
      <c r="AK27" s="69"/>
    </row>
    <row r="28" spans="1:37" ht="12.75">
      <c r="A28" s="94" t="s">
        <v>130</v>
      </c>
      <c r="B28" s="100">
        <v>195</v>
      </c>
      <c r="C28" s="100">
        <v>1318</v>
      </c>
      <c r="D28" s="100">
        <v>1706</v>
      </c>
      <c r="E28" s="100">
        <v>6272</v>
      </c>
      <c r="F28" s="100">
        <v>18832</v>
      </c>
      <c r="G28" s="100">
        <v>96521</v>
      </c>
      <c r="H28" s="101">
        <v>124844</v>
      </c>
      <c r="I28" s="100">
        <v>2057</v>
      </c>
      <c r="J28" s="100">
        <v>126901</v>
      </c>
      <c r="K28" s="100">
        <v>52933.22</v>
      </c>
      <c r="L28" s="102"/>
      <c r="M28" s="100">
        <v>4385.36</v>
      </c>
      <c r="N28" s="102"/>
      <c r="O28" s="100">
        <v>19775</v>
      </c>
      <c r="AK28" s="69"/>
    </row>
    <row r="29" spans="1:37" ht="12.75">
      <c r="A29" s="94" t="s">
        <v>131</v>
      </c>
      <c r="B29" s="100">
        <v>193</v>
      </c>
      <c r="C29" s="100">
        <v>1290</v>
      </c>
      <c r="D29" s="100">
        <v>1679</v>
      </c>
      <c r="E29" s="100">
        <v>6164</v>
      </c>
      <c r="F29" s="100">
        <v>18811</v>
      </c>
      <c r="G29" s="100">
        <v>96914</v>
      </c>
      <c r="H29" s="101">
        <v>125051</v>
      </c>
      <c r="I29" s="100">
        <v>2107</v>
      </c>
      <c r="J29" s="100">
        <v>127158</v>
      </c>
      <c r="K29" s="100">
        <v>53010.87499999999</v>
      </c>
      <c r="L29" s="102"/>
      <c r="M29" s="100">
        <v>4180.46</v>
      </c>
      <c r="N29" s="102"/>
      <c r="O29" s="100">
        <v>19874</v>
      </c>
      <c r="AK29" s="69"/>
    </row>
    <row r="30" spans="1:37" ht="12.75">
      <c r="A30" s="94" t="s">
        <v>132</v>
      </c>
      <c r="B30" s="100">
        <v>192</v>
      </c>
      <c r="C30" s="100">
        <v>1230</v>
      </c>
      <c r="D30" s="100">
        <v>1609</v>
      </c>
      <c r="E30" s="100">
        <v>6050</v>
      </c>
      <c r="F30" s="100">
        <v>18603</v>
      </c>
      <c r="G30" s="100">
        <v>97072</v>
      </c>
      <c r="H30" s="101">
        <v>124756</v>
      </c>
      <c r="I30" s="100">
        <v>2058</v>
      </c>
      <c r="J30" s="100">
        <v>126814</v>
      </c>
      <c r="K30" s="100">
        <v>52974.544700000006</v>
      </c>
      <c r="L30" s="102"/>
      <c r="M30" s="100">
        <v>3788.3484999999996</v>
      </c>
      <c r="N30" s="102"/>
      <c r="O30" s="100">
        <v>18256</v>
      </c>
      <c r="AK30" s="69"/>
    </row>
    <row r="31" spans="1:37" ht="12.75">
      <c r="A31" s="94" t="s">
        <v>133</v>
      </c>
      <c r="B31" s="100">
        <v>200</v>
      </c>
      <c r="C31" s="100">
        <v>1213</v>
      </c>
      <c r="D31" s="100">
        <v>1604</v>
      </c>
      <c r="E31" s="100">
        <v>5936</v>
      </c>
      <c r="F31" s="100">
        <v>18738</v>
      </c>
      <c r="G31" s="100">
        <v>96150</v>
      </c>
      <c r="H31" s="101">
        <v>123841</v>
      </c>
      <c r="I31" s="100">
        <v>2255</v>
      </c>
      <c r="J31" s="100">
        <v>126096</v>
      </c>
      <c r="K31" s="100">
        <v>53031.24030000001</v>
      </c>
      <c r="L31" s="102"/>
      <c r="M31" s="100">
        <v>3341.9534999999996</v>
      </c>
      <c r="N31" s="102"/>
      <c r="O31" s="100">
        <v>16484</v>
      </c>
      <c r="AK31" s="69"/>
    </row>
    <row r="32" spans="1:37" ht="12.75">
      <c r="A32" s="94" t="s">
        <v>134</v>
      </c>
      <c r="B32" s="100">
        <v>196</v>
      </c>
      <c r="C32" s="100">
        <v>1226.4</v>
      </c>
      <c r="D32" s="100">
        <v>1574.4</v>
      </c>
      <c r="E32" s="100">
        <v>5940.97</v>
      </c>
      <c r="F32" s="100">
        <v>18500.18</v>
      </c>
      <c r="G32" s="100">
        <v>94518.19499999999</v>
      </c>
      <c r="H32" s="101">
        <v>121956.14500000002</v>
      </c>
      <c r="I32" s="100">
        <v>2213.95</v>
      </c>
      <c r="J32" s="100">
        <v>124170.09500000002</v>
      </c>
      <c r="K32" s="100">
        <v>53226.89</v>
      </c>
      <c r="L32" s="102"/>
      <c r="M32" s="100">
        <v>2855.26</v>
      </c>
      <c r="N32" s="102"/>
      <c r="O32" s="100">
        <v>14347</v>
      </c>
      <c r="AK32" s="69"/>
    </row>
    <row r="33" spans="1:37" ht="12.75">
      <c r="A33" s="104" t="s">
        <v>135</v>
      </c>
      <c r="B33" s="100">
        <v>195</v>
      </c>
      <c r="C33" s="100">
        <v>1218.4</v>
      </c>
      <c r="D33" s="100">
        <v>1552.06</v>
      </c>
      <c r="E33" s="100">
        <v>6011.77</v>
      </c>
      <c r="F33" s="100">
        <v>18600.65</v>
      </c>
      <c r="G33" s="100">
        <v>95897.85</v>
      </c>
      <c r="H33" s="101">
        <v>123475.73</v>
      </c>
      <c r="I33" s="100">
        <v>2206.03</v>
      </c>
      <c r="J33" s="100">
        <v>125681.76</v>
      </c>
      <c r="K33" s="100">
        <v>54588</v>
      </c>
      <c r="L33" s="102"/>
      <c r="M33" s="100">
        <v>2516</v>
      </c>
      <c r="N33" s="102"/>
      <c r="O33" s="100">
        <v>12738</v>
      </c>
      <c r="AK33" s="69"/>
    </row>
    <row r="34" spans="1:37" ht="12.75">
      <c r="A34" s="105" t="s">
        <v>136</v>
      </c>
      <c r="B34" s="100">
        <v>204</v>
      </c>
      <c r="C34" s="100">
        <v>1256</v>
      </c>
      <c r="D34" s="100">
        <v>1550</v>
      </c>
      <c r="E34" s="100">
        <v>6195.43</v>
      </c>
      <c r="F34" s="100">
        <v>18574.27</v>
      </c>
      <c r="G34" s="100">
        <v>99487.34700000002</v>
      </c>
      <c r="H34" s="101">
        <v>127267.047</v>
      </c>
      <c r="I34" s="100">
        <v>2336.23</v>
      </c>
      <c r="J34" s="100">
        <v>129603.277</v>
      </c>
      <c r="K34" s="100">
        <v>58908.975999999995</v>
      </c>
      <c r="L34" s="102"/>
      <c r="M34" s="100">
        <v>2232.86</v>
      </c>
      <c r="N34" s="102"/>
      <c r="O34" s="100">
        <v>11598</v>
      </c>
      <c r="AK34" s="69"/>
    </row>
    <row r="35" spans="1:37" ht="12.75">
      <c r="A35" s="106" t="s">
        <v>19</v>
      </c>
      <c r="B35" s="100">
        <v>195</v>
      </c>
      <c r="C35" s="100">
        <v>1256</v>
      </c>
      <c r="D35" s="100">
        <v>1659</v>
      </c>
      <c r="E35" s="100">
        <v>6269</v>
      </c>
      <c r="F35" s="100">
        <v>18612</v>
      </c>
      <c r="G35" s="100">
        <v>103435</v>
      </c>
      <c r="H35" s="101">
        <v>131426</v>
      </c>
      <c r="I35" s="100">
        <v>1940</v>
      </c>
      <c r="J35" s="100">
        <v>133366</v>
      </c>
      <c r="K35" s="100">
        <v>62172</v>
      </c>
      <c r="L35" s="100">
        <v>1176</v>
      </c>
      <c r="M35" s="100">
        <v>2067</v>
      </c>
      <c r="N35" s="102"/>
      <c r="O35" s="100">
        <v>11037</v>
      </c>
      <c r="AK35" s="69"/>
    </row>
    <row r="36" spans="1:37" ht="12.75">
      <c r="A36" s="106" t="s">
        <v>20</v>
      </c>
      <c r="B36" s="100">
        <v>208</v>
      </c>
      <c r="C36" s="100">
        <v>1379.5</v>
      </c>
      <c r="D36" s="100">
        <v>1754.64</v>
      </c>
      <c r="E36" s="100">
        <v>6410.74</v>
      </c>
      <c r="F36" s="100">
        <v>18828.09</v>
      </c>
      <c r="G36" s="100">
        <v>108524.08</v>
      </c>
      <c r="H36" s="101">
        <v>137105.05</v>
      </c>
      <c r="I36" s="100">
        <v>2095</v>
      </c>
      <c r="J36" s="100">
        <v>139200</v>
      </c>
      <c r="K36" s="100">
        <v>67581</v>
      </c>
      <c r="L36" s="100">
        <v>3417</v>
      </c>
      <c r="M36" s="100">
        <v>1652</v>
      </c>
      <c r="N36" s="102"/>
      <c r="O36" s="100">
        <v>10988</v>
      </c>
      <c r="AK36" s="69"/>
    </row>
    <row r="37" spans="1:37" ht="12.75">
      <c r="A37" s="106" t="s">
        <v>21</v>
      </c>
      <c r="B37" s="100">
        <v>214</v>
      </c>
      <c r="C37" s="100">
        <v>1456</v>
      </c>
      <c r="D37" s="100">
        <v>1841</v>
      </c>
      <c r="E37" s="100">
        <v>6760</v>
      </c>
      <c r="F37" s="100">
        <v>20183</v>
      </c>
      <c r="G37" s="100">
        <v>109037</v>
      </c>
      <c r="H37" s="101">
        <v>139491</v>
      </c>
      <c r="I37" s="100">
        <v>1735</v>
      </c>
      <c r="J37" s="100">
        <v>141230</v>
      </c>
      <c r="K37" s="100">
        <v>70868.92</v>
      </c>
      <c r="L37" s="100">
        <v>6201</v>
      </c>
      <c r="M37" s="100">
        <v>1251.93</v>
      </c>
      <c r="N37" s="100">
        <v>1127.5</v>
      </c>
      <c r="O37" s="100">
        <v>11918</v>
      </c>
      <c r="AK37" s="69"/>
    </row>
    <row r="38" spans="1:37" ht="12.75">
      <c r="A38" s="107" t="s">
        <v>22</v>
      </c>
      <c r="B38" s="100">
        <v>216</v>
      </c>
      <c r="C38" s="100">
        <v>1467</v>
      </c>
      <c r="D38" s="100">
        <v>1847</v>
      </c>
      <c r="E38" s="100">
        <v>6923</v>
      </c>
      <c r="F38" s="100">
        <v>20899</v>
      </c>
      <c r="G38" s="100">
        <v>108279</v>
      </c>
      <c r="H38" s="101">
        <v>139631</v>
      </c>
      <c r="I38" s="100">
        <v>1748</v>
      </c>
      <c r="J38" s="100">
        <v>141381</v>
      </c>
      <c r="K38" s="100">
        <v>73243</v>
      </c>
      <c r="L38" s="100">
        <v>6737</v>
      </c>
      <c r="M38" s="100">
        <v>1036</v>
      </c>
      <c r="N38" s="100">
        <v>1323</v>
      </c>
      <c r="O38" s="100">
        <v>13179</v>
      </c>
      <c r="AK38" s="69"/>
    </row>
    <row r="39" spans="1:37" ht="12.75">
      <c r="A39" s="107" t="s">
        <v>23</v>
      </c>
      <c r="B39" s="100">
        <v>206</v>
      </c>
      <c r="C39" s="100">
        <v>1453</v>
      </c>
      <c r="D39" s="100">
        <v>1840</v>
      </c>
      <c r="E39" s="100">
        <v>6999</v>
      </c>
      <c r="F39" s="100">
        <v>21715</v>
      </c>
      <c r="G39" s="100">
        <v>107819</v>
      </c>
      <c r="H39" s="101">
        <v>140032</v>
      </c>
      <c r="I39" s="100">
        <v>482</v>
      </c>
      <c r="J39" s="100">
        <v>140514</v>
      </c>
      <c r="K39" s="100">
        <v>73793</v>
      </c>
      <c r="L39" s="100">
        <v>13437.57</v>
      </c>
      <c r="M39" s="100">
        <v>750.52</v>
      </c>
      <c r="N39" s="100">
        <v>1601.29</v>
      </c>
      <c r="O39" s="100">
        <v>14021</v>
      </c>
      <c r="AK39" s="69"/>
    </row>
    <row r="40" spans="1:37" ht="12.75">
      <c r="A40" s="107" t="s">
        <v>24</v>
      </c>
      <c r="B40" s="100">
        <v>202</v>
      </c>
      <c r="C40" s="100">
        <v>1492</v>
      </c>
      <c r="D40" s="100">
        <v>1860</v>
      </c>
      <c r="E40" s="100">
        <v>7118</v>
      </c>
      <c r="F40" s="100">
        <v>22008</v>
      </c>
      <c r="G40" s="100">
        <v>107048</v>
      </c>
      <c r="H40" s="101">
        <v>139728</v>
      </c>
      <c r="I40" s="100">
        <v>502</v>
      </c>
      <c r="J40" s="100">
        <v>140230</v>
      </c>
      <c r="K40" s="100">
        <v>75424</v>
      </c>
      <c r="L40" s="100">
        <v>15683</v>
      </c>
      <c r="M40" s="100">
        <v>584</v>
      </c>
      <c r="N40" s="100">
        <v>1903</v>
      </c>
      <c r="O40" s="100">
        <v>14547</v>
      </c>
      <c r="AK40" s="69"/>
    </row>
    <row r="41" spans="1:36" s="108" customFormat="1" ht="12.75">
      <c r="A41" s="107" t="s">
        <v>25</v>
      </c>
      <c r="B41" s="100">
        <v>217</v>
      </c>
      <c r="C41" s="100">
        <v>1488.83</v>
      </c>
      <c r="D41" s="100">
        <v>1907.45</v>
      </c>
      <c r="E41" s="100">
        <v>7350.21</v>
      </c>
      <c r="F41" s="100">
        <v>22412.02</v>
      </c>
      <c r="G41" s="100">
        <v>108271.67</v>
      </c>
      <c r="H41" s="101">
        <v>141647.18</v>
      </c>
      <c r="I41" s="100">
        <v>504.1</v>
      </c>
      <c r="J41" s="100">
        <v>142151.28</v>
      </c>
      <c r="K41" s="100">
        <v>77609.45</v>
      </c>
      <c r="L41" s="100">
        <v>16331.12</v>
      </c>
      <c r="M41" s="100">
        <v>457.52</v>
      </c>
      <c r="N41" s="100">
        <v>3058.32</v>
      </c>
      <c r="O41" s="100">
        <v>14251</v>
      </c>
      <c r="P41" s="79"/>
      <c r="Q41" s="79"/>
      <c r="R41" s="79"/>
      <c r="S41" s="79"/>
      <c r="T41" s="79"/>
      <c r="U41" s="79"/>
      <c r="V41" s="79"/>
      <c r="W41" s="79"/>
      <c r="X41" s="79"/>
      <c r="Y41" s="79"/>
      <c r="Z41" s="79"/>
      <c r="AA41" s="79"/>
      <c r="AB41" s="79"/>
      <c r="AC41" s="79"/>
      <c r="AD41" s="79"/>
      <c r="AE41" s="79"/>
      <c r="AF41" s="79"/>
      <c r="AG41" s="79"/>
      <c r="AH41" s="79"/>
      <c r="AI41" s="79"/>
      <c r="AJ41" s="79"/>
    </row>
    <row r="42" spans="1:36" s="108" customFormat="1" ht="12.75">
      <c r="A42" s="107" t="s">
        <v>26</v>
      </c>
      <c r="B42" s="100">
        <v>223</v>
      </c>
      <c r="C42" s="100">
        <v>1495.03</v>
      </c>
      <c r="D42" s="100">
        <v>1966.26</v>
      </c>
      <c r="E42" s="100">
        <v>7221.85</v>
      </c>
      <c r="F42" s="100">
        <v>22852.35</v>
      </c>
      <c r="G42" s="109">
        <v>107872.56</v>
      </c>
      <c r="H42" s="110">
        <f>SUM(B42:G42)</f>
        <v>141631.05</v>
      </c>
      <c r="I42" s="109">
        <v>501</v>
      </c>
      <c r="J42" s="109">
        <f>SUM(H42:I42)</f>
        <v>142132.05</v>
      </c>
      <c r="K42" s="109">
        <v>77899.81</v>
      </c>
      <c r="L42" s="100">
        <v>16684.54</v>
      </c>
      <c r="M42" s="100">
        <v>406.9</v>
      </c>
      <c r="N42" s="100">
        <v>3809.14</v>
      </c>
      <c r="O42" s="100">
        <v>15505</v>
      </c>
      <c r="P42" s="79"/>
      <c r="Q42" s="79"/>
      <c r="R42" s="79"/>
      <c r="S42" s="79"/>
      <c r="T42" s="79"/>
      <c r="U42" s="79"/>
      <c r="V42" s="79"/>
      <c r="W42" s="79"/>
      <c r="X42" s="79"/>
      <c r="Y42" s="79"/>
      <c r="Z42" s="79"/>
      <c r="AA42" s="79"/>
      <c r="AB42" s="79"/>
      <c r="AC42" s="79"/>
      <c r="AD42" s="79"/>
      <c r="AE42" s="79"/>
      <c r="AF42" s="79"/>
      <c r="AG42" s="79"/>
      <c r="AH42" s="79"/>
      <c r="AI42" s="79"/>
      <c r="AJ42" s="79"/>
    </row>
    <row r="43" spans="1:37" ht="12.75">
      <c r="A43" s="107"/>
      <c r="B43" s="111"/>
      <c r="C43" s="111"/>
      <c r="D43" s="111"/>
      <c r="E43" s="111"/>
      <c r="F43" s="111"/>
      <c r="G43" s="111"/>
      <c r="H43" s="112"/>
      <c r="I43" s="111"/>
      <c r="J43" s="111"/>
      <c r="K43" s="111"/>
      <c r="L43" s="111"/>
      <c r="M43" s="111"/>
      <c r="N43" s="111"/>
      <c r="O43" s="111"/>
      <c r="AK43" s="69"/>
    </row>
    <row r="44" spans="1:37" ht="12.75">
      <c r="A44" s="94" t="s">
        <v>137</v>
      </c>
      <c r="B44" s="94"/>
      <c r="C44" s="94"/>
      <c r="D44" s="94"/>
      <c r="E44" s="94"/>
      <c r="F44" s="94"/>
      <c r="G44" s="94"/>
      <c r="H44" s="99"/>
      <c r="I44" s="94"/>
      <c r="J44" s="94"/>
      <c r="K44" s="94"/>
      <c r="L44" s="94"/>
      <c r="M44" s="94"/>
      <c r="N44" s="94"/>
      <c r="O44" s="94"/>
      <c r="AK44" s="69"/>
    </row>
    <row r="45" spans="1:37" ht="12.75">
      <c r="A45" s="94" t="s">
        <v>138</v>
      </c>
      <c r="B45" s="100">
        <f aca="true" t="shared" si="1" ref="B45:O45">B42-B41</f>
        <v>6</v>
      </c>
      <c r="C45" s="100">
        <f t="shared" si="1"/>
        <v>6.2000000000000455</v>
      </c>
      <c r="D45" s="100">
        <f t="shared" si="1"/>
        <v>58.80999999999972</v>
      </c>
      <c r="E45" s="100">
        <f t="shared" si="1"/>
        <v>-128.3600000000015</v>
      </c>
      <c r="F45" s="100">
        <f t="shared" si="1"/>
        <v>440.3300000000054</v>
      </c>
      <c r="G45" s="100">
        <f t="shared" si="1"/>
        <v>-399.11000000001513</v>
      </c>
      <c r="H45" s="101">
        <f t="shared" si="1"/>
        <v>-16.130000000004657</v>
      </c>
      <c r="I45" s="100">
        <f t="shared" si="1"/>
        <v>-3.1000000000000227</v>
      </c>
      <c r="J45" s="100">
        <f t="shared" si="1"/>
        <v>-19.230000000010477</v>
      </c>
      <c r="K45" s="100">
        <f t="shared" si="1"/>
        <v>290.35999999998603</v>
      </c>
      <c r="L45" s="100">
        <f t="shared" si="1"/>
        <v>353.41999999999643</v>
      </c>
      <c r="M45" s="100">
        <f t="shared" si="1"/>
        <v>-50.620000000000005</v>
      </c>
      <c r="N45" s="100">
        <f t="shared" si="1"/>
        <v>750.8199999999997</v>
      </c>
      <c r="O45" s="100">
        <f t="shared" si="1"/>
        <v>1254</v>
      </c>
      <c r="AK45" s="69"/>
    </row>
    <row r="46" spans="1:37" ht="12.75">
      <c r="A46" s="113"/>
      <c r="B46" s="113"/>
      <c r="C46" s="113"/>
      <c r="D46" s="113"/>
      <c r="E46" s="113"/>
      <c r="F46" s="113"/>
      <c r="G46" s="113"/>
      <c r="H46" s="113"/>
      <c r="I46" s="113"/>
      <c r="J46" s="114"/>
      <c r="K46" s="113"/>
      <c r="L46" s="115"/>
      <c r="M46" s="113"/>
      <c r="N46" s="116"/>
      <c r="O46" s="113"/>
      <c r="AK46" s="69"/>
    </row>
    <row r="47" spans="1:15" ht="11.25" customHeight="1">
      <c r="A47" s="94"/>
      <c r="B47" s="94"/>
      <c r="C47" s="94"/>
      <c r="D47" s="94"/>
      <c r="E47" s="94"/>
      <c r="F47" s="94"/>
      <c r="G47" s="94"/>
      <c r="H47" s="94"/>
      <c r="I47" s="94"/>
      <c r="J47" s="94"/>
      <c r="K47" s="93"/>
      <c r="L47" s="93"/>
      <c r="M47" s="117"/>
      <c r="N47" s="117"/>
      <c r="O47" s="117"/>
    </row>
    <row r="48" spans="1:15" ht="24.75" customHeight="1">
      <c r="A48" s="400" t="s">
        <v>139</v>
      </c>
      <c r="B48" s="400"/>
      <c r="C48" s="400"/>
      <c r="D48" s="400"/>
      <c r="E48" s="400"/>
      <c r="F48" s="400"/>
      <c r="G48" s="400"/>
      <c r="H48" s="400"/>
      <c r="I48" s="400"/>
      <c r="J48" s="400"/>
      <c r="K48" s="400"/>
      <c r="L48" s="400"/>
      <c r="M48" s="400"/>
      <c r="N48" s="400"/>
      <c r="O48" s="400"/>
    </row>
    <row r="49" spans="1:15" ht="12" customHeight="1">
      <c r="A49" s="119" t="s">
        <v>140</v>
      </c>
      <c r="B49" s="118"/>
      <c r="C49" s="118"/>
      <c r="D49" s="118"/>
      <c r="E49" s="118"/>
      <c r="F49" s="118"/>
      <c r="G49" s="118"/>
      <c r="H49" s="118"/>
      <c r="I49" s="118"/>
      <c r="J49" s="118"/>
      <c r="K49" s="118"/>
      <c r="L49" s="118"/>
      <c r="M49" s="118"/>
      <c r="N49" s="118"/>
      <c r="O49" s="118"/>
    </row>
    <row r="50" spans="1:16" ht="24.75" customHeight="1">
      <c r="A50" s="401" t="s">
        <v>141</v>
      </c>
      <c r="B50" s="401"/>
      <c r="C50" s="401"/>
      <c r="D50" s="401"/>
      <c r="E50" s="401"/>
      <c r="F50" s="401"/>
      <c r="G50" s="401"/>
      <c r="H50" s="401"/>
      <c r="I50" s="401"/>
      <c r="J50" s="401"/>
      <c r="K50" s="401"/>
      <c r="L50" s="401"/>
      <c r="M50" s="401"/>
      <c r="N50" s="401"/>
      <c r="O50" s="401"/>
      <c r="P50" s="79"/>
    </row>
    <row r="51" spans="1:15" ht="12.75">
      <c r="A51" s="119" t="s">
        <v>142</v>
      </c>
      <c r="B51" s="120"/>
      <c r="C51" s="120"/>
      <c r="D51" s="120"/>
      <c r="E51" s="120"/>
      <c r="F51" s="120"/>
      <c r="G51" s="120"/>
      <c r="H51" s="120"/>
      <c r="I51" s="120"/>
      <c r="J51" s="120"/>
      <c r="K51" s="120"/>
      <c r="L51" s="120"/>
      <c r="M51" s="120"/>
      <c r="N51" s="120"/>
      <c r="O51" s="120"/>
    </row>
  </sheetData>
  <mergeCells count="3">
    <mergeCell ref="A48:O48"/>
    <mergeCell ref="A14:I14"/>
    <mergeCell ref="A50:O50"/>
  </mergeCells>
  <printOptions horizontalCentered="1"/>
  <pageMargins left="0.3937007874015748" right="0.35433070866141736" top="0.7874015748031497" bottom="0.3937007874015748" header="0" footer="0"/>
  <pageSetup fitToHeight="1" fitToWidth="1" horizontalDpi="600" verticalDpi="600" orientation="portrait" paperSize="9" scale="68"/>
  <headerFooter alignWithMargins="0">
    <oddFooter>&amp;C&amp;"Arial,Regular"14</oddFooter>
  </headerFooter>
  <rowBreaks count="1" manualBreakCount="1">
    <brk id="16" max="1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Y71"/>
  <sheetViews>
    <sheetView showGridLines="0" zoomScaleSheetLayoutView="100" workbookViewId="0" topLeftCell="A1">
      <pane xSplit="1" ySplit="5" topLeftCell="H27" activePane="bottomRight" state="frozen"/>
      <selection pane="topLeft" activeCell="A1" sqref="A1"/>
      <selection pane="topRight" activeCell="B1" sqref="B1"/>
      <selection pane="bottomLeft" activeCell="A5" sqref="A5"/>
      <selection pane="bottomRight" activeCell="O52" sqref="O52"/>
    </sheetView>
  </sheetViews>
  <sheetFormatPr defaultColWidth="12" defaultRowHeight="12.75"/>
  <cols>
    <col min="1" max="1" width="35" style="121" customWidth="1"/>
    <col min="2" max="2" width="8.33203125" style="122" customWidth="1"/>
    <col min="3" max="4" width="8" style="122" customWidth="1"/>
    <col min="5" max="5" width="8.33203125" style="122" customWidth="1"/>
    <col min="6" max="6" width="8.66015625" style="122" customWidth="1"/>
    <col min="7" max="7" width="8.33203125" style="122" customWidth="1"/>
    <col min="8" max="8" width="9.16015625" style="122" customWidth="1"/>
    <col min="9" max="9" width="7.83203125" style="123" customWidth="1"/>
    <col min="10" max="10" width="6" style="122" customWidth="1"/>
    <col min="11" max="12" width="8" style="122" customWidth="1"/>
    <col min="13" max="13" width="8.33203125" style="122" customWidth="1"/>
    <col min="14" max="14" width="8.66015625" style="122" customWidth="1"/>
    <col min="15" max="15" width="8.33203125" style="122" customWidth="1"/>
    <col min="16" max="16" width="9.16015625" style="122" customWidth="1"/>
    <col min="17" max="17" width="7.33203125" style="123" customWidth="1"/>
    <col min="18" max="18" width="7.66015625" style="124" customWidth="1"/>
    <col min="19" max="19" width="15.16015625" style="121" customWidth="1"/>
    <col min="20" max="20" width="10" style="121" customWidth="1"/>
    <col min="21" max="21" width="12.16015625" style="121" customWidth="1"/>
    <col min="22" max="22" width="9.33203125" style="125" customWidth="1"/>
    <col min="23" max="23" width="12" style="126" customWidth="1"/>
    <col min="24" max="16384" width="9.33203125" style="125" customWidth="1"/>
  </cols>
  <sheetData>
    <row r="1" ht="9.75">
      <c r="A1" s="121" t="s">
        <v>27</v>
      </c>
    </row>
    <row r="3" spans="1:21" ht="12.75" customHeight="1">
      <c r="A3" s="121" t="s">
        <v>118</v>
      </c>
      <c r="I3" s="127"/>
      <c r="Q3" s="128"/>
      <c r="U3" s="129" t="s">
        <v>152</v>
      </c>
    </row>
    <row r="4" spans="1:21" ht="10.5" customHeight="1">
      <c r="A4" s="130" t="s">
        <v>42</v>
      </c>
      <c r="B4" s="130"/>
      <c r="C4" s="130"/>
      <c r="D4" s="130"/>
      <c r="E4" s="131" t="s">
        <v>28</v>
      </c>
      <c r="F4" s="130"/>
      <c r="G4" s="130"/>
      <c r="H4" s="130"/>
      <c r="I4" s="124"/>
      <c r="J4" s="130"/>
      <c r="K4" s="130"/>
      <c r="L4" s="130"/>
      <c r="M4" s="131" t="s">
        <v>29</v>
      </c>
      <c r="N4" s="130"/>
      <c r="O4" s="130"/>
      <c r="P4" s="130"/>
      <c r="Q4" s="124"/>
      <c r="R4" s="131"/>
      <c r="S4" s="130"/>
      <c r="T4" s="130"/>
      <c r="U4" s="130"/>
    </row>
    <row r="5" spans="1:21" ht="27.75">
      <c r="A5" s="132"/>
      <c r="B5" s="133" t="s">
        <v>30</v>
      </c>
      <c r="C5" s="133" t="s">
        <v>31</v>
      </c>
      <c r="D5" s="133" t="s">
        <v>32</v>
      </c>
      <c r="E5" s="133" t="s">
        <v>13</v>
      </c>
      <c r="F5" s="133" t="s">
        <v>14</v>
      </c>
      <c r="G5" s="133" t="s">
        <v>15</v>
      </c>
      <c r="H5" s="133" t="s">
        <v>115</v>
      </c>
      <c r="I5" s="134" t="s">
        <v>33</v>
      </c>
      <c r="J5" s="133" t="s">
        <v>30</v>
      </c>
      <c r="K5" s="133" t="s">
        <v>31</v>
      </c>
      <c r="L5" s="133" t="s">
        <v>32</v>
      </c>
      <c r="M5" s="133" t="s">
        <v>13</v>
      </c>
      <c r="N5" s="133" t="s">
        <v>14</v>
      </c>
      <c r="O5" s="133" t="s">
        <v>15</v>
      </c>
      <c r="P5" s="133" t="s">
        <v>115</v>
      </c>
      <c r="Q5" s="134" t="s">
        <v>34</v>
      </c>
      <c r="R5" s="134" t="s">
        <v>35</v>
      </c>
      <c r="S5" s="135" t="s">
        <v>153</v>
      </c>
      <c r="T5" s="135" t="s">
        <v>175</v>
      </c>
      <c r="U5" s="135" t="s">
        <v>36</v>
      </c>
    </row>
    <row r="6" spans="1:23" s="137" customFormat="1" ht="12.75" customHeight="1">
      <c r="A6" s="136" t="s">
        <v>46</v>
      </c>
      <c r="B6" s="100">
        <v>6</v>
      </c>
      <c r="C6" s="100">
        <v>5</v>
      </c>
      <c r="D6" s="100">
        <v>21</v>
      </c>
      <c r="E6" s="100">
        <v>47</v>
      </c>
      <c r="F6" s="100">
        <v>151</v>
      </c>
      <c r="G6" s="100">
        <v>422.64</v>
      </c>
      <c r="H6" s="100">
        <v>1832.75</v>
      </c>
      <c r="I6" s="101">
        <f aca="true" t="shared" si="0" ref="I6:I48">SUM(B6:H6)</f>
        <v>2485.39</v>
      </c>
      <c r="J6" s="100">
        <v>0</v>
      </c>
      <c r="K6" s="100">
        <v>3.93</v>
      </c>
      <c r="L6" s="100">
        <v>3.6</v>
      </c>
      <c r="M6" s="100">
        <v>4.53</v>
      </c>
      <c r="N6" s="100">
        <v>29.85</v>
      </c>
      <c r="O6" s="100">
        <v>69.61</v>
      </c>
      <c r="P6" s="100">
        <v>704.64</v>
      </c>
      <c r="Q6" s="101">
        <f aca="true" t="shared" si="1" ref="Q6:Q48">SUM(J6:P6)</f>
        <v>816.16</v>
      </c>
      <c r="R6" s="101">
        <f aca="true" t="shared" si="2" ref="R6:R48">SUM(Q6,I6)</f>
        <v>3301.5499999999997</v>
      </c>
      <c r="S6" s="100">
        <v>206.9631076530369</v>
      </c>
      <c r="T6" s="100">
        <f aca="true" t="shared" si="3" ref="T6:T48">H6+P6</f>
        <v>2537.39</v>
      </c>
      <c r="U6" s="100">
        <v>159.06047757197052</v>
      </c>
      <c r="W6" s="138"/>
    </row>
    <row r="7" spans="1:23" s="137" customFormat="1" ht="10.5" customHeight="1">
      <c r="A7" s="136" t="s">
        <v>47</v>
      </c>
      <c r="B7" s="100">
        <v>2</v>
      </c>
      <c r="C7" s="100">
        <v>4</v>
      </c>
      <c r="D7" s="100">
        <v>11</v>
      </c>
      <c r="E7" s="100">
        <v>15</v>
      </c>
      <c r="F7" s="100">
        <v>54</v>
      </c>
      <c r="G7" s="100">
        <v>130</v>
      </c>
      <c r="H7" s="100">
        <v>667.75</v>
      </c>
      <c r="I7" s="101">
        <f t="shared" si="0"/>
        <v>883.75</v>
      </c>
      <c r="J7" s="100">
        <v>2</v>
      </c>
      <c r="K7" s="100">
        <v>1</v>
      </c>
      <c r="L7" s="100">
        <v>1</v>
      </c>
      <c r="M7" s="100">
        <v>5</v>
      </c>
      <c r="N7" s="100">
        <v>9.83</v>
      </c>
      <c r="O7" s="100">
        <v>49.35</v>
      </c>
      <c r="P7" s="100">
        <v>294.32</v>
      </c>
      <c r="Q7" s="101">
        <f t="shared" si="1"/>
        <v>362.5</v>
      </c>
      <c r="R7" s="101">
        <f t="shared" si="2"/>
        <v>1246.25</v>
      </c>
      <c r="S7" s="100">
        <v>207.9311662331465</v>
      </c>
      <c r="T7" s="100">
        <f t="shared" si="3"/>
        <v>962.0699999999999</v>
      </c>
      <c r="U7" s="100">
        <v>160.5170207405603</v>
      </c>
      <c r="W7" s="138"/>
    </row>
    <row r="8" spans="1:23" s="137" customFormat="1" ht="10.5" customHeight="1">
      <c r="A8" s="136" t="s">
        <v>48</v>
      </c>
      <c r="B8" s="100">
        <v>2</v>
      </c>
      <c r="C8" s="100">
        <v>7</v>
      </c>
      <c r="D8" s="100">
        <v>11</v>
      </c>
      <c r="E8" s="100">
        <v>21</v>
      </c>
      <c r="F8" s="100">
        <v>79</v>
      </c>
      <c r="G8" s="100">
        <v>198.9</v>
      </c>
      <c r="H8" s="100">
        <v>771.06</v>
      </c>
      <c r="I8" s="101">
        <f t="shared" si="0"/>
        <v>1089.96</v>
      </c>
      <c r="J8" s="100">
        <v>1</v>
      </c>
      <c r="K8" s="100">
        <v>0</v>
      </c>
      <c r="L8" s="100">
        <v>2</v>
      </c>
      <c r="M8" s="100">
        <v>9</v>
      </c>
      <c r="N8" s="100">
        <v>8.86</v>
      </c>
      <c r="O8" s="100">
        <v>54.16</v>
      </c>
      <c r="P8" s="100">
        <v>306.34</v>
      </c>
      <c r="Q8" s="101">
        <f t="shared" si="1"/>
        <v>381.35999999999996</v>
      </c>
      <c r="R8" s="101">
        <f t="shared" si="2"/>
        <v>1471.32</v>
      </c>
      <c r="S8" s="100">
        <v>190.9795731347197</v>
      </c>
      <c r="T8" s="100">
        <f t="shared" si="3"/>
        <v>1077.3999999999999</v>
      </c>
      <c r="U8" s="100">
        <v>139.84815818132492</v>
      </c>
      <c r="W8" s="138"/>
    </row>
    <row r="9" spans="1:23" s="137" customFormat="1" ht="10.5" customHeight="1">
      <c r="A9" s="136" t="s">
        <v>49</v>
      </c>
      <c r="B9" s="100">
        <v>4</v>
      </c>
      <c r="C9" s="100">
        <v>5</v>
      </c>
      <c r="D9" s="100">
        <v>13</v>
      </c>
      <c r="E9" s="100">
        <v>22</v>
      </c>
      <c r="F9" s="100">
        <v>101.95</v>
      </c>
      <c r="G9" s="100">
        <v>297.88</v>
      </c>
      <c r="H9" s="100">
        <v>1159.24</v>
      </c>
      <c r="I9" s="101">
        <f t="shared" si="0"/>
        <v>1603.07</v>
      </c>
      <c r="J9" s="100">
        <v>0</v>
      </c>
      <c r="K9" s="100">
        <v>0</v>
      </c>
      <c r="L9" s="100">
        <v>2.8</v>
      </c>
      <c r="M9" s="100">
        <v>4</v>
      </c>
      <c r="N9" s="100">
        <v>16.18</v>
      </c>
      <c r="O9" s="100">
        <v>64.52</v>
      </c>
      <c r="P9" s="100">
        <v>464.62</v>
      </c>
      <c r="Q9" s="101">
        <f t="shared" si="1"/>
        <v>552.12</v>
      </c>
      <c r="R9" s="101">
        <f t="shared" si="2"/>
        <v>2155.19</v>
      </c>
      <c r="S9" s="100">
        <v>214.89965918223677</v>
      </c>
      <c r="T9" s="100">
        <f t="shared" si="3"/>
        <v>1623.8600000000001</v>
      </c>
      <c r="U9" s="100">
        <v>161.91934843780226</v>
      </c>
      <c r="W9" s="138"/>
    </row>
    <row r="10" spans="1:23" s="137" customFormat="1" ht="10.5" customHeight="1">
      <c r="A10" s="136" t="s">
        <v>50</v>
      </c>
      <c r="B10" s="100">
        <v>4</v>
      </c>
      <c r="C10" s="100">
        <v>4</v>
      </c>
      <c r="D10" s="100">
        <v>9</v>
      </c>
      <c r="E10" s="100">
        <v>22</v>
      </c>
      <c r="F10" s="100">
        <v>74.93</v>
      </c>
      <c r="G10" s="100">
        <v>217</v>
      </c>
      <c r="H10" s="100">
        <v>1025.43</v>
      </c>
      <c r="I10" s="101">
        <f t="shared" si="0"/>
        <v>1356.3600000000001</v>
      </c>
      <c r="J10" s="100">
        <v>0</v>
      </c>
      <c r="K10" s="100">
        <v>0</v>
      </c>
      <c r="L10" s="100">
        <v>1</v>
      </c>
      <c r="M10" s="100">
        <v>2</v>
      </c>
      <c r="N10" s="100">
        <v>8.8</v>
      </c>
      <c r="O10" s="100">
        <v>30.34</v>
      </c>
      <c r="P10" s="100">
        <v>325.92</v>
      </c>
      <c r="Q10" s="101">
        <f t="shared" si="1"/>
        <v>368.06</v>
      </c>
      <c r="R10" s="101">
        <f t="shared" si="2"/>
        <v>1724.42</v>
      </c>
      <c r="S10" s="100">
        <v>308.7409338391823</v>
      </c>
      <c r="T10" s="100">
        <f t="shared" si="3"/>
        <v>1351.3500000000001</v>
      </c>
      <c r="U10" s="100">
        <v>241.9463129304804</v>
      </c>
      <c r="W10" s="138"/>
    </row>
    <row r="11" spans="1:23" s="137" customFormat="1" ht="18" customHeight="1">
      <c r="A11" s="136" t="s">
        <v>51</v>
      </c>
      <c r="B11" s="100">
        <v>3</v>
      </c>
      <c r="C11" s="100">
        <v>4</v>
      </c>
      <c r="D11" s="100">
        <v>6</v>
      </c>
      <c r="E11" s="100">
        <v>15</v>
      </c>
      <c r="F11" s="100">
        <v>52</v>
      </c>
      <c r="G11" s="100">
        <v>145.5</v>
      </c>
      <c r="H11" s="100">
        <v>609.45</v>
      </c>
      <c r="I11" s="101">
        <f t="shared" si="0"/>
        <v>834.95</v>
      </c>
      <c r="J11" s="100">
        <v>1</v>
      </c>
      <c r="K11" s="100">
        <v>0</v>
      </c>
      <c r="L11" s="100">
        <v>1</v>
      </c>
      <c r="M11" s="100">
        <v>3</v>
      </c>
      <c r="N11" s="100">
        <v>7</v>
      </c>
      <c r="O11" s="100">
        <v>37.46</v>
      </c>
      <c r="P11" s="100">
        <v>353.78</v>
      </c>
      <c r="Q11" s="101">
        <f t="shared" si="1"/>
        <v>403.23999999999995</v>
      </c>
      <c r="R11" s="101">
        <f t="shared" si="2"/>
        <v>1238.19</v>
      </c>
      <c r="S11" s="100">
        <v>249.69146258832637</v>
      </c>
      <c r="T11" s="100">
        <f t="shared" si="3"/>
        <v>963.23</v>
      </c>
      <c r="U11" s="100">
        <v>194.24345820023876</v>
      </c>
      <c r="W11" s="138"/>
    </row>
    <row r="12" spans="1:23" s="137" customFormat="1" ht="10.5" customHeight="1">
      <c r="A12" s="136" t="s">
        <v>52</v>
      </c>
      <c r="B12" s="100">
        <v>3</v>
      </c>
      <c r="C12" s="100">
        <v>9</v>
      </c>
      <c r="D12" s="100">
        <v>13</v>
      </c>
      <c r="E12" s="100">
        <v>19</v>
      </c>
      <c r="F12" s="100">
        <v>87.7</v>
      </c>
      <c r="G12" s="100">
        <v>271</v>
      </c>
      <c r="H12" s="100">
        <v>1151.15</v>
      </c>
      <c r="I12" s="101">
        <f t="shared" si="0"/>
        <v>1553.8500000000001</v>
      </c>
      <c r="J12" s="100">
        <v>1</v>
      </c>
      <c r="K12" s="100">
        <v>0</v>
      </c>
      <c r="L12" s="100">
        <v>2</v>
      </c>
      <c r="M12" s="100">
        <v>5</v>
      </c>
      <c r="N12" s="100">
        <v>12.25</v>
      </c>
      <c r="O12" s="100">
        <v>41.7</v>
      </c>
      <c r="P12" s="100">
        <v>458.62</v>
      </c>
      <c r="Q12" s="101">
        <f t="shared" si="1"/>
        <v>520.57</v>
      </c>
      <c r="R12" s="101">
        <f t="shared" si="2"/>
        <v>2074.42</v>
      </c>
      <c r="S12" s="100">
        <v>207.18074508045353</v>
      </c>
      <c r="T12" s="100">
        <f t="shared" si="3"/>
        <v>1609.77</v>
      </c>
      <c r="U12" s="100">
        <v>160.7742636535329</v>
      </c>
      <c r="W12" s="138"/>
    </row>
    <row r="13" spans="1:23" s="137" customFormat="1" ht="10.5" customHeight="1">
      <c r="A13" s="136" t="s">
        <v>53</v>
      </c>
      <c r="B13" s="100">
        <v>3</v>
      </c>
      <c r="C13" s="100">
        <v>8</v>
      </c>
      <c r="D13" s="100">
        <v>29</v>
      </c>
      <c r="E13" s="100">
        <v>26</v>
      </c>
      <c r="F13" s="100">
        <v>154</v>
      </c>
      <c r="G13" s="100">
        <v>520.89</v>
      </c>
      <c r="H13" s="100">
        <v>1922.83</v>
      </c>
      <c r="I13" s="101">
        <f t="shared" si="0"/>
        <v>2663.72</v>
      </c>
      <c r="J13" s="100">
        <v>2</v>
      </c>
      <c r="K13" s="100">
        <v>2</v>
      </c>
      <c r="L13" s="100">
        <v>5</v>
      </c>
      <c r="M13" s="100">
        <v>4</v>
      </c>
      <c r="N13" s="100">
        <v>28.65</v>
      </c>
      <c r="O13" s="100">
        <v>88.12</v>
      </c>
      <c r="P13" s="100">
        <v>762.52</v>
      </c>
      <c r="Q13" s="101">
        <f t="shared" si="1"/>
        <v>892.29</v>
      </c>
      <c r="R13" s="101">
        <f t="shared" si="2"/>
        <v>3556.0099999999998</v>
      </c>
      <c r="S13" s="100">
        <v>213.21139466601272</v>
      </c>
      <c r="T13" s="100">
        <f t="shared" si="3"/>
        <v>2685.35</v>
      </c>
      <c r="U13" s="100">
        <v>161.00832637320403</v>
      </c>
      <c r="W13" s="138"/>
    </row>
    <row r="14" spans="1:23" s="137" customFormat="1" ht="10.5" customHeight="1">
      <c r="A14" s="136" t="s">
        <v>54</v>
      </c>
      <c r="B14" s="100">
        <v>4</v>
      </c>
      <c r="C14" s="100">
        <v>4</v>
      </c>
      <c r="D14" s="100">
        <v>10</v>
      </c>
      <c r="E14" s="100">
        <v>20</v>
      </c>
      <c r="F14" s="100">
        <v>75</v>
      </c>
      <c r="G14" s="100">
        <v>206</v>
      </c>
      <c r="H14" s="100">
        <v>817.03</v>
      </c>
      <c r="I14" s="101">
        <f t="shared" si="0"/>
        <v>1136.03</v>
      </c>
      <c r="J14" s="100">
        <v>0</v>
      </c>
      <c r="K14" s="100">
        <v>2</v>
      </c>
      <c r="L14" s="100">
        <v>2</v>
      </c>
      <c r="M14" s="100">
        <v>5</v>
      </c>
      <c r="N14" s="100">
        <v>14.13</v>
      </c>
      <c r="O14" s="100">
        <v>34.45</v>
      </c>
      <c r="P14" s="100">
        <v>292.86</v>
      </c>
      <c r="Q14" s="101">
        <f t="shared" si="1"/>
        <v>350.44</v>
      </c>
      <c r="R14" s="101">
        <f t="shared" si="2"/>
        <v>1486.47</v>
      </c>
      <c r="S14" s="100">
        <v>209.0557493249325</v>
      </c>
      <c r="T14" s="100">
        <f t="shared" si="3"/>
        <v>1109.8899999999999</v>
      </c>
      <c r="U14" s="100">
        <v>156.0938906390639</v>
      </c>
      <c r="W14" s="138"/>
    </row>
    <row r="15" spans="1:23" s="137" customFormat="1" ht="10.5" customHeight="1">
      <c r="A15" s="136" t="s">
        <v>55</v>
      </c>
      <c r="B15" s="100">
        <v>3</v>
      </c>
      <c r="C15" s="100">
        <v>6</v>
      </c>
      <c r="D15" s="100">
        <v>10</v>
      </c>
      <c r="E15" s="100">
        <v>14</v>
      </c>
      <c r="F15" s="100">
        <v>69</v>
      </c>
      <c r="G15" s="100">
        <v>187.5</v>
      </c>
      <c r="H15" s="100">
        <v>823.23</v>
      </c>
      <c r="I15" s="101">
        <f t="shared" si="0"/>
        <v>1112.73</v>
      </c>
      <c r="J15" s="100">
        <v>0</v>
      </c>
      <c r="K15" s="100">
        <v>2</v>
      </c>
      <c r="L15" s="100">
        <v>1</v>
      </c>
      <c r="M15" s="100">
        <v>3</v>
      </c>
      <c r="N15" s="100">
        <v>14.9</v>
      </c>
      <c r="O15" s="100">
        <v>37.27</v>
      </c>
      <c r="P15" s="100">
        <v>336.24</v>
      </c>
      <c r="Q15" s="101">
        <f t="shared" si="1"/>
        <v>394.41</v>
      </c>
      <c r="R15" s="101">
        <f t="shared" si="2"/>
        <v>1507.14</v>
      </c>
      <c r="S15" s="100">
        <v>249.08070159201824</v>
      </c>
      <c r="T15" s="100">
        <f t="shared" si="3"/>
        <v>1159.47</v>
      </c>
      <c r="U15" s="100">
        <v>191.62227867012845</v>
      </c>
      <c r="W15" s="138"/>
    </row>
    <row r="16" spans="1:23" s="137" customFormat="1" ht="18" customHeight="1">
      <c r="A16" s="136" t="s">
        <v>56</v>
      </c>
      <c r="B16" s="100">
        <v>4</v>
      </c>
      <c r="C16" s="100">
        <v>9</v>
      </c>
      <c r="D16" s="100">
        <v>19</v>
      </c>
      <c r="E16" s="100">
        <v>36</v>
      </c>
      <c r="F16" s="100">
        <v>122</v>
      </c>
      <c r="G16" s="100">
        <v>414.87</v>
      </c>
      <c r="H16" s="100">
        <v>2004.13</v>
      </c>
      <c r="I16" s="101">
        <f t="shared" si="0"/>
        <v>2609</v>
      </c>
      <c r="J16" s="100">
        <v>1</v>
      </c>
      <c r="K16" s="100">
        <v>1</v>
      </c>
      <c r="L16" s="100">
        <v>4</v>
      </c>
      <c r="M16" s="100">
        <v>8</v>
      </c>
      <c r="N16" s="100">
        <v>25.4</v>
      </c>
      <c r="O16" s="100">
        <v>112.14</v>
      </c>
      <c r="P16" s="100">
        <v>845.39</v>
      </c>
      <c r="Q16" s="101">
        <f t="shared" si="1"/>
        <v>996.93</v>
      </c>
      <c r="R16" s="101">
        <f t="shared" si="2"/>
        <v>3605.93</v>
      </c>
      <c r="S16" s="100">
        <v>211.39677001038828</v>
      </c>
      <c r="T16" s="100">
        <f t="shared" si="3"/>
        <v>2849.52</v>
      </c>
      <c r="U16" s="100">
        <v>167.05241756772918</v>
      </c>
      <c r="W16" s="138"/>
    </row>
    <row r="17" spans="1:23" s="137" customFormat="1" ht="10.5" customHeight="1">
      <c r="A17" s="136" t="s">
        <v>57</v>
      </c>
      <c r="B17" s="100">
        <v>4</v>
      </c>
      <c r="C17" s="100">
        <v>6</v>
      </c>
      <c r="D17" s="100">
        <v>11</v>
      </c>
      <c r="E17" s="100">
        <v>19</v>
      </c>
      <c r="F17" s="100">
        <v>56.8</v>
      </c>
      <c r="G17" s="100">
        <v>171.75</v>
      </c>
      <c r="H17" s="100">
        <v>679.51</v>
      </c>
      <c r="I17" s="101">
        <f t="shared" si="0"/>
        <v>948.06</v>
      </c>
      <c r="J17" s="100">
        <v>0</v>
      </c>
      <c r="K17" s="100">
        <v>1</v>
      </c>
      <c r="L17" s="100">
        <v>1</v>
      </c>
      <c r="M17" s="100">
        <v>2</v>
      </c>
      <c r="N17" s="100">
        <v>10.63</v>
      </c>
      <c r="O17" s="100">
        <v>31.71</v>
      </c>
      <c r="P17" s="100">
        <v>314.33</v>
      </c>
      <c r="Q17" s="101">
        <f t="shared" si="1"/>
        <v>360.66999999999996</v>
      </c>
      <c r="R17" s="101">
        <f t="shared" si="2"/>
        <v>1308.73</v>
      </c>
      <c r="S17" s="100">
        <v>223.2710411115016</v>
      </c>
      <c r="T17" s="100">
        <f t="shared" si="3"/>
        <v>993.8399999999999</v>
      </c>
      <c r="U17" s="100">
        <v>169.55039733043083</v>
      </c>
      <c r="W17" s="138"/>
    </row>
    <row r="18" spans="1:23" s="137" customFormat="1" ht="10.5" customHeight="1">
      <c r="A18" s="136" t="s">
        <v>58</v>
      </c>
      <c r="B18" s="100">
        <v>6</v>
      </c>
      <c r="C18" s="100">
        <v>17</v>
      </c>
      <c r="D18" s="100">
        <v>47</v>
      </c>
      <c r="E18" s="100">
        <v>77.8</v>
      </c>
      <c r="F18" s="100">
        <v>296</v>
      </c>
      <c r="G18" s="100">
        <v>959.25</v>
      </c>
      <c r="H18" s="100">
        <v>4631.72</v>
      </c>
      <c r="I18" s="101">
        <f t="shared" si="0"/>
        <v>6034.77</v>
      </c>
      <c r="J18" s="100">
        <v>0</v>
      </c>
      <c r="K18" s="100">
        <v>5</v>
      </c>
      <c r="L18" s="100">
        <v>8</v>
      </c>
      <c r="M18" s="100">
        <v>23</v>
      </c>
      <c r="N18" s="100">
        <v>68.8</v>
      </c>
      <c r="O18" s="100">
        <v>209.56</v>
      </c>
      <c r="P18" s="100">
        <v>1798.45</v>
      </c>
      <c r="Q18" s="101">
        <f t="shared" si="1"/>
        <v>2112.81</v>
      </c>
      <c r="R18" s="101">
        <f t="shared" si="2"/>
        <v>8147.58</v>
      </c>
      <c r="S18" s="100">
        <v>315.8008569078603</v>
      </c>
      <c r="T18" s="100">
        <f t="shared" si="3"/>
        <v>6430.17</v>
      </c>
      <c r="U18" s="100">
        <v>249.2339070083652</v>
      </c>
      <c r="W18" s="138"/>
    </row>
    <row r="19" spans="1:23" s="137" customFormat="1" ht="10.5" customHeight="1">
      <c r="A19" s="136" t="s">
        <v>59</v>
      </c>
      <c r="B19" s="100">
        <v>4</v>
      </c>
      <c r="C19" s="100">
        <v>9</v>
      </c>
      <c r="D19" s="100">
        <v>23</v>
      </c>
      <c r="E19" s="100">
        <v>42</v>
      </c>
      <c r="F19" s="100">
        <v>154.5</v>
      </c>
      <c r="G19" s="100">
        <v>499.54</v>
      </c>
      <c r="H19" s="100">
        <v>1950.11</v>
      </c>
      <c r="I19" s="101">
        <f t="shared" si="0"/>
        <v>2682.1499999999996</v>
      </c>
      <c r="J19" s="100">
        <v>1</v>
      </c>
      <c r="K19" s="100">
        <v>4</v>
      </c>
      <c r="L19" s="100">
        <v>2</v>
      </c>
      <c r="M19" s="100">
        <v>13</v>
      </c>
      <c r="N19" s="100">
        <v>39.9</v>
      </c>
      <c r="O19" s="100">
        <v>134.78</v>
      </c>
      <c r="P19" s="100">
        <v>870.75</v>
      </c>
      <c r="Q19" s="101">
        <f t="shared" si="1"/>
        <v>1065.43</v>
      </c>
      <c r="R19" s="101">
        <f t="shared" si="2"/>
        <v>3747.58</v>
      </c>
      <c r="S19" s="100">
        <v>201.78145394769786</v>
      </c>
      <c r="T19" s="100">
        <f t="shared" si="3"/>
        <v>2820.8599999999997</v>
      </c>
      <c r="U19" s="100">
        <v>151.88394435419735</v>
      </c>
      <c r="W19" s="138"/>
    </row>
    <row r="20" spans="1:23" s="137" customFormat="1" ht="10.5" customHeight="1">
      <c r="A20" s="136" t="s">
        <v>60</v>
      </c>
      <c r="B20" s="100">
        <v>4</v>
      </c>
      <c r="C20" s="100">
        <v>6</v>
      </c>
      <c r="D20" s="100">
        <v>15</v>
      </c>
      <c r="E20" s="100">
        <v>29</v>
      </c>
      <c r="F20" s="100">
        <v>89.78</v>
      </c>
      <c r="G20" s="100">
        <v>248.9</v>
      </c>
      <c r="H20" s="100">
        <v>1083.08</v>
      </c>
      <c r="I20" s="101">
        <f t="shared" si="0"/>
        <v>1475.76</v>
      </c>
      <c r="J20" s="100">
        <v>1</v>
      </c>
      <c r="K20" s="100">
        <v>2</v>
      </c>
      <c r="L20" s="100">
        <v>2</v>
      </c>
      <c r="M20" s="100">
        <v>8</v>
      </c>
      <c r="N20" s="100">
        <v>22.7</v>
      </c>
      <c r="O20" s="100">
        <v>79.47</v>
      </c>
      <c r="P20" s="100">
        <v>538.74</v>
      </c>
      <c r="Q20" s="101">
        <f t="shared" si="1"/>
        <v>653.91</v>
      </c>
      <c r="R20" s="101">
        <f t="shared" si="2"/>
        <v>2129.67</v>
      </c>
      <c r="S20" s="100">
        <v>196.48740486644627</v>
      </c>
      <c r="T20" s="100">
        <f t="shared" si="3"/>
        <v>1621.82</v>
      </c>
      <c r="U20" s="100">
        <v>149.63219792761313</v>
      </c>
      <c r="W20" s="138"/>
    </row>
    <row r="21" spans="1:23" s="137" customFormat="1" ht="18" customHeight="1">
      <c r="A21" s="136" t="s">
        <v>61</v>
      </c>
      <c r="B21" s="100">
        <v>4</v>
      </c>
      <c r="C21" s="100">
        <v>8</v>
      </c>
      <c r="D21" s="100">
        <v>12</v>
      </c>
      <c r="E21" s="100">
        <v>30</v>
      </c>
      <c r="F21" s="100">
        <v>104</v>
      </c>
      <c r="G21" s="100">
        <v>280.7</v>
      </c>
      <c r="H21" s="100">
        <v>1080.7</v>
      </c>
      <c r="I21" s="101">
        <f t="shared" si="0"/>
        <v>1519.4</v>
      </c>
      <c r="J21" s="100">
        <v>0</v>
      </c>
      <c r="K21" s="100">
        <v>0</v>
      </c>
      <c r="L21" s="100">
        <v>5</v>
      </c>
      <c r="M21" s="100">
        <v>2</v>
      </c>
      <c r="N21" s="100">
        <v>10.6</v>
      </c>
      <c r="O21" s="100">
        <v>48.94</v>
      </c>
      <c r="P21" s="100">
        <v>471.68</v>
      </c>
      <c r="Q21" s="101">
        <f t="shared" si="1"/>
        <v>538.22</v>
      </c>
      <c r="R21" s="101">
        <f t="shared" si="2"/>
        <v>2057.62</v>
      </c>
      <c r="S21" s="100">
        <v>224.91435717049646</v>
      </c>
      <c r="T21" s="100">
        <f t="shared" si="3"/>
        <v>1552.38</v>
      </c>
      <c r="U21" s="100">
        <v>169.6875758324352</v>
      </c>
      <c r="W21" s="138"/>
    </row>
    <row r="22" spans="1:23" s="137" customFormat="1" ht="10.5" customHeight="1">
      <c r="A22" s="136" t="s">
        <v>62</v>
      </c>
      <c r="B22" s="100">
        <v>7</v>
      </c>
      <c r="C22" s="100">
        <v>13</v>
      </c>
      <c r="D22" s="100">
        <v>21</v>
      </c>
      <c r="E22" s="100">
        <v>57</v>
      </c>
      <c r="F22" s="100">
        <v>156</v>
      </c>
      <c r="G22" s="100">
        <v>428.65</v>
      </c>
      <c r="H22" s="100">
        <v>2109.74</v>
      </c>
      <c r="I22" s="101">
        <f t="shared" si="0"/>
        <v>2792.39</v>
      </c>
      <c r="J22" s="100">
        <v>0</v>
      </c>
      <c r="K22" s="100">
        <v>2</v>
      </c>
      <c r="L22" s="100">
        <v>4.8</v>
      </c>
      <c r="M22" s="100">
        <v>11.9</v>
      </c>
      <c r="N22" s="100">
        <v>28.15</v>
      </c>
      <c r="O22" s="100">
        <v>101.58</v>
      </c>
      <c r="P22" s="100">
        <v>846.31</v>
      </c>
      <c r="Q22" s="101">
        <f t="shared" si="1"/>
        <v>994.74</v>
      </c>
      <c r="R22" s="101">
        <f t="shared" si="2"/>
        <v>3787.13</v>
      </c>
      <c r="S22" s="100">
        <v>228.80817808604027</v>
      </c>
      <c r="T22" s="100">
        <f t="shared" si="3"/>
        <v>2956.0499999999997</v>
      </c>
      <c r="U22" s="100">
        <v>178.59656648470988</v>
      </c>
      <c r="W22" s="138"/>
    </row>
    <row r="23" spans="1:23" s="137" customFormat="1" ht="10.5" customHeight="1">
      <c r="A23" s="136" t="s">
        <v>63</v>
      </c>
      <c r="B23" s="100">
        <v>4</v>
      </c>
      <c r="C23" s="100">
        <v>9</v>
      </c>
      <c r="D23" s="100">
        <v>19</v>
      </c>
      <c r="E23" s="100">
        <v>40</v>
      </c>
      <c r="F23" s="100">
        <v>155</v>
      </c>
      <c r="G23" s="100">
        <v>510</v>
      </c>
      <c r="H23" s="100">
        <v>1921.22</v>
      </c>
      <c r="I23" s="101">
        <f t="shared" si="0"/>
        <v>2658.2200000000003</v>
      </c>
      <c r="J23" s="100">
        <v>1</v>
      </c>
      <c r="K23" s="100">
        <v>2</v>
      </c>
      <c r="L23" s="100">
        <v>2</v>
      </c>
      <c r="M23" s="100">
        <v>9</v>
      </c>
      <c r="N23" s="100">
        <v>41.45</v>
      </c>
      <c r="O23" s="100">
        <v>109.91</v>
      </c>
      <c r="P23" s="100">
        <v>825.68</v>
      </c>
      <c r="Q23" s="101">
        <f t="shared" si="1"/>
        <v>991.04</v>
      </c>
      <c r="R23" s="101">
        <f t="shared" si="2"/>
        <v>3649.26</v>
      </c>
      <c r="S23" s="100">
        <v>252.51895487159405</v>
      </c>
      <c r="T23" s="100">
        <f t="shared" si="3"/>
        <v>2746.9</v>
      </c>
      <c r="U23" s="100">
        <v>190.0780753184979</v>
      </c>
      <c r="W23" s="138"/>
    </row>
    <row r="24" spans="1:23" s="137" customFormat="1" ht="10.5" customHeight="1">
      <c r="A24" s="136" t="s">
        <v>64</v>
      </c>
      <c r="B24" s="100">
        <v>3</v>
      </c>
      <c r="C24" s="100">
        <v>8</v>
      </c>
      <c r="D24" s="100">
        <v>10</v>
      </c>
      <c r="E24" s="100">
        <v>27</v>
      </c>
      <c r="F24" s="100">
        <v>94</v>
      </c>
      <c r="G24" s="100">
        <v>322.75</v>
      </c>
      <c r="H24" s="100">
        <v>1275.76</v>
      </c>
      <c r="I24" s="101">
        <f t="shared" si="0"/>
        <v>1740.51</v>
      </c>
      <c r="J24" s="100">
        <v>1</v>
      </c>
      <c r="K24" s="100">
        <v>0</v>
      </c>
      <c r="L24" s="100">
        <v>4</v>
      </c>
      <c r="M24" s="100">
        <v>4</v>
      </c>
      <c r="N24" s="100">
        <v>16.1</v>
      </c>
      <c r="O24" s="100">
        <v>50.08</v>
      </c>
      <c r="P24" s="100">
        <v>501.39</v>
      </c>
      <c r="Q24" s="101">
        <f t="shared" si="1"/>
        <v>576.5699999999999</v>
      </c>
      <c r="R24" s="101">
        <f t="shared" si="2"/>
        <v>2317.08</v>
      </c>
      <c r="S24" s="100">
        <v>235.61904045247056</v>
      </c>
      <c r="T24" s="100">
        <f t="shared" si="3"/>
        <v>1777.15</v>
      </c>
      <c r="U24" s="100">
        <v>180.7146830235072</v>
      </c>
      <c r="W24" s="138"/>
    </row>
    <row r="25" spans="1:23" s="137" customFormat="1" ht="10.5" customHeight="1">
      <c r="A25" s="136" t="s">
        <v>65</v>
      </c>
      <c r="B25" s="100">
        <v>3</v>
      </c>
      <c r="C25" s="100">
        <v>5</v>
      </c>
      <c r="D25" s="100">
        <v>7</v>
      </c>
      <c r="E25" s="100">
        <v>12</v>
      </c>
      <c r="F25" s="100">
        <v>58</v>
      </c>
      <c r="G25" s="100">
        <v>143</v>
      </c>
      <c r="H25" s="100">
        <v>679.48</v>
      </c>
      <c r="I25" s="101">
        <f t="shared" si="0"/>
        <v>907.48</v>
      </c>
      <c r="J25" s="100">
        <v>0</v>
      </c>
      <c r="K25" s="100">
        <v>1</v>
      </c>
      <c r="L25" s="100">
        <v>2</v>
      </c>
      <c r="M25" s="100">
        <v>0</v>
      </c>
      <c r="N25" s="100">
        <v>7</v>
      </c>
      <c r="O25" s="100">
        <v>36.39</v>
      </c>
      <c r="P25" s="100">
        <v>252.38</v>
      </c>
      <c r="Q25" s="101">
        <f t="shared" si="1"/>
        <v>298.77</v>
      </c>
      <c r="R25" s="101">
        <f t="shared" si="2"/>
        <v>1206.25</v>
      </c>
      <c r="S25" s="100">
        <v>173.4104461733975</v>
      </c>
      <c r="T25" s="100">
        <f t="shared" si="3"/>
        <v>931.86</v>
      </c>
      <c r="U25" s="100">
        <v>133.96415201752723</v>
      </c>
      <c r="W25" s="138"/>
    </row>
    <row r="26" spans="1:23" s="137" customFormat="1" ht="18" customHeight="1">
      <c r="A26" s="136" t="s">
        <v>66</v>
      </c>
      <c r="B26" s="100">
        <v>3</v>
      </c>
      <c r="C26" s="100">
        <v>5</v>
      </c>
      <c r="D26" s="100">
        <v>10</v>
      </c>
      <c r="E26" s="100">
        <v>18</v>
      </c>
      <c r="F26" s="100">
        <v>49</v>
      </c>
      <c r="G26" s="100">
        <v>117.5</v>
      </c>
      <c r="H26" s="100">
        <v>474.6</v>
      </c>
      <c r="I26" s="101">
        <f t="shared" si="0"/>
        <v>677.1</v>
      </c>
      <c r="J26" s="100">
        <v>0</v>
      </c>
      <c r="K26" s="100">
        <v>0</v>
      </c>
      <c r="L26" s="100">
        <v>1</v>
      </c>
      <c r="M26" s="100">
        <v>3</v>
      </c>
      <c r="N26" s="100">
        <v>6.75</v>
      </c>
      <c r="O26" s="100">
        <v>26.5</v>
      </c>
      <c r="P26" s="100">
        <v>137.79</v>
      </c>
      <c r="Q26" s="101">
        <f t="shared" si="1"/>
        <v>175.04</v>
      </c>
      <c r="R26" s="101">
        <f t="shared" si="2"/>
        <v>852.14</v>
      </c>
      <c r="S26" s="100">
        <v>7521.0944395410415</v>
      </c>
      <c r="T26" s="100">
        <f t="shared" si="3"/>
        <v>612.39</v>
      </c>
      <c r="U26" s="100">
        <v>5405.030891438659</v>
      </c>
      <c r="W26" s="138"/>
    </row>
    <row r="27" spans="1:23" s="137" customFormat="1" ht="10.5" customHeight="1">
      <c r="A27" s="136" t="s">
        <v>67</v>
      </c>
      <c r="B27" s="100">
        <v>4</v>
      </c>
      <c r="C27" s="100">
        <v>15</v>
      </c>
      <c r="D27" s="100">
        <v>29</v>
      </c>
      <c r="E27" s="100">
        <v>46</v>
      </c>
      <c r="F27" s="100">
        <v>197</v>
      </c>
      <c r="G27" s="100">
        <v>540.25</v>
      </c>
      <c r="H27" s="100">
        <v>2576.46</v>
      </c>
      <c r="I27" s="101">
        <f t="shared" si="0"/>
        <v>3407.71</v>
      </c>
      <c r="J27" s="100">
        <v>2</v>
      </c>
      <c r="K27" s="100">
        <v>0</v>
      </c>
      <c r="L27" s="100">
        <v>3</v>
      </c>
      <c r="M27" s="100">
        <v>12</v>
      </c>
      <c r="N27" s="100">
        <v>35.58</v>
      </c>
      <c r="O27" s="100">
        <v>99.02</v>
      </c>
      <c r="P27" s="100">
        <v>957.06</v>
      </c>
      <c r="Q27" s="101">
        <f t="shared" si="1"/>
        <v>1108.6599999999999</v>
      </c>
      <c r="R27" s="101">
        <f t="shared" si="2"/>
        <v>4516.37</v>
      </c>
      <c r="S27" s="100">
        <v>334.4886911943215</v>
      </c>
      <c r="T27" s="100">
        <f t="shared" si="3"/>
        <v>3533.52</v>
      </c>
      <c r="U27" s="100">
        <v>261.69744288199576</v>
      </c>
      <c r="W27" s="138"/>
    </row>
    <row r="28" spans="1:25" ht="10.5" customHeight="1">
      <c r="A28" s="121" t="s">
        <v>68</v>
      </c>
      <c r="B28" s="100">
        <v>31</v>
      </c>
      <c r="C28" s="100">
        <v>79</v>
      </c>
      <c r="D28" s="100">
        <v>196</v>
      </c>
      <c r="E28" s="100">
        <v>421</v>
      </c>
      <c r="F28" s="100">
        <v>1448.68</v>
      </c>
      <c r="G28" s="100">
        <v>5143.11</v>
      </c>
      <c r="H28" s="100">
        <v>18273.36</v>
      </c>
      <c r="I28" s="101">
        <f t="shared" si="0"/>
        <v>25592.15</v>
      </c>
      <c r="J28" s="100">
        <v>6</v>
      </c>
      <c r="K28" s="100">
        <v>7</v>
      </c>
      <c r="L28" s="100">
        <v>21</v>
      </c>
      <c r="M28" s="100">
        <v>54.2</v>
      </c>
      <c r="N28" s="100">
        <v>245.99</v>
      </c>
      <c r="O28" s="100">
        <v>925.88</v>
      </c>
      <c r="P28" s="100">
        <v>6514.33</v>
      </c>
      <c r="Q28" s="101">
        <f t="shared" si="1"/>
        <v>7774.4</v>
      </c>
      <c r="R28" s="101">
        <f t="shared" si="2"/>
        <v>33366.55</v>
      </c>
      <c r="S28" s="100">
        <v>435.7653127856864</v>
      </c>
      <c r="T28" s="100">
        <f t="shared" si="3"/>
        <v>24787.690000000002</v>
      </c>
      <c r="U28" s="100">
        <v>323.7258717513387</v>
      </c>
      <c r="W28" s="138"/>
      <c r="Y28" s="137"/>
    </row>
    <row r="29" spans="1:25" ht="10.5" customHeight="1">
      <c r="A29" s="121" t="s">
        <v>69</v>
      </c>
      <c r="B29" s="100">
        <v>5</v>
      </c>
      <c r="C29" s="100">
        <v>5</v>
      </c>
      <c r="D29" s="100">
        <v>12</v>
      </c>
      <c r="E29" s="100">
        <v>16</v>
      </c>
      <c r="F29" s="100">
        <v>78</v>
      </c>
      <c r="G29" s="100">
        <v>239</v>
      </c>
      <c r="H29" s="100">
        <v>886.72</v>
      </c>
      <c r="I29" s="101">
        <f t="shared" si="0"/>
        <v>1241.72</v>
      </c>
      <c r="J29" s="100">
        <v>0</v>
      </c>
      <c r="K29" s="100">
        <v>2</v>
      </c>
      <c r="L29" s="100">
        <v>3</v>
      </c>
      <c r="M29" s="100">
        <v>1</v>
      </c>
      <c r="N29" s="100">
        <v>19.28</v>
      </c>
      <c r="O29" s="100">
        <v>45.41</v>
      </c>
      <c r="P29" s="100">
        <v>349.77</v>
      </c>
      <c r="Q29" s="101">
        <f t="shared" si="1"/>
        <v>420.46</v>
      </c>
      <c r="R29" s="101">
        <f t="shared" si="2"/>
        <v>1662.18</v>
      </c>
      <c r="S29" s="100">
        <v>196.16284709806018</v>
      </c>
      <c r="T29" s="100">
        <f t="shared" si="3"/>
        <v>1236.49</v>
      </c>
      <c r="U29" s="100">
        <v>145.9248690324035</v>
      </c>
      <c r="W29" s="138"/>
      <c r="Y29" s="137"/>
    </row>
    <row r="30" spans="1:25" ht="11.25" customHeight="1">
      <c r="A30" s="121" t="s">
        <v>70</v>
      </c>
      <c r="B30" s="100">
        <v>3</v>
      </c>
      <c r="C30" s="100">
        <v>6</v>
      </c>
      <c r="D30" s="100">
        <v>12</v>
      </c>
      <c r="E30" s="100">
        <v>23</v>
      </c>
      <c r="F30" s="100">
        <v>53</v>
      </c>
      <c r="G30" s="100">
        <v>175.84</v>
      </c>
      <c r="H30" s="100">
        <v>711.09</v>
      </c>
      <c r="I30" s="101">
        <f t="shared" si="0"/>
        <v>983.9300000000001</v>
      </c>
      <c r="J30" s="100">
        <v>1</v>
      </c>
      <c r="K30" s="100">
        <v>0</v>
      </c>
      <c r="L30" s="100">
        <v>1</v>
      </c>
      <c r="M30" s="100">
        <v>2</v>
      </c>
      <c r="N30" s="100">
        <v>14.15</v>
      </c>
      <c r="O30" s="100">
        <v>43.88</v>
      </c>
      <c r="P30" s="100">
        <v>296.64</v>
      </c>
      <c r="Q30" s="101">
        <f t="shared" si="1"/>
        <v>358.66999999999996</v>
      </c>
      <c r="R30" s="101">
        <f t="shared" si="2"/>
        <v>1342.6</v>
      </c>
      <c r="S30" s="100">
        <v>197.66092891508794</v>
      </c>
      <c r="T30" s="100">
        <f t="shared" si="3"/>
        <v>1007.73</v>
      </c>
      <c r="U30" s="100">
        <v>148.3605302365571</v>
      </c>
      <c r="W30" s="138"/>
      <c r="Y30" s="137"/>
    </row>
    <row r="31" spans="1:25" ht="18" customHeight="1">
      <c r="A31" s="121" t="s">
        <v>71</v>
      </c>
      <c r="B31" s="100">
        <v>4</v>
      </c>
      <c r="C31" s="100">
        <v>12</v>
      </c>
      <c r="D31" s="100">
        <v>22</v>
      </c>
      <c r="E31" s="100">
        <v>46</v>
      </c>
      <c r="F31" s="100">
        <v>148</v>
      </c>
      <c r="G31" s="100">
        <v>500.37</v>
      </c>
      <c r="H31" s="100">
        <v>2373.36</v>
      </c>
      <c r="I31" s="101">
        <f t="shared" si="0"/>
        <v>3105.73</v>
      </c>
      <c r="J31" s="100">
        <v>1</v>
      </c>
      <c r="K31" s="100">
        <v>1</v>
      </c>
      <c r="L31" s="100">
        <v>9</v>
      </c>
      <c r="M31" s="100">
        <v>4.8</v>
      </c>
      <c r="N31" s="100">
        <v>26</v>
      </c>
      <c r="O31" s="100">
        <v>99.22</v>
      </c>
      <c r="P31" s="100">
        <v>940.26</v>
      </c>
      <c r="Q31" s="101">
        <f t="shared" si="1"/>
        <v>1081.28</v>
      </c>
      <c r="R31" s="101">
        <f t="shared" si="2"/>
        <v>4187.01</v>
      </c>
      <c r="S31" s="100">
        <v>297.57703083223294</v>
      </c>
      <c r="T31" s="100">
        <f t="shared" si="3"/>
        <v>3313.62</v>
      </c>
      <c r="U31" s="100">
        <v>235.50390395683402</v>
      </c>
      <c r="W31" s="138"/>
      <c r="Y31" s="137"/>
    </row>
    <row r="32" spans="1:25" ht="10.5" customHeight="1">
      <c r="A32" s="121" t="s">
        <v>72</v>
      </c>
      <c r="B32" s="100">
        <v>3</v>
      </c>
      <c r="C32" s="100">
        <v>3</v>
      </c>
      <c r="D32" s="100">
        <v>8</v>
      </c>
      <c r="E32" s="100">
        <v>12.83</v>
      </c>
      <c r="F32" s="100">
        <v>74</v>
      </c>
      <c r="G32" s="100">
        <v>203.7</v>
      </c>
      <c r="H32" s="100">
        <v>800.52</v>
      </c>
      <c r="I32" s="101">
        <f t="shared" si="0"/>
        <v>1105.05</v>
      </c>
      <c r="J32" s="100">
        <v>1</v>
      </c>
      <c r="K32" s="100">
        <v>2</v>
      </c>
      <c r="L32" s="100">
        <v>2</v>
      </c>
      <c r="M32" s="100">
        <v>3</v>
      </c>
      <c r="N32" s="100">
        <v>8.92</v>
      </c>
      <c r="O32" s="100">
        <v>46.24</v>
      </c>
      <c r="P32" s="100">
        <v>317.46</v>
      </c>
      <c r="Q32" s="101">
        <f t="shared" si="1"/>
        <v>380.62</v>
      </c>
      <c r="R32" s="101">
        <f t="shared" si="2"/>
        <v>1485.67</v>
      </c>
      <c r="S32" s="100">
        <v>188.44640515082867</v>
      </c>
      <c r="T32" s="100">
        <f t="shared" si="3"/>
        <v>1117.98</v>
      </c>
      <c r="U32" s="100">
        <v>141.8076100550751</v>
      </c>
      <c r="W32" s="138"/>
      <c r="Y32" s="137"/>
    </row>
    <row r="33" spans="1:25" ht="10.5" customHeight="1">
      <c r="A33" s="121" t="s">
        <v>73</v>
      </c>
      <c r="B33" s="100">
        <v>3</v>
      </c>
      <c r="C33" s="100">
        <v>8</v>
      </c>
      <c r="D33" s="100">
        <v>19</v>
      </c>
      <c r="E33" s="100">
        <v>32</v>
      </c>
      <c r="F33" s="100">
        <v>111.7</v>
      </c>
      <c r="G33" s="100">
        <v>339.76</v>
      </c>
      <c r="H33" s="100">
        <v>1318.55</v>
      </c>
      <c r="I33" s="101">
        <f t="shared" si="0"/>
        <v>1832.01</v>
      </c>
      <c r="J33" s="100">
        <v>1</v>
      </c>
      <c r="K33" s="100">
        <v>1</v>
      </c>
      <c r="L33" s="100">
        <v>2</v>
      </c>
      <c r="M33" s="100">
        <v>5</v>
      </c>
      <c r="N33" s="100">
        <v>14.17</v>
      </c>
      <c r="O33" s="100">
        <v>70.32</v>
      </c>
      <c r="P33" s="100">
        <v>483.56</v>
      </c>
      <c r="Q33" s="101">
        <f t="shared" si="1"/>
        <v>577.05</v>
      </c>
      <c r="R33" s="101">
        <f t="shared" si="2"/>
        <v>2409.06</v>
      </c>
      <c r="S33" s="100">
        <v>225.16789030699275</v>
      </c>
      <c r="T33" s="100">
        <f t="shared" si="3"/>
        <v>1802.11</v>
      </c>
      <c r="U33" s="100">
        <v>168.43802429210342</v>
      </c>
      <c r="W33" s="138"/>
      <c r="Y33" s="137"/>
    </row>
    <row r="34" spans="1:25" ht="10.5" customHeight="1">
      <c r="A34" s="121" t="s">
        <v>74</v>
      </c>
      <c r="B34" s="100">
        <v>4</v>
      </c>
      <c r="C34" s="100">
        <v>11</v>
      </c>
      <c r="D34" s="100">
        <v>21</v>
      </c>
      <c r="E34" s="100">
        <v>33</v>
      </c>
      <c r="F34" s="100">
        <v>130</v>
      </c>
      <c r="G34" s="100">
        <v>382.95</v>
      </c>
      <c r="H34" s="100">
        <v>1593.77</v>
      </c>
      <c r="I34" s="101">
        <f t="shared" si="0"/>
        <v>2175.7200000000003</v>
      </c>
      <c r="J34" s="100">
        <v>0</v>
      </c>
      <c r="K34" s="100">
        <v>0</v>
      </c>
      <c r="L34" s="100">
        <v>4</v>
      </c>
      <c r="M34" s="100">
        <v>5</v>
      </c>
      <c r="N34" s="100">
        <v>25.45</v>
      </c>
      <c r="O34" s="100">
        <v>76.53</v>
      </c>
      <c r="P34" s="100">
        <v>665.87</v>
      </c>
      <c r="Q34" s="101">
        <f t="shared" si="1"/>
        <v>776.85</v>
      </c>
      <c r="R34" s="101">
        <f t="shared" si="2"/>
        <v>2952.57</v>
      </c>
      <c r="S34" s="100">
        <v>225.869452464118</v>
      </c>
      <c r="T34" s="100">
        <f t="shared" si="3"/>
        <v>2259.64</v>
      </c>
      <c r="U34" s="100">
        <v>172.86081263645556</v>
      </c>
      <c r="W34" s="138"/>
      <c r="Y34" s="137"/>
    </row>
    <row r="35" spans="1:25" ht="10.5" customHeight="1">
      <c r="A35" s="121" t="s">
        <v>75</v>
      </c>
      <c r="B35" s="100">
        <v>4</v>
      </c>
      <c r="C35" s="100">
        <v>6</v>
      </c>
      <c r="D35" s="100">
        <v>15</v>
      </c>
      <c r="E35" s="100">
        <v>24</v>
      </c>
      <c r="F35" s="100">
        <v>87</v>
      </c>
      <c r="G35" s="100">
        <v>310.83</v>
      </c>
      <c r="H35" s="100">
        <v>1162.72</v>
      </c>
      <c r="I35" s="101">
        <f t="shared" si="0"/>
        <v>1609.55</v>
      </c>
      <c r="J35" s="100">
        <v>0</v>
      </c>
      <c r="K35" s="100">
        <v>1</v>
      </c>
      <c r="L35" s="100">
        <v>1</v>
      </c>
      <c r="M35" s="100">
        <v>3</v>
      </c>
      <c r="N35" s="100">
        <v>9.53</v>
      </c>
      <c r="O35" s="100">
        <v>65.76</v>
      </c>
      <c r="P35" s="100">
        <v>471.21</v>
      </c>
      <c r="Q35" s="101">
        <f t="shared" si="1"/>
        <v>551.5</v>
      </c>
      <c r="R35" s="101">
        <f t="shared" si="2"/>
        <v>2161.05</v>
      </c>
      <c r="S35" s="100">
        <v>202.6840715202173</v>
      </c>
      <c r="T35" s="100">
        <f t="shared" si="3"/>
        <v>1633.93</v>
      </c>
      <c r="U35" s="100">
        <v>153.2456838014061</v>
      </c>
      <c r="W35" s="138"/>
      <c r="Y35" s="137"/>
    </row>
    <row r="36" spans="1:25" ht="18" customHeight="1">
      <c r="A36" s="121" t="s">
        <v>76</v>
      </c>
      <c r="B36" s="100">
        <v>3</v>
      </c>
      <c r="C36" s="100">
        <v>4</v>
      </c>
      <c r="D36" s="100">
        <v>10</v>
      </c>
      <c r="E36" s="100">
        <v>23</v>
      </c>
      <c r="F36" s="100">
        <v>67</v>
      </c>
      <c r="G36" s="100">
        <v>186.93</v>
      </c>
      <c r="H36" s="100">
        <v>634.32</v>
      </c>
      <c r="I36" s="101">
        <f t="shared" si="0"/>
        <v>928.25</v>
      </c>
      <c r="J36" s="100">
        <v>1</v>
      </c>
      <c r="K36" s="100">
        <v>0</v>
      </c>
      <c r="L36" s="100">
        <v>1.9</v>
      </c>
      <c r="M36" s="100">
        <v>1.76</v>
      </c>
      <c r="N36" s="100">
        <v>9.45</v>
      </c>
      <c r="O36" s="100">
        <v>35.68</v>
      </c>
      <c r="P36" s="100">
        <v>267.76</v>
      </c>
      <c r="Q36" s="101">
        <f t="shared" si="1"/>
        <v>317.55</v>
      </c>
      <c r="R36" s="101">
        <f t="shared" si="2"/>
        <v>1245.8</v>
      </c>
      <c r="S36" s="100">
        <v>175.3136732844365</v>
      </c>
      <c r="T36" s="100">
        <f t="shared" si="3"/>
        <v>902.08</v>
      </c>
      <c r="U36" s="100">
        <v>126.94409888940801</v>
      </c>
      <c r="W36" s="138"/>
      <c r="Y36" s="137"/>
    </row>
    <row r="37" spans="1:25" ht="10.5" customHeight="1">
      <c r="A37" s="121" t="s">
        <v>77</v>
      </c>
      <c r="B37" s="100">
        <v>4</v>
      </c>
      <c r="C37" s="100">
        <v>11</v>
      </c>
      <c r="D37" s="100">
        <v>14</v>
      </c>
      <c r="E37" s="100">
        <v>22</v>
      </c>
      <c r="F37" s="100">
        <v>80</v>
      </c>
      <c r="G37" s="100">
        <v>214.81</v>
      </c>
      <c r="H37" s="100">
        <v>968.26</v>
      </c>
      <c r="I37" s="101">
        <f t="shared" si="0"/>
        <v>1314.07</v>
      </c>
      <c r="J37" s="100">
        <v>0</v>
      </c>
      <c r="K37" s="100">
        <v>1</v>
      </c>
      <c r="L37" s="100">
        <v>4</v>
      </c>
      <c r="M37" s="100">
        <v>9.85</v>
      </c>
      <c r="N37" s="100">
        <v>26.95</v>
      </c>
      <c r="O37" s="100">
        <v>71.61</v>
      </c>
      <c r="P37" s="100">
        <v>462.12</v>
      </c>
      <c r="Q37" s="101">
        <f t="shared" si="1"/>
        <v>575.53</v>
      </c>
      <c r="R37" s="101">
        <f t="shared" si="2"/>
        <v>1889.6</v>
      </c>
      <c r="S37" s="100">
        <v>171.66882887990087</v>
      </c>
      <c r="T37" s="100">
        <f t="shared" si="3"/>
        <v>1430.38</v>
      </c>
      <c r="U37" s="100">
        <v>129.9490153753348</v>
      </c>
      <c r="W37" s="138"/>
      <c r="Y37" s="137"/>
    </row>
    <row r="38" spans="1:25" ht="10.5" customHeight="1">
      <c r="A38" s="121" t="s">
        <v>78</v>
      </c>
      <c r="B38" s="100">
        <v>4</v>
      </c>
      <c r="C38" s="100">
        <v>11</v>
      </c>
      <c r="D38" s="100">
        <v>13</v>
      </c>
      <c r="E38" s="100">
        <v>43</v>
      </c>
      <c r="F38" s="100">
        <v>152</v>
      </c>
      <c r="G38" s="100">
        <v>435.01</v>
      </c>
      <c r="H38" s="100">
        <v>1630.65</v>
      </c>
      <c r="I38" s="101">
        <f t="shared" si="0"/>
        <v>2288.66</v>
      </c>
      <c r="J38" s="100">
        <v>1</v>
      </c>
      <c r="K38" s="100">
        <v>0</v>
      </c>
      <c r="L38" s="100">
        <v>2.6</v>
      </c>
      <c r="M38" s="100">
        <v>9.9</v>
      </c>
      <c r="N38" s="100">
        <v>32.49</v>
      </c>
      <c r="O38" s="100">
        <v>108.36</v>
      </c>
      <c r="P38" s="100">
        <v>770.36</v>
      </c>
      <c r="Q38" s="101">
        <f t="shared" si="1"/>
        <v>924.71</v>
      </c>
      <c r="R38" s="101">
        <f t="shared" si="2"/>
        <v>3213.37</v>
      </c>
      <c r="S38" s="100">
        <v>206.8445896059205</v>
      </c>
      <c r="T38" s="100">
        <f t="shared" si="3"/>
        <v>2401.01</v>
      </c>
      <c r="U38" s="100">
        <v>154.55298583409666</v>
      </c>
      <c r="W38" s="138"/>
      <c r="Y38" s="137"/>
    </row>
    <row r="39" spans="1:25" ht="10.5" customHeight="1">
      <c r="A39" s="121" t="s">
        <v>79</v>
      </c>
      <c r="B39" s="100">
        <v>3</v>
      </c>
      <c r="C39" s="100">
        <v>11</v>
      </c>
      <c r="D39" s="100">
        <v>29</v>
      </c>
      <c r="E39" s="100">
        <v>49</v>
      </c>
      <c r="F39" s="100">
        <v>166</v>
      </c>
      <c r="G39" s="100">
        <v>548.9</v>
      </c>
      <c r="H39" s="100">
        <v>2414.45</v>
      </c>
      <c r="I39" s="101">
        <f t="shared" si="0"/>
        <v>3221.35</v>
      </c>
      <c r="J39" s="100">
        <v>1</v>
      </c>
      <c r="K39" s="100">
        <v>0</v>
      </c>
      <c r="L39" s="100">
        <v>6</v>
      </c>
      <c r="M39" s="100">
        <v>9.68</v>
      </c>
      <c r="N39" s="100">
        <v>37.65</v>
      </c>
      <c r="O39" s="100">
        <v>136.09</v>
      </c>
      <c r="P39" s="100">
        <v>1022.54</v>
      </c>
      <c r="Q39" s="101">
        <f t="shared" si="1"/>
        <v>1212.96</v>
      </c>
      <c r="R39" s="101">
        <f t="shared" si="2"/>
        <v>4434.3099999999995</v>
      </c>
      <c r="S39" s="100">
        <v>201.38900558299946</v>
      </c>
      <c r="T39" s="100">
        <f t="shared" si="3"/>
        <v>3436.99</v>
      </c>
      <c r="U39" s="100">
        <v>156.09463440731778</v>
      </c>
      <c r="W39" s="138"/>
      <c r="Y39" s="137"/>
    </row>
    <row r="40" spans="1:25" ht="10.5" customHeight="1">
      <c r="A40" s="121" t="s">
        <v>80</v>
      </c>
      <c r="B40" s="100">
        <v>4</v>
      </c>
      <c r="C40" s="100">
        <v>4</v>
      </c>
      <c r="D40" s="100">
        <v>8</v>
      </c>
      <c r="E40" s="100">
        <v>15</v>
      </c>
      <c r="F40" s="100">
        <v>44</v>
      </c>
      <c r="G40" s="100">
        <v>121</v>
      </c>
      <c r="H40" s="100">
        <v>522.75</v>
      </c>
      <c r="I40" s="101">
        <f t="shared" si="0"/>
        <v>718.75</v>
      </c>
      <c r="J40" s="100">
        <v>0</v>
      </c>
      <c r="K40" s="100">
        <v>0</v>
      </c>
      <c r="L40" s="100">
        <v>3</v>
      </c>
      <c r="M40" s="100">
        <v>0</v>
      </c>
      <c r="N40" s="100">
        <v>7</v>
      </c>
      <c r="O40" s="100">
        <v>14</v>
      </c>
      <c r="P40" s="100">
        <v>230.19</v>
      </c>
      <c r="Q40" s="101">
        <f t="shared" si="1"/>
        <v>254.19</v>
      </c>
      <c r="R40" s="101">
        <f t="shared" si="2"/>
        <v>972.94</v>
      </c>
      <c r="S40" s="100">
        <v>182.4643394308562</v>
      </c>
      <c r="T40" s="100">
        <f t="shared" si="3"/>
        <v>752.94</v>
      </c>
      <c r="U40" s="100">
        <v>141.2057266954477</v>
      </c>
      <c r="W40" s="138"/>
      <c r="Y40" s="137"/>
    </row>
    <row r="41" spans="1:23" s="137" customFormat="1" ht="18" customHeight="1">
      <c r="A41" s="121" t="s">
        <v>81</v>
      </c>
      <c r="B41" s="100">
        <v>4</v>
      </c>
      <c r="C41" s="100">
        <v>9</v>
      </c>
      <c r="D41" s="100">
        <v>13</v>
      </c>
      <c r="E41" s="100">
        <v>27</v>
      </c>
      <c r="F41" s="100">
        <v>106.75</v>
      </c>
      <c r="G41" s="100">
        <v>330.6</v>
      </c>
      <c r="H41" s="100">
        <v>1244.25</v>
      </c>
      <c r="I41" s="101">
        <f t="shared" si="0"/>
        <v>1734.6</v>
      </c>
      <c r="J41" s="100">
        <v>1</v>
      </c>
      <c r="K41" s="100">
        <v>1</v>
      </c>
      <c r="L41" s="100">
        <v>1</v>
      </c>
      <c r="M41" s="100">
        <v>8</v>
      </c>
      <c r="N41" s="100">
        <v>15.7</v>
      </c>
      <c r="O41" s="100">
        <v>76.92</v>
      </c>
      <c r="P41" s="100">
        <v>552.87</v>
      </c>
      <c r="Q41" s="101">
        <f t="shared" si="1"/>
        <v>656.49</v>
      </c>
      <c r="R41" s="101">
        <f t="shared" si="2"/>
        <v>2391.09</v>
      </c>
      <c r="S41" s="100">
        <v>201.49238638566095</v>
      </c>
      <c r="T41" s="100">
        <f t="shared" si="3"/>
        <v>1797.12</v>
      </c>
      <c r="U41" s="100">
        <v>151.4397188819321</v>
      </c>
      <c r="W41" s="138"/>
    </row>
    <row r="42" spans="1:25" ht="10.5" customHeight="1">
      <c r="A42" s="121" t="s">
        <v>82</v>
      </c>
      <c r="B42" s="100">
        <v>4</v>
      </c>
      <c r="C42" s="100">
        <v>25</v>
      </c>
      <c r="D42" s="100">
        <v>38</v>
      </c>
      <c r="E42" s="100">
        <v>56</v>
      </c>
      <c r="F42" s="100">
        <v>296.63</v>
      </c>
      <c r="G42" s="100">
        <v>911.7</v>
      </c>
      <c r="H42" s="100">
        <v>4848.4</v>
      </c>
      <c r="I42" s="101">
        <f t="shared" si="0"/>
        <v>6179.73</v>
      </c>
      <c r="J42" s="100">
        <v>2</v>
      </c>
      <c r="K42" s="100">
        <v>2</v>
      </c>
      <c r="L42" s="100">
        <v>6</v>
      </c>
      <c r="M42" s="100">
        <v>16.55</v>
      </c>
      <c r="N42" s="100">
        <v>63.74</v>
      </c>
      <c r="O42" s="100">
        <v>244.33</v>
      </c>
      <c r="P42" s="100">
        <v>2111.82</v>
      </c>
      <c r="Q42" s="101">
        <f t="shared" si="1"/>
        <v>2446.44</v>
      </c>
      <c r="R42" s="101">
        <f t="shared" si="2"/>
        <v>8626.17</v>
      </c>
      <c r="S42" s="100">
        <v>328.95422760392495</v>
      </c>
      <c r="T42" s="100">
        <f t="shared" si="3"/>
        <v>6960.219999999999</v>
      </c>
      <c r="U42" s="100">
        <v>265.4241446729418</v>
      </c>
      <c r="W42" s="138"/>
      <c r="Y42" s="137"/>
    </row>
    <row r="43" spans="1:25" s="140" customFormat="1" ht="10.5" customHeight="1">
      <c r="A43" s="139" t="s">
        <v>83</v>
      </c>
      <c r="B43" s="109">
        <v>6</v>
      </c>
      <c r="C43" s="109">
        <v>17</v>
      </c>
      <c r="D43" s="109">
        <v>39</v>
      </c>
      <c r="E43" s="109">
        <v>62</v>
      </c>
      <c r="F43" s="109">
        <v>241.57</v>
      </c>
      <c r="G43" s="109">
        <v>651.27</v>
      </c>
      <c r="H43" s="109">
        <v>3189.62</v>
      </c>
      <c r="I43" s="110">
        <f t="shared" si="0"/>
        <v>4206.46</v>
      </c>
      <c r="J43" s="109">
        <v>0</v>
      </c>
      <c r="K43" s="109">
        <v>3</v>
      </c>
      <c r="L43" s="109">
        <v>3</v>
      </c>
      <c r="M43" s="109">
        <v>16.66</v>
      </c>
      <c r="N43" s="109">
        <v>47.34</v>
      </c>
      <c r="O43" s="109">
        <v>158.04</v>
      </c>
      <c r="P43" s="109">
        <v>1323.8</v>
      </c>
      <c r="Q43" s="110">
        <f t="shared" si="1"/>
        <v>1551.84</v>
      </c>
      <c r="R43" s="110">
        <f t="shared" si="2"/>
        <v>5758.3</v>
      </c>
      <c r="S43" s="109">
        <v>260.90600985935913</v>
      </c>
      <c r="T43" s="109">
        <f t="shared" si="3"/>
        <v>4513.42</v>
      </c>
      <c r="U43" s="109">
        <v>204.5010511816732</v>
      </c>
      <c r="W43" s="141"/>
      <c r="Y43" s="142"/>
    </row>
    <row r="44" spans="1:25" s="140" customFormat="1" ht="10.5" customHeight="1">
      <c r="A44" s="139" t="s">
        <v>84</v>
      </c>
      <c r="B44" s="109">
        <v>4</v>
      </c>
      <c r="C44" s="109">
        <v>6</v>
      </c>
      <c r="D44" s="109">
        <v>9</v>
      </c>
      <c r="E44" s="109">
        <v>15</v>
      </c>
      <c r="F44" s="109">
        <v>59</v>
      </c>
      <c r="G44" s="109">
        <v>155.93</v>
      </c>
      <c r="H44" s="109">
        <v>598.23</v>
      </c>
      <c r="I44" s="110">
        <f t="shared" si="0"/>
        <v>847.1600000000001</v>
      </c>
      <c r="J44" s="109">
        <v>0</v>
      </c>
      <c r="K44" s="109">
        <v>0</v>
      </c>
      <c r="L44" s="109">
        <v>1</v>
      </c>
      <c r="M44" s="109">
        <v>2.6</v>
      </c>
      <c r="N44" s="109">
        <v>14</v>
      </c>
      <c r="O44" s="109">
        <v>39.73</v>
      </c>
      <c r="P44" s="109">
        <v>276.31</v>
      </c>
      <c r="Q44" s="110">
        <f t="shared" si="1"/>
        <v>333.64</v>
      </c>
      <c r="R44" s="110">
        <f t="shared" si="2"/>
        <v>1180.8000000000002</v>
      </c>
      <c r="S44" s="109">
        <v>181.62996279108404</v>
      </c>
      <c r="T44" s="109">
        <f t="shared" si="3"/>
        <v>874.54</v>
      </c>
      <c r="U44" s="109">
        <v>134.5212293862759</v>
      </c>
      <c r="W44" s="141"/>
      <c r="Y44" s="142"/>
    </row>
    <row r="45" spans="1:23" s="142" customFormat="1" ht="18" customHeight="1">
      <c r="A45" s="139" t="s">
        <v>85</v>
      </c>
      <c r="B45" s="109">
        <v>2</v>
      </c>
      <c r="C45" s="109">
        <v>6</v>
      </c>
      <c r="D45" s="109">
        <v>8</v>
      </c>
      <c r="E45" s="109">
        <v>17</v>
      </c>
      <c r="F45" s="109">
        <v>58</v>
      </c>
      <c r="G45" s="109">
        <v>163</v>
      </c>
      <c r="H45" s="109">
        <v>630.5</v>
      </c>
      <c r="I45" s="110">
        <f t="shared" si="0"/>
        <v>884.5</v>
      </c>
      <c r="J45" s="109">
        <v>1</v>
      </c>
      <c r="K45" s="109">
        <v>0</v>
      </c>
      <c r="L45" s="109">
        <v>1</v>
      </c>
      <c r="M45" s="109">
        <v>0</v>
      </c>
      <c r="N45" s="109">
        <v>8.8</v>
      </c>
      <c r="O45" s="109">
        <v>27.4</v>
      </c>
      <c r="P45" s="109">
        <v>272</v>
      </c>
      <c r="Q45" s="110">
        <f t="shared" si="1"/>
        <v>310.2</v>
      </c>
      <c r="R45" s="110">
        <f t="shared" si="2"/>
        <v>1194.7</v>
      </c>
      <c r="S45" s="109">
        <v>235.76285970264712</v>
      </c>
      <c r="T45" s="109">
        <f t="shared" si="3"/>
        <v>902.5</v>
      </c>
      <c r="U45" s="109">
        <v>178.099925405239</v>
      </c>
      <c r="W45" s="141"/>
    </row>
    <row r="46" spans="1:25" s="140" customFormat="1" ht="10.5" customHeight="1">
      <c r="A46" s="139" t="s">
        <v>86</v>
      </c>
      <c r="B46" s="109">
        <v>2</v>
      </c>
      <c r="C46" s="109">
        <v>5</v>
      </c>
      <c r="D46" s="109">
        <v>12</v>
      </c>
      <c r="E46" s="109">
        <v>17</v>
      </c>
      <c r="F46" s="109">
        <v>68</v>
      </c>
      <c r="G46" s="109">
        <v>193</v>
      </c>
      <c r="H46" s="109">
        <v>761.41</v>
      </c>
      <c r="I46" s="110">
        <f t="shared" si="0"/>
        <v>1058.4099999999999</v>
      </c>
      <c r="J46" s="109">
        <v>1</v>
      </c>
      <c r="K46" s="109">
        <v>0</v>
      </c>
      <c r="L46" s="109">
        <v>1</v>
      </c>
      <c r="M46" s="109">
        <v>3</v>
      </c>
      <c r="N46" s="109">
        <v>9</v>
      </c>
      <c r="O46" s="109">
        <v>34.66</v>
      </c>
      <c r="P46" s="109">
        <v>329.98</v>
      </c>
      <c r="Q46" s="110">
        <f t="shared" si="1"/>
        <v>378.64</v>
      </c>
      <c r="R46" s="110">
        <f t="shared" si="2"/>
        <v>1437.0499999999997</v>
      </c>
      <c r="S46" s="109">
        <v>256.9528632171453</v>
      </c>
      <c r="T46" s="109">
        <f t="shared" si="3"/>
        <v>1091.3899999999999</v>
      </c>
      <c r="U46" s="109">
        <v>195.14685319686873</v>
      </c>
      <c r="W46" s="141"/>
      <c r="Y46" s="142"/>
    </row>
    <row r="47" spans="1:23" s="142" customFormat="1" ht="10.5" customHeight="1">
      <c r="A47" s="143" t="s">
        <v>87</v>
      </c>
      <c r="B47" s="109">
        <v>4</v>
      </c>
      <c r="C47" s="109">
        <v>4</v>
      </c>
      <c r="D47" s="109">
        <v>18</v>
      </c>
      <c r="E47" s="109">
        <v>16</v>
      </c>
      <c r="F47" s="109">
        <v>70</v>
      </c>
      <c r="G47" s="109">
        <v>240</v>
      </c>
      <c r="H47" s="109">
        <v>821.95</v>
      </c>
      <c r="I47" s="110">
        <f t="shared" si="0"/>
        <v>1173.95</v>
      </c>
      <c r="J47" s="109">
        <v>0</v>
      </c>
      <c r="K47" s="109">
        <v>1</v>
      </c>
      <c r="L47" s="109">
        <v>1</v>
      </c>
      <c r="M47" s="109">
        <v>1</v>
      </c>
      <c r="N47" s="109">
        <v>10.55</v>
      </c>
      <c r="O47" s="109">
        <v>38.76</v>
      </c>
      <c r="P47" s="109">
        <v>363.47</v>
      </c>
      <c r="Q47" s="110">
        <f t="shared" si="1"/>
        <v>415.78000000000003</v>
      </c>
      <c r="R47" s="110">
        <f t="shared" si="2"/>
        <v>1589.73</v>
      </c>
      <c r="S47" s="109">
        <v>234.48348085685083</v>
      </c>
      <c r="T47" s="109">
        <f t="shared" si="3"/>
        <v>1185.42</v>
      </c>
      <c r="U47" s="109">
        <v>174.84818672185096</v>
      </c>
      <c r="W47" s="141"/>
    </row>
    <row r="48" spans="1:25" s="140" customFormat="1" ht="10.5" customHeight="1">
      <c r="A48" s="139" t="s">
        <v>88</v>
      </c>
      <c r="B48" s="109">
        <v>4</v>
      </c>
      <c r="C48" s="109">
        <v>12</v>
      </c>
      <c r="D48" s="109">
        <v>19</v>
      </c>
      <c r="E48" s="109">
        <v>43</v>
      </c>
      <c r="F48" s="109">
        <v>157</v>
      </c>
      <c r="G48" s="109">
        <v>431</v>
      </c>
      <c r="H48" s="109">
        <v>1706.15</v>
      </c>
      <c r="I48" s="110">
        <f t="shared" si="0"/>
        <v>2372.15</v>
      </c>
      <c r="J48" s="109">
        <v>2</v>
      </c>
      <c r="K48" s="109">
        <v>1</v>
      </c>
      <c r="L48" s="109">
        <v>3</v>
      </c>
      <c r="M48" s="109">
        <v>9</v>
      </c>
      <c r="N48" s="109">
        <v>21.68</v>
      </c>
      <c r="O48" s="109">
        <v>89.49</v>
      </c>
      <c r="P48" s="109">
        <v>649.27</v>
      </c>
      <c r="Q48" s="110">
        <f t="shared" si="1"/>
        <v>775.4399999999999</v>
      </c>
      <c r="R48" s="110">
        <f t="shared" si="2"/>
        <v>3147.59</v>
      </c>
      <c r="S48" s="109">
        <v>252.59489191093508</v>
      </c>
      <c r="T48" s="109">
        <f t="shared" si="3"/>
        <v>2355.42</v>
      </c>
      <c r="U48" s="109">
        <v>189.02304947749062</v>
      </c>
      <c r="W48" s="141"/>
      <c r="Y48" s="142"/>
    </row>
    <row r="49" spans="1:23" s="145" customFormat="1" ht="12.75" customHeight="1">
      <c r="A49" s="144" t="s">
        <v>37</v>
      </c>
      <c r="B49" s="110">
        <f aca="true" t="shared" si="4" ref="B49:R49">SUM(B6:B48)</f>
        <v>189</v>
      </c>
      <c r="C49" s="110">
        <f t="shared" si="4"/>
        <v>421</v>
      </c>
      <c r="D49" s="110">
        <f t="shared" si="4"/>
        <v>891</v>
      </c>
      <c r="E49" s="110">
        <f t="shared" si="4"/>
        <v>1667.6299999999999</v>
      </c>
      <c r="F49" s="110">
        <f t="shared" si="4"/>
        <v>6126.99</v>
      </c>
      <c r="G49" s="110">
        <f t="shared" si="4"/>
        <v>19113.18</v>
      </c>
      <c r="H49" s="110">
        <f t="shared" si="4"/>
        <v>78337.45999999998</v>
      </c>
      <c r="I49" s="110">
        <f t="shared" si="4"/>
        <v>106746.26000000002</v>
      </c>
      <c r="J49" s="110">
        <f t="shared" si="4"/>
        <v>34</v>
      </c>
      <c r="K49" s="110">
        <f t="shared" si="4"/>
        <v>51.93</v>
      </c>
      <c r="L49" s="110">
        <f t="shared" si="4"/>
        <v>137.7</v>
      </c>
      <c r="M49" s="110">
        <f t="shared" si="4"/>
        <v>306.43000000000006</v>
      </c>
      <c r="N49" s="110">
        <f t="shared" si="4"/>
        <v>1131.35</v>
      </c>
      <c r="O49" s="110">
        <f t="shared" si="4"/>
        <v>3995.3700000000003</v>
      </c>
      <c r="P49" s="110">
        <f t="shared" si="4"/>
        <v>31331.399999999994</v>
      </c>
      <c r="Q49" s="110">
        <f t="shared" si="4"/>
        <v>36988.17999999998</v>
      </c>
      <c r="R49" s="110">
        <f t="shared" si="4"/>
        <v>143734.44</v>
      </c>
      <c r="S49" s="110">
        <v>263.95220117086996</v>
      </c>
      <c r="T49" s="110">
        <f>SUM(T6:T48)</f>
        <v>109668.85999999997</v>
      </c>
      <c r="U49" s="110">
        <v>201.39457875857704</v>
      </c>
      <c r="W49" s="141"/>
    </row>
    <row r="50" spans="1:23" s="140" customFormat="1" ht="21.75" customHeight="1">
      <c r="A50" s="146" t="s">
        <v>90</v>
      </c>
      <c r="B50" s="109">
        <v>7</v>
      </c>
      <c r="C50" s="109">
        <v>25</v>
      </c>
      <c r="D50" s="109">
        <v>56</v>
      </c>
      <c r="E50" s="109">
        <v>64</v>
      </c>
      <c r="F50" s="109">
        <v>61</v>
      </c>
      <c r="G50" s="109">
        <v>76</v>
      </c>
      <c r="H50" s="109">
        <v>134</v>
      </c>
      <c r="I50" s="110">
        <f>SUM(B50:H50)</f>
        <v>423</v>
      </c>
      <c r="J50" s="109">
        <v>1</v>
      </c>
      <c r="K50" s="109">
        <v>3</v>
      </c>
      <c r="L50" s="109">
        <v>4</v>
      </c>
      <c r="M50" s="109">
        <v>9</v>
      </c>
      <c r="N50" s="109">
        <v>11</v>
      </c>
      <c r="O50" s="109">
        <v>19</v>
      </c>
      <c r="P50" s="109">
        <v>31</v>
      </c>
      <c r="Q50" s="110">
        <f>SUM(J50:P50)</f>
        <v>78</v>
      </c>
      <c r="R50" s="110">
        <f>I50+Q50</f>
        <v>501</v>
      </c>
      <c r="S50" s="109"/>
      <c r="T50" s="109">
        <f>H50+P50</f>
        <v>165</v>
      </c>
      <c r="U50" s="109"/>
      <c r="W50" s="141"/>
    </row>
    <row r="51" spans="1:23" s="140" customFormat="1" ht="12">
      <c r="A51" s="146" t="s">
        <v>91</v>
      </c>
      <c r="B51" s="109">
        <v>6</v>
      </c>
      <c r="C51" s="109">
        <v>9</v>
      </c>
      <c r="D51" s="109">
        <v>19</v>
      </c>
      <c r="E51" s="109">
        <v>54</v>
      </c>
      <c r="F51" s="109">
        <v>150</v>
      </c>
      <c r="G51" s="109">
        <v>383.85</v>
      </c>
      <c r="H51" s="109">
        <v>1640.19</v>
      </c>
      <c r="I51" s="110">
        <f>SUM(B51:H51)</f>
        <v>2262.04</v>
      </c>
      <c r="J51" s="109">
        <v>0</v>
      </c>
      <c r="K51" s="109">
        <v>0</v>
      </c>
      <c r="L51" s="109">
        <v>2</v>
      </c>
      <c r="M51" s="109">
        <v>6.5</v>
      </c>
      <c r="N51" s="109">
        <v>19.65</v>
      </c>
      <c r="O51" s="109">
        <v>42.38</v>
      </c>
      <c r="P51" s="109">
        <v>344.16</v>
      </c>
      <c r="Q51" s="110">
        <f>SUM(J51:P51)</f>
        <v>414.69000000000005</v>
      </c>
      <c r="R51" s="110">
        <f>I51+Q51</f>
        <v>2676.73</v>
      </c>
      <c r="S51" s="109"/>
      <c r="T51" s="109">
        <f>H51+P51</f>
        <v>1984.3500000000001</v>
      </c>
      <c r="U51" s="109"/>
      <c r="W51" s="141"/>
    </row>
    <row r="52" spans="1:23" s="145" customFormat="1" ht="12.75" customHeight="1">
      <c r="A52" s="147" t="s">
        <v>38</v>
      </c>
      <c r="B52" s="148">
        <f aca="true" t="shared" si="5" ref="B52:R52">SUM(B50:B51)</f>
        <v>13</v>
      </c>
      <c r="C52" s="148">
        <f t="shared" si="5"/>
        <v>34</v>
      </c>
      <c r="D52" s="148">
        <f t="shared" si="5"/>
        <v>75</v>
      </c>
      <c r="E52" s="148">
        <f t="shared" si="5"/>
        <v>118</v>
      </c>
      <c r="F52" s="148">
        <f t="shared" si="5"/>
        <v>211</v>
      </c>
      <c r="G52" s="148">
        <f t="shared" si="5"/>
        <v>459.85</v>
      </c>
      <c r="H52" s="148">
        <f t="shared" si="5"/>
        <v>1774.19</v>
      </c>
      <c r="I52" s="148">
        <f t="shared" si="5"/>
        <v>2685.04</v>
      </c>
      <c r="J52" s="148">
        <f t="shared" si="5"/>
        <v>1</v>
      </c>
      <c r="K52" s="148">
        <f t="shared" si="5"/>
        <v>3</v>
      </c>
      <c r="L52" s="148">
        <f t="shared" si="5"/>
        <v>6</v>
      </c>
      <c r="M52" s="148">
        <f t="shared" si="5"/>
        <v>15.5</v>
      </c>
      <c r="N52" s="148">
        <f t="shared" si="5"/>
        <v>30.65</v>
      </c>
      <c r="O52" s="148">
        <f t="shared" si="5"/>
        <v>61.38</v>
      </c>
      <c r="P52" s="148">
        <f t="shared" si="5"/>
        <v>375.16</v>
      </c>
      <c r="Q52" s="148">
        <f t="shared" si="5"/>
        <v>492.69000000000005</v>
      </c>
      <c r="R52" s="148">
        <f t="shared" si="5"/>
        <v>3177.73</v>
      </c>
      <c r="S52" s="110"/>
      <c r="T52" s="149">
        <f>SUM(T50:T51)</f>
        <v>2149.3500000000004</v>
      </c>
      <c r="U52" s="110"/>
      <c r="W52" s="141"/>
    </row>
    <row r="53" spans="1:23" s="152" customFormat="1" ht="23.25" customHeight="1">
      <c r="A53" s="150" t="s">
        <v>39</v>
      </c>
      <c r="B53" s="148">
        <f aca="true" t="shared" si="6" ref="B53:R53">SUM(B52,B49)</f>
        <v>202</v>
      </c>
      <c r="C53" s="148">
        <f t="shared" si="6"/>
        <v>455</v>
      </c>
      <c r="D53" s="148">
        <f t="shared" si="6"/>
        <v>966</v>
      </c>
      <c r="E53" s="148">
        <f t="shared" si="6"/>
        <v>1785.6299999999999</v>
      </c>
      <c r="F53" s="148">
        <f t="shared" si="6"/>
        <v>6337.99</v>
      </c>
      <c r="G53" s="148">
        <f t="shared" si="6"/>
        <v>19573.03</v>
      </c>
      <c r="H53" s="148">
        <f t="shared" si="6"/>
        <v>80111.64999999998</v>
      </c>
      <c r="I53" s="148">
        <f t="shared" si="6"/>
        <v>109431.30000000002</v>
      </c>
      <c r="J53" s="148">
        <f t="shared" si="6"/>
        <v>35</v>
      </c>
      <c r="K53" s="148">
        <f t="shared" si="6"/>
        <v>54.93</v>
      </c>
      <c r="L53" s="148">
        <f t="shared" si="6"/>
        <v>143.7</v>
      </c>
      <c r="M53" s="148">
        <f t="shared" si="6"/>
        <v>321.93000000000006</v>
      </c>
      <c r="N53" s="148">
        <f t="shared" si="6"/>
        <v>1162</v>
      </c>
      <c r="O53" s="148">
        <f t="shared" si="6"/>
        <v>4056.7500000000005</v>
      </c>
      <c r="P53" s="148">
        <f t="shared" si="6"/>
        <v>31706.559999999994</v>
      </c>
      <c r="Q53" s="148">
        <f t="shared" si="6"/>
        <v>37480.86999999998</v>
      </c>
      <c r="R53" s="148">
        <f t="shared" si="6"/>
        <v>146912.17</v>
      </c>
      <c r="S53" s="151">
        <v>264</v>
      </c>
      <c r="T53" s="151">
        <f>H53+P53</f>
        <v>111818.20999999998</v>
      </c>
      <c r="U53" s="151">
        <v>201</v>
      </c>
      <c r="W53" s="141"/>
    </row>
    <row r="54" spans="1:23" s="152" customFormat="1" ht="23.25" customHeight="1">
      <c r="A54" s="153" t="s">
        <v>40</v>
      </c>
      <c r="B54" s="148">
        <f aca="true" t="shared" si="7" ref="B54:R54">B53-B51</f>
        <v>196</v>
      </c>
      <c r="C54" s="148">
        <f t="shared" si="7"/>
        <v>446</v>
      </c>
      <c r="D54" s="148">
        <f t="shared" si="7"/>
        <v>947</v>
      </c>
      <c r="E54" s="148">
        <f t="shared" si="7"/>
        <v>1731.6299999999999</v>
      </c>
      <c r="F54" s="148">
        <f t="shared" si="7"/>
        <v>6187.99</v>
      </c>
      <c r="G54" s="148">
        <f t="shared" si="7"/>
        <v>19189.18</v>
      </c>
      <c r="H54" s="148">
        <f t="shared" si="7"/>
        <v>78471.45999999998</v>
      </c>
      <c r="I54" s="148">
        <f t="shared" si="7"/>
        <v>107169.26000000002</v>
      </c>
      <c r="J54" s="148">
        <f t="shared" si="7"/>
        <v>35</v>
      </c>
      <c r="K54" s="148">
        <f t="shared" si="7"/>
        <v>54.93</v>
      </c>
      <c r="L54" s="148">
        <f t="shared" si="7"/>
        <v>141.7</v>
      </c>
      <c r="M54" s="148">
        <f t="shared" si="7"/>
        <v>315.43000000000006</v>
      </c>
      <c r="N54" s="148">
        <f t="shared" si="7"/>
        <v>1142.35</v>
      </c>
      <c r="O54" s="148">
        <f t="shared" si="7"/>
        <v>4014.3700000000003</v>
      </c>
      <c r="P54" s="148">
        <f t="shared" si="7"/>
        <v>31362.399999999994</v>
      </c>
      <c r="Q54" s="148">
        <f t="shared" si="7"/>
        <v>37066.17999999998</v>
      </c>
      <c r="R54" s="148">
        <f t="shared" si="7"/>
        <v>144235.44</v>
      </c>
      <c r="S54" s="151">
        <v>264</v>
      </c>
      <c r="T54" s="151">
        <f>H54+P54</f>
        <v>109833.85999999997</v>
      </c>
      <c r="U54" s="151">
        <v>201</v>
      </c>
      <c r="W54" s="154"/>
    </row>
    <row r="55" ht="12">
      <c r="W55" s="71"/>
    </row>
    <row r="56" spans="1:23" ht="10.5" customHeight="1">
      <c r="A56" s="121" t="s">
        <v>92</v>
      </c>
      <c r="W56" s="138"/>
    </row>
    <row r="57" spans="1:23" ht="10.5" customHeight="1">
      <c r="A57" s="121" t="s">
        <v>151</v>
      </c>
      <c r="W57" s="138"/>
    </row>
    <row r="58" ht="10.5" customHeight="1">
      <c r="W58" s="138"/>
    </row>
    <row r="59" spans="9:23" ht="12">
      <c r="I59" s="122"/>
      <c r="K59" s="123"/>
      <c r="L59" s="124"/>
      <c r="M59" s="121"/>
      <c r="N59" s="121"/>
      <c r="O59" s="121"/>
      <c r="P59" s="125"/>
      <c r="Q59" s="125"/>
      <c r="R59" s="125"/>
      <c r="S59" s="125"/>
      <c r="T59" s="125"/>
      <c r="U59" s="125"/>
      <c r="W59" s="138"/>
    </row>
    <row r="60" spans="3:23" ht="12">
      <c r="C60" s="123"/>
      <c r="I60" s="122"/>
      <c r="K60" s="123"/>
      <c r="L60" s="124"/>
      <c r="M60" s="121"/>
      <c r="N60" s="121"/>
      <c r="O60" s="121"/>
      <c r="P60" s="125"/>
      <c r="Q60" s="125"/>
      <c r="R60" s="125"/>
      <c r="S60" s="125"/>
      <c r="T60" s="125"/>
      <c r="U60" s="125"/>
      <c r="W60" s="138"/>
    </row>
    <row r="61" spans="3:23" ht="12">
      <c r="C61" s="123"/>
      <c r="I61" s="122"/>
      <c r="K61" s="123"/>
      <c r="L61" s="124"/>
      <c r="M61" s="121"/>
      <c r="N61" s="121"/>
      <c r="O61" s="121"/>
      <c r="P61" s="125"/>
      <c r="Q61" s="125"/>
      <c r="R61" s="125"/>
      <c r="S61" s="125"/>
      <c r="T61" s="125"/>
      <c r="U61" s="125"/>
      <c r="W61" s="155"/>
    </row>
    <row r="62" spans="3:23" ht="12">
      <c r="C62" s="123"/>
      <c r="I62" s="122"/>
      <c r="K62" s="123"/>
      <c r="L62" s="124"/>
      <c r="M62" s="121"/>
      <c r="N62" s="121"/>
      <c r="O62" s="121"/>
      <c r="P62" s="125"/>
      <c r="Q62" s="125"/>
      <c r="R62" s="125"/>
      <c r="S62" s="125"/>
      <c r="T62" s="125"/>
      <c r="U62" s="125"/>
      <c r="W62" s="71"/>
    </row>
    <row r="63" spans="3:23" ht="12">
      <c r="C63" s="123"/>
      <c r="I63" s="122"/>
      <c r="K63" s="123"/>
      <c r="L63" s="124"/>
      <c r="M63" s="121"/>
      <c r="N63" s="121"/>
      <c r="O63" s="121"/>
      <c r="P63" s="125"/>
      <c r="Q63" s="125"/>
      <c r="R63" s="125"/>
      <c r="S63" s="125"/>
      <c r="T63" s="125"/>
      <c r="U63" s="125"/>
      <c r="W63" s="155"/>
    </row>
    <row r="64" spans="3:23" ht="12">
      <c r="C64" s="123"/>
      <c r="I64" s="122"/>
      <c r="K64" s="123"/>
      <c r="L64" s="124"/>
      <c r="M64" s="121"/>
      <c r="N64" s="121"/>
      <c r="O64" s="121"/>
      <c r="P64" s="125"/>
      <c r="Q64" s="125"/>
      <c r="R64" s="125"/>
      <c r="S64" s="125"/>
      <c r="T64" s="125"/>
      <c r="U64" s="125"/>
      <c r="W64" s="71"/>
    </row>
    <row r="65" spans="3:23" ht="12">
      <c r="C65" s="123"/>
      <c r="I65" s="122"/>
      <c r="K65" s="123"/>
      <c r="L65" s="124"/>
      <c r="M65" s="121"/>
      <c r="N65" s="121"/>
      <c r="O65" s="121"/>
      <c r="P65" s="125"/>
      <c r="Q65" s="125"/>
      <c r="R65" s="125"/>
      <c r="S65" s="125"/>
      <c r="T65" s="125"/>
      <c r="U65" s="125"/>
      <c r="W65" s="138"/>
    </row>
    <row r="66" spans="3:23" ht="12">
      <c r="C66" s="123"/>
      <c r="I66" s="122"/>
      <c r="K66" s="123"/>
      <c r="L66" s="124"/>
      <c r="M66" s="121"/>
      <c r="N66" s="121"/>
      <c r="O66" s="121"/>
      <c r="P66" s="125"/>
      <c r="Q66" s="125"/>
      <c r="R66" s="125"/>
      <c r="S66" s="125"/>
      <c r="T66" s="125"/>
      <c r="U66" s="125"/>
      <c r="W66" s="138"/>
    </row>
    <row r="67" spans="3:23" ht="12">
      <c r="C67" s="123"/>
      <c r="I67" s="122"/>
      <c r="K67" s="123"/>
      <c r="L67" s="124"/>
      <c r="M67" s="121"/>
      <c r="N67" s="121"/>
      <c r="O67" s="121"/>
      <c r="P67" s="125"/>
      <c r="Q67" s="125"/>
      <c r="R67" s="125"/>
      <c r="S67" s="125"/>
      <c r="T67" s="125"/>
      <c r="U67" s="125"/>
      <c r="W67" s="138"/>
    </row>
    <row r="68" ht="12">
      <c r="W68" s="138"/>
    </row>
    <row r="69" ht="12">
      <c r="W69" s="155"/>
    </row>
    <row r="70" ht="12">
      <c r="W70" s="71"/>
    </row>
    <row r="71" ht="12">
      <c r="W71" s="156"/>
    </row>
  </sheetData>
  <printOptions horizontalCentered="1"/>
  <pageMargins left="0.3937007874015748" right="0.35433070866141736" top="0.7874015748031497" bottom="0.3937007874015748" header="0" footer="0"/>
  <pageSetup fitToHeight="1" fitToWidth="1" horizontalDpi="600" verticalDpi="600" orientation="landscape" paperSize="9" scale="69"/>
  <headerFooter alignWithMargins="0">
    <oddFooter>&amp;C&amp;"Arial,Regular"15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S52"/>
  <sheetViews>
    <sheetView showGridLines="0" zoomScaleSheetLayoutView="100" workbookViewId="0" topLeftCell="A1">
      <selection activeCell="D39" sqref="D39"/>
    </sheetView>
  </sheetViews>
  <sheetFormatPr defaultColWidth="12" defaultRowHeight="12.75"/>
  <cols>
    <col min="1" max="1" width="27.83203125" style="157" customWidth="1"/>
    <col min="2" max="2" width="8.33203125" style="122" customWidth="1"/>
    <col min="3" max="3" width="10" style="122" customWidth="1"/>
    <col min="4" max="4" width="9.66015625" style="122" customWidth="1"/>
    <col min="5" max="5" width="10.33203125" style="122" customWidth="1"/>
    <col min="6" max="6" width="9.83203125" style="122" customWidth="1"/>
    <col min="7" max="7" width="9.33203125" style="122" customWidth="1"/>
    <col min="8" max="8" width="10.16015625" style="122" customWidth="1"/>
    <col min="9" max="9" width="8.66015625" style="123" customWidth="1"/>
    <col min="10" max="10" width="7.66015625" style="122" customWidth="1"/>
    <col min="11" max="12" width="9.16015625" style="122" customWidth="1"/>
    <col min="13" max="13" width="10.66015625" style="122" customWidth="1"/>
    <col min="14" max="14" width="9.66015625" style="122" customWidth="1"/>
    <col min="15" max="15" width="8.33203125" style="122" bestFit="1" customWidth="1"/>
    <col min="16" max="16" width="9.83203125" style="122" customWidth="1"/>
    <col min="17" max="18" width="8.33203125" style="158" customWidth="1"/>
    <col min="19" max="23" width="9.33203125" style="159" customWidth="1"/>
    <col min="24" max="24" width="9.33203125" style="157" customWidth="1"/>
    <col min="25" max="26" width="0" style="157" hidden="1" customWidth="1"/>
    <col min="27" max="27" width="31.83203125" style="157" hidden="1" customWidth="1"/>
    <col min="28" max="184" width="0" style="157" hidden="1" customWidth="1"/>
    <col min="185" max="16384" width="9.33203125" style="157" customWidth="1"/>
  </cols>
  <sheetData>
    <row r="1" ht="12.75" customHeight="1">
      <c r="A1" s="157" t="s">
        <v>162</v>
      </c>
    </row>
    <row r="2" ht="11.25" customHeight="1"/>
    <row r="3" spans="1:18" ht="12.75" customHeight="1">
      <c r="A3" s="157" t="s">
        <v>118</v>
      </c>
      <c r="I3" s="127"/>
      <c r="Q3" s="160"/>
      <c r="R3" s="161" t="s">
        <v>163</v>
      </c>
    </row>
    <row r="4" spans="1:45" ht="9.75">
      <c r="A4" s="162" t="s">
        <v>42</v>
      </c>
      <c r="B4" s="130"/>
      <c r="C4" s="130"/>
      <c r="D4" s="130"/>
      <c r="E4" s="131" t="s">
        <v>28</v>
      </c>
      <c r="F4" s="130"/>
      <c r="G4" s="130"/>
      <c r="H4" s="130"/>
      <c r="I4" s="124"/>
      <c r="J4" s="130"/>
      <c r="K4" s="130"/>
      <c r="L4" s="130"/>
      <c r="M4" s="131" t="s">
        <v>29</v>
      </c>
      <c r="N4" s="130"/>
      <c r="O4" s="130"/>
      <c r="P4" s="130"/>
      <c r="R4" s="163"/>
      <c r="AA4" s="164" t="s">
        <v>42</v>
      </c>
      <c r="AC4" s="162"/>
      <c r="AD4" s="162"/>
      <c r="AE4" s="165" t="s">
        <v>154</v>
      </c>
      <c r="AF4" s="162"/>
      <c r="AG4" s="162"/>
      <c r="AH4" s="162"/>
      <c r="AI4" s="162"/>
      <c r="AJ4" s="166"/>
      <c r="AK4" s="167"/>
      <c r="AL4" s="162"/>
      <c r="AM4" s="162"/>
      <c r="AN4" s="165" t="s">
        <v>155</v>
      </c>
      <c r="AO4" s="162"/>
      <c r="AP4" s="162"/>
      <c r="AQ4" s="162"/>
      <c r="AR4" s="162"/>
      <c r="AS4" s="165"/>
    </row>
    <row r="5" spans="1:45" ht="27.75">
      <c r="A5" s="168"/>
      <c r="B5" s="133" t="s">
        <v>30</v>
      </c>
      <c r="C5" s="133" t="s">
        <v>31</v>
      </c>
      <c r="D5" s="133" t="s">
        <v>32</v>
      </c>
      <c r="E5" s="133" t="s">
        <v>13</v>
      </c>
      <c r="F5" s="133" t="s">
        <v>14</v>
      </c>
      <c r="G5" s="133" t="s">
        <v>15</v>
      </c>
      <c r="H5" s="133" t="s">
        <v>115</v>
      </c>
      <c r="I5" s="134" t="s">
        <v>33</v>
      </c>
      <c r="J5" s="133" t="s">
        <v>30</v>
      </c>
      <c r="K5" s="133" t="s">
        <v>31</v>
      </c>
      <c r="L5" s="133" t="s">
        <v>32</v>
      </c>
      <c r="M5" s="133" t="s">
        <v>13</v>
      </c>
      <c r="N5" s="133" t="s">
        <v>14</v>
      </c>
      <c r="O5" s="133" t="s">
        <v>15</v>
      </c>
      <c r="P5" s="133" t="s">
        <v>115</v>
      </c>
      <c r="Q5" s="169" t="s">
        <v>34</v>
      </c>
      <c r="R5" s="169" t="s">
        <v>35</v>
      </c>
      <c r="AA5" s="170"/>
      <c r="AB5" s="171" t="s">
        <v>30</v>
      </c>
      <c r="AC5" s="171" t="s">
        <v>31</v>
      </c>
      <c r="AD5" s="171" t="s">
        <v>32</v>
      </c>
      <c r="AE5" s="171" t="s">
        <v>13</v>
      </c>
      <c r="AF5" s="171" t="s">
        <v>14</v>
      </c>
      <c r="AG5" s="171" t="s">
        <v>15</v>
      </c>
      <c r="AH5" s="171" t="s">
        <v>115</v>
      </c>
      <c r="AI5" s="171" t="s">
        <v>45</v>
      </c>
      <c r="AJ5" s="172" t="s">
        <v>33</v>
      </c>
      <c r="AK5" s="173" t="s">
        <v>30</v>
      </c>
      <c r="AL5" s="171" t="s">
        <v>31</v>
      </c>
      <c r="AM5" s="171" t="s">
        <v>32</v>
      </c>
      <c r="AN5" s="171" t="s">
        <v>13</v>
      </c>
      <c r="AO5" s="171" t="s">
        <v>14</v>
      </c>
      <c r="AP5" s="171" t="s">
        <v>15</v>
      </c>
      <c r="AQ5" s="171" t="s">
        <v>115</v>
      </c>
      <c r="AR5" s="171" t="s">
        <v>45</v>
      </c>
      <c r="AS5" s="174" t="s">
        <v>34</v>
      </c>
    </row>
    <row r="6" spans="1:45" s="175" customFormat="1" ht="10.5" customHeight="1">
      <c r="A6" s="175" t="s">
        <v>46</v>
      </c>
      <c r="B6" s="176">
        <v>2</v>
      </c>
      <c r="C6" s="176">
        <v>0</v>
      </c>
      <c r="D6" s="176">
        <v>0</v>
      </c>
      <c r="E6" s="176">
        <v>0</v>
      </c>
      <c r="F6" s="176">
        <v>0</v>
      </c>
      <c r="G6" s="176">
        <v>2</v>
      </c>
      <c r="H6" s="176">
        <v>56</v>
      </c>
      <c r="I6" s="177">
        <f aca="true" t="shared" si="0" ref="I6:I48">SUM(B6:H6)</f>
        <v>60</v>
      </c>
      <c r="J6" s="176">
        <v>0</v>
      </c>
      <c r="K6" s="176">
        <v>0</v>
      </c>
      <c r="L6" s="176">
        <v>0</v>
      </c>
      <c r="M6" s="176">
        <v>0</v>
      </c>
      <c r="N6" s="176">
        <v>1</v>
      </c>
      <c r="O6" s="176">
        <v>0</v>
      </c>
      <c r="P6" s="176">
        <v>33</v>
      </c>
      <c r="Q6" s="177">
        <f aca="true" t="shared" si="1" ref="Q6:Q48">SUM(J6:P6)</f>
        <v>34</v>
      </c>
      <c r="R6" s="177">
        <f aca="true" t="shared" si="2" ref="R6:R48">SUM(Q6,I6)</f>
        <v>94</v>
      </c>
      <c r="S6" s="178"/>
      <c r="T6" s="179"/>
      <c r="U6" s="179"/>
      <c r="V6" s="179"/>
      <c r="W6" s="179"/>
      <c r="Z6" s="175" t="s">
        <v>156</v>
      </c>
      <c r="AA6" s="180" t="s">
        <v>46</v>
      </c>
      <c r="AB6" s="179">
        <v>107</v>
      </c>
      <c r="AC6" s="179">
        <v>109</v>
      </c>
      <c r="AD6" s="179">
        <v>160</v>
      </c>
      <c r="AE6" s="179">
        <v>0</v>
      </c>
      <c r="AF6" s="179">
        <v>0</v>
      </c>
      <c r="AG6" s="179">
        <v>0</v>
      </c>
      <c r="AH6" s="179">
        <v>0</v>
      </c>
      <c r="AI6" s="179">
        <v>0</v>
      </c>
      <c r="AJ6" s="179">
        <v>376</v>
      </c>
      <c r="AK6" s="179">
        <v>50</v>
      </c>
      <c r="AL6" s="179">
        <v>51</v>
      </c>
      <c r="AM6" s="179">
        <v>0</v>
      </c>
      <c r="AN6" s="179">
        <v>0</v>
      </c>
      <c r="AO6" s="179">
        <v>0</v>
      </c>
      <c r="AP6" s="179">
        <v>0</v>
      </c>
      <c r="AQ6" s="179">
        <v>0</v>
      </c>
      <c r="AR6" s="179">
        <v>0</v>
      </c>
      <c r="AS6" s="179">
        <v>101</v>
      </c>
    </row>
    <row r="7" spans="1:45" s="175" customFormat="1" ht="10.5" customHeight="1">
      <c r="A7" s="181" t="s">
        <v>47</v>
      </c>
      <c r="B7" s="176">
        <v>0</v>
      </c>
      <c r="C7" s="176">
        <v>0</v>
      </c>
      <c r="D7" s="176">
        <v>0</v>
      </c>
      <c r="E7" s="176">
        <v>0</v>
      </c>
      <c r="F7" s="176">
        <v>2</v>
      </c>
      <c r="G7" s="176">
        <v>1</v>
      </c>
      <c r="H7" s="176">
        <v>50</v>
      </c>
      <c r="I7" s="177">
        <f t="shared" si="0"/>
        <v>53</v>
      </c>
      <c r="J7" s="176">
        <v>0</v>
      </c>
      <c r="K7" s="176">
        <v>0</v>
      </c>
      <c r="L7" s="176">
        <v>0</v>
      </c>
      <c r="M7" s="176">
        <v>0</v>
      </c>
      <c r="N7" s="176">
        <v>0</v>
      </c>
      <c r="O7" s="176">
        <v>0</v>
      </c>
      <c r="P7" s="176">
        <v>25.4</v>
      </c>
      <c r="Q7" s="177">
        <f t="shared" si="1"/>
        <v>25.4</v>
      </c>
      <c r="R7" s="177">
        <f t="shared" si="2"/>
        <v>78.4</v>
      </c>
      <c r="S7" s="178"/>
      <c r="T7" s="179"/>
      <c r="U7" s="179"/>
      <c r="V7" s="179"/>
      <c r="W7" s="179"/>
      <c r="Z7" s="175" t="s">
        <v>156</v>
      </c>
      <c r="AA7" s="182" t="s">
        <v>47</v>
      </c>
      <c r="AB7" s="179">
        <v>72</v>
      </c>
      <c r="AC7" s="179">
        <v>75</v>
      </c>
      <c r="AD7" s="179">
        <v>119</v>
      </c>
      <c r="AE7" s="179">
        <v>4</v>
      </c>
      <c r="AF7" s="179">
        <v>0</v>
      </c>
      <c r="AG7" s="179">
        <v>0</v>
      </c>
      <c r="AH7" s="179">
        <v>20</v>
      </c>
      <c r="AI7" s="179">
        <v>114</v>
      </c>
      <c r="AJ7" s="179">
        <v>290</v>
      </c>
      <c r="AK7" s="179">
        <v>44</v>
      </c>
      <c r="AL7" s="179">
        <v>44</v>
      </c>
      <c r="AM7" s="179">
        <v>5</v>
      </c>
      <c r="AN7" s="179">
        <v>3</v>
      </c>
      <c r="AO7" s="179">
        <v>0</v>
      </c>
      <c r="AP7" s="179">
        <v>8</v>
      </c>
      <c r="AQ7" s="179">
        <v>48</v>
      </c>
      <c r="AR7" s="179">
        <v>0</v>
      </c>
      <c r="AS7" s="179">
        <v>152</v>
      </c>
    </row>
    <row r="8" spans="1:45" s="175" customFormat="1" ht="10.5" customHeight="1">
      <c r="A8" s="175" t="s">
        <v>48</v>
      </c>
      <c r="B8" s="176">
        <v>0</v>
      </c>
      <c r="C8" s="176">
        <v>0</v>
      </c>
      <c r="D8" s="176">
        <v>0</v>
      </c>
      <c r="E8" s="176">
        <v>0</v>
      </c>
      <c r="F8" s="176">
        <v>0</v>
      </c>
      <c r="G8" s="176">
        <v>5</v>
      </c>
      <c r="H8" s="176">
        <v>83</v>
      </c>
      <c r="I8" s="177">
        <f t="shared" si="0"/>
        <v>88</v>
      </c>
      <c r="J8" s="176">
        <v>0</v>
      </c>
      <c r="K8" s="176">
        <v>0</v>
      </c>
      <c r="L8" s="176">
        <v>0</v>
      </c>
      <c r="M8" s="176">
        <v>0</v>
      </c>
      <c r="N8" s="176">
        <v>0</v>
      </c>
      <c r="O8" s="176">
        <v>0</v>
      </c>
      <c r="P8" s="176">
        <v>19</v>
      </c>
      <c r="Q8" s="177">
        <f t="shared" si="1"/>
        <v>19</v>
      </c>
      <c r="R8" s="177">
        <f t="shared" si="2"/>
        <v>107</v>
      </c>
      <c r="S8" s="178"/>
      <c r="T8" s="179"/>
      <c r="U8" s="179"/>
      <c r="V8" s="179"/>
      <c r="W8" s="179"/>
      <c r="Z8" s="175" t="s">
        <v>156</v>
      </c>
      <c r="AA8" s="180" t="s">
        <v>48</v>
      </c>
      <c r="AB8" s="179">
        <v>63</v>
      </c>
      <c r="AC8" s="179">
        <v>72</v>
      </c>
      <c r="AD8" s="179">
        <v>109</v>
      </c>
      <c r="AE8" s="179">
        <v>0</v>
      </c>
      <c r="AF8" s="179">
        <v>0</v>
      </c>
      <c r="AG8" s="179">
        <v>0</v>
      </c>
      <c r="AH8" s="179">
        <v>33</v>
      </c>
      <c r="AI8" s="179">
        <v>111</v>
      </c>
      <c r="AJ8" s="179">
        <v>277</v>
      </c>
      <c r="AK8" s="179">
        <v>34</v>
      </c>
      <c r="AL8" s="179">
        <v>37</v>
      </c>
      <c r="AM8" s="179">
        <v>0</v>
      </c>
      <c r="AN8" s="179">
        <v>0</v>
      </c>
      <c r="AO8" s="179">
        <v>0</v>
      </c>
      <c r="AP8" s="179">
        <v>15</v>
      </c>
      <c r="AQ8" s="179">
        <v>54</v>
      </c>
      <c r="AR8" s="179">
        <v>0</v>
      </c>
      <c r="AS8" s="179">
        <v>140</v>
      </c>
    </row>
    <row r="9" spans="1:45" s="175" customFormat="1" ht="10.5" customHeight="1">
      <c r="A9" s="175" t="s">
        <v>49</v>
      </c>
      <c r="B9" s="176">
        <v>0</v>
      </c>
      <c r="C9" s="176">
        <v>0</v>
      </c>
      <c r="D9" s="176">
        <v>0</v>
      </c>
      <c r="E9" s="176">
        <v>0</v>
      </c>
      <c r="F9" s="176">
        <v>0</v>
      </c>
      <c r="G9" s="176">
        <v>2</v>
      </c>
      <c r="H9" s="176">
        <v>65</v>
      </c>
      <c r="I9" s="177">
        <f t="shared" si="0"/>
        <v>67</v>
      </c>
      <c r="J9" s="176">
        <v>0</v>
      </c>
      <c r="K9" s="176">
        <v>0</v>
      </c>
      <c r="L9" s="176">
        <v>0</v>
      </c>
      <c r="M9" s="176">
        <v>0</v>
      </c>
      <c r="N9" s="176">
        <v>0</v>
      </c>
      <c r="O9" s="176">
        <v>0</v>
      </c>
      <c r="P9" s="176">
        <v>33</v>
      </c>
      <c r="Q9" s="177">
        <f t="shared" si="1"/>
        <v>33</v>
      </c>
      <c r="R9" s="177">
        <f t="shared" si="2"/>
        <v>100</v>
      </c>
      <c r="S9" s="178"/>
      <c r="T9" s="179"/>
      <c r="U9" s="179"/>
      <c r="V9" s="179"/>
      <c r="W9" s="179"/>
      <c r="Z9" s="175" t="s">
        <v>156</v>
      </c>
      <c r="AA9" s="180" t="s">
        <v>49</v>
      </c>
      <c r="AB9" s="179">
        <v>89</v>
      </c>
      <c r="AC9" s="179">
        <v>91</v>
      </c>
      <c r="AD9" s="179">
        <v>130</v>
      </c>
      <c r="AE9" s="179">
        <v>0</v>
      </c>
      <c r="AF9" s="179">
        <v>0</v>
      </c>
      <c r="AG9" s="179">
        <v>0</v>
      </c>
      <c r="AH9" s="179">
        <v>8</v>
      </c>
      <c r="AI9" s="179">
        <v>81</v>
      </c>
      <c r="AJ9" s="179">
        <v>318</v>
      </c>
      <c r="AK9" s="179">
        <v>38</v>
      </c>
      <c r="AL9" s="179">
        <v>39</v>
      </c>
      <c r="AM9" s="179">
        <v>0</v>
      </c>
      <c r="AN9" s="179">
        <v>2</v>
      </c>
      <c r="AO9" s="179">
        <v>0</v>
      </c>
      <c r="AP9" s="179">
        <v>7</v>
      </c>
      <c r="AQ9" s="179">
        <v>62</v>
      </c>
      <c r="AR9" s="179">
        <v>0</v>
      </c>
      <c r="AS9" s="179">
        <v>148</v>
      </c>
    </row>
    <row r="10" spans="1:45" s="175" customFormat="1" ht="10.5" customHeight="1">
      <c r="A10" s="175" t="s">
        <v>50</v>
      </c>
      <c r="B10" s="176">
        <v>0</v>
      </c>
      <c r="C10" s="176">
        <v>0</v>
      </c>
      <c r="D10" s="176">
        <v>0</v>
      </c>
      <c r="E10" s="176">
        <v>0</v>
      </c>
      <c r="F10" s="176">
        <v>0</v>
      </c>
      <c r="G10" s="176">
        <v>0</v>
      </c>
      <c r="H10" s="176">
        <v>37</v>
      </c>
      <c r="I10" s="177">
        <f t="shared" si="0"/>
        <v>37</v>
      </c>
      <c r="J10" s="176">
        <v>0</v>
      </c>
      <c r="K10" s="176">
        <v>0</v>
      </c>
      <c r="L10" s="176">
        <v>0</v>
      </c>
      <c r="M10" s="176">
        <v>0</v>
      </c>
      <c r="N10" s="176">
        <v>0</v>
      </c>
      <c r="O10" s="176">
        <v>0</v>
      </c>
      <c r="P10" s="176">
        <v>15</v>
      </c>
      <c r="Q10" s="177">
        <f t="shared" si="1"/>
        <v>15</v>
      </c>
      <c r="R10" s="177">
        <f t="shared" si="2"/>
        <v>52</v>
      </c>
      <c r="S10" s="178"/>
      <c r="T10" s="179"/>
      <c r="U10" s="179"/>
      <c r="V10" s="179"/>
      <c r="W10" s="179"/>
      <c r="Z10" s="175" t="s">
        <v>156</v>
      </c>
      <c r="AA10" s="180" t="s">
        <v>50</v>
      </c>
      <c r="AB10" s="179">
        <v>67</v>
      </c>
      <c r="AC10" s="179">
        <v>71</v>
      </c>
      <c r="AD10" s="179">
        <v>93</v>
      </c>
      <c r="AE10" s="179">
        <v>0</v>
      </c>
      <c r="AF10" s="179">
        <v>0</v>
      </c>
      <c r="AG10" s="179">
        <v>0</v>
      </c>
      <c r="AH10" s="179">
        <v>6</v>
      </c>
      <c r="AI10" s="179">
        <v>17</v>
      </c>
      <c r="AJ10" s="179">
        <v>237</v>
      </c>
      <c r="AK10" s="179">
        <v>22</v>
      </c>
      <c r="AL10" s="179">
        <v>22</v>
      </c>
      <c r="AM10" s="179">
        <v>0</v>
      </c>
      <c r="AN10" s="179">
        <v>0</v>
      </c>
      <c r="AO10" s="179">
        <v>0</v>
      </c>
      <c r="AP10" s="179">
        <v>13</v>
      </c>
      <c r="AQ10" s="179">
        <v>6</v>
      </c>
      <c r="AR10" s="179">
        <v>0</v>
      </c>
      <c r="AS10" s="179">
        <v>63</v>
      </c>
    </row>
    <row r="11" spans="1:45" s="175" customFormat="1" ht="18" customHeight="1">
      <c r="A11" s="175" t="s">
        <v>51</v>
      </c>
      <c r="B11" s="176">
        <v>2</v>
      </c>
      <c r="C11" s="176">
        <v>0</v>
      </c>
      <c r="D11" s="176">
        <v>0</v>
      </c>
      <c r="E11" s="176">
        <v>0</v>
      </c>
      <c r="F11" s="176">
        <v>0</v>
      </c>
      <c r="G11" s="176">
        <v>0</v>
      </c>
      <c r="H11" s="176">
        <v>19</v>
      </c>
      <c r="I11" s="177">
        <f t="shared" si="0"/>
        <v>21</v>
      </c>
      <c r="J11" s="176">
        <v>0</v>
      </c>
      <c r="K11" s="176">
        <v>0</v>
      </c>
      <c r="L11" s="176">
        <v>0</v>
      </c>
      <c r="M11" s="176">
        <v>0</v>
      </c>
      <c r="N11" s="176">
        <v>0</v>
      </c>
      <c r="O11" s="176">
        <v>0</v>
      </c>
      <c r="P11" s="176">
        <v>8</v>
      </c>
      <c r="Q11" s="177">
        <f t="shared" si="1"/>
        <v>8</v>
      </c>
      <c r="R11" s="177">
        <f t="shared" si="2"/>
        <v>29</v>
      </c>
      <c r="S11" s="178"/>
      <c r="T11" s="179"/>
      <c r="U11" s="179"/>
      <c r="V11" s="179"/>
      <c r="W11" s="179"/>
      <c r="Z11" s="175" t="s">
        <v>156</v>
      </c>
      <c r="AA11" s="180" t="s">
        <v>51</v>
      </c>
      <c r="AB11" s="179">
        <v>25</v>
      </c>
      <c r="AC11" s="179">
        <v>32</v>
      </c>
      <c r="AD11" s="179">
        <v>61</v>
      </c>
      <c r="AE11" s="179">
        <v>0</v>
      </c>
      <c r="AF11" s="179">
        <v>0</v>
      </c>
      <c r="AG11" s="179">
        <v>0</v>
      </c>
      <c r="AH11" s="179">
        <v>11</v>
      </c>
      <c r="AI11" s="179">
        <v>62</v>
      </c>
      <c r="AJ11" s="179">
        <v>129</v>
      </c>
      <c r="AK11" s="179">
        <v>29</v>
      </c>
      <c r="AL11" s="179">
        <v>29</v>
      </c>
      <c r="AM11" s="179">
        <v>0</v>
      </c>
      <c r="AN11" s="179">
        <v>0</v>
      </c>
      <c r="AO11" s="179">
        <v>0</v>
      </c>
      <c r="AP11" s="179">
        <v>3</v>
      </c>
      <c r="AQ11" s="179">
        <v>38</v>
      </c>
      <c r="AR11" s="179">
        <v>0</v>
      </c>
      <c r="AS11" s="179">
        <v>99</v>
      </c>
    </row>
    <row r="12" spans="1:45" s="175" customFormat="1" ht="10.5" customHeight="1">
      <c r="A12" s="175" t="s">
        <v>52</v>
      </c>
      <c r="B12" s="176">
        <v>0</v>
      </c>
      <c r="C12" s="176">
        <v>0</v>
      </c>
      <c r="D12" s="176">
        <v>0</v>
      </c>
      <c r="E12" s="176">
        <v>0</v>
      </c>
      <c r="F12" s="176">
        <v>0</v>
      </c>
      <c r="G12" s="176">
        <v>1</v>
      </c>
      <c r="H12" s="176">
        <v>30</v>
      </c>
      <c r="I12" s="177">
        <f t="shared" si="0"/>
        <v>31</v>
      </c>
      <c r="J12" s="176">
        <v>0</v>
      </c>
      <c r="K12" s="176">
        <v>0</v>
      </c>
      <c r="L12" s="176">
        <v>0</v>
      </c>
      <c r="M12" s="176">
        <v>0</v>
      </c>
      <c r="N12" s="176">
        <v>0</v>
      </c>
      <c r="O12" s="176">
        <v>0</v>
      </c>
      <c r="P12" s="176">
        <v>25.6</v>
      </c>
      <c r="Q12" s="177">
        <f t="shared" si="1"/>
        <v>25.6</v>
      </c>
      <c r="R12" s="177">
        <f t="shared" si="2"/>
        <v>56.6</v>
      </c>
      <c r="S12" s="178"/>
      <c r="T12" s="179"/>
      <c r="U12" s="179"/>
      <c r="V12" s="179"/>
      <c r="W12" s="179"/>
      <c r="Z12" s="175" t="s">
        <v>156</v>
      </c>
      <c r="AA12" s="180" t="s">
        <v>52</v>
      </c>
      <c r="AB12" s="179">
        <v>65</v>
      </c>
      <c r="AC12" s="179">
        <v>75</v>
      </c>
      <c r="AD12" s="179">
        <v>100</v>
      </c>
      <c r="AE12" s="179">
        <v>0</v>
      </c>
      <c r="AF12" s="179">
        <v>0</v>
      </c>
      <c r="AG12" s="179">
        <v>0</v>
      </c>
      <c r="AH12" s="179">
        <v>12</v>
      </c>
      <c r="AI12" s="179">
        <v>105</v>
      </c>
      <c r="AJ12" s="179">
        <v>252</v>
      </c>
      <c r="AK12" s="179">
        <v>24</v>
      </c>
      <c r="AL12" s="179">
        <v>25</v>
      </c>
      <c r="AM12" s="179">
        <v>0</v>
      </c>
      <c r="AN12" s="179">
        <v>1</v>
      </c>
      <c r="AO12" s="179">
        <v>0</v>
      </c>
      <c r="AP12" s="179">
        <v>14</v>
      </c>
      <c r="AQ12" s="179">
        <v>49</v>
      </c>
      <c r="AR12" s="179">
        <v>1</v>
      </c>
      <c r="AS12" s="179">
        <v>113</v>
      </c>
    </row>
    <row r="13" spans="1:45" s="175" customFormat="1" ht="10.5" customHeight="1">
      <c r="A13" s="175" t="s">
        <v>53</v>
      </c>
      <c r="B13" s="176">
        <v>0</v>
      </c>
      <c r="C13" s="176">
        <v>0</v>
      </c>
      <c r="D13" s="176">
        <v>0</v>
      </c>
      <c r="E13" s="176">
        <v>0</v>
      </c>
      <c r="F13" s="176">
        <v>0</v>
      </c>
      <c r="G13" s="176">
        <v>0</v>
      </c>
      <c r="H13" s="176">
        <v>64</v>
      </c>
      <c r="I13" s="177">
        <f t="shared" si="0"/>
        <v>64</v>
      </c>
      <c r="J13" s="176">
        <v>0</v>
      </c>
      <c r="K13" s="176">
        <v>0</v>
      </c>
      <c r="L13" s="176">
        <v>0</v>
      </c>
      <c r="M13" s="176">
        <v>0</v>
      </c>
      <c r="N13" s="176">
        <v>0</v>
      </c>
      <c r="O13" s="176">
        <v>0</v>
      </c>
      <c r="P13" s="176">
        <v>53</v>
      </c>
      <c r="Q13" s="177">
        <f t="shared" si="1"/>
        <v>53</v>
      </c>
      <c r="R13" s="177">
        <f t="shared" si="2"/>
        <v>117</v>
      </c>
      <c r="S13" s="178"/>
      <c r="T13" s="179"/>
      <c r="U13" s="179"/>
      <c r="V13" s="179"/>
      <c r="W13" s="179"/>
      <c r="Z13" s="175" t="s">
        <v>156</v>
      </c>
      <c r="AA13" s="180" t="s">
        <v>157</v>
      </c>
      <c r="AB13" s="179">
        <v>178</v>
      </c>
      <c r="AC13" s="179">
        <v>180</v>
      </c>
      <c r="AD13" s="179">
        <v>256</v>
      </c>
      <c r="AE13" s="179">
        <v>0</v>
      </c>
      <c r="AF13" s="179">
        <v>0</v>
      </c>
      <c r="AG13" s="179">
        <v>0</v>
      </c>
      <c r="AH13" s="179">
        <v>6</v>
      </c>
      <c r="AI13" s="179">
        <v>196</v>
      </c>
      <c r="AJ13" s="179">
        <v>620</v>
      </c>
      <c r="AK13" s="179">
        <v>76</v>
      </c>
      <c r="AL13" s="179">
        <v>76</v>
      </c>
      <c r="AM13" s="179">
        <v>0</v>
      </c>
      <c r="AN13" s="179">
        <v>0</v>
      </c>
      <c r="AO13" s="179">
        <v>0</v>
      </c>
      <c r="AP13" s="179">
        <v>12</v>
      </c>
      <c r="AQ13" s="179">
        <v>142</v>
      </c>
      <c r="AR13" s="179">
        <v>14</v>
      </c>
      <c r="AS13" s="179">
        <v>306</v>
      </c>
    </row>
    <row r="14" spans="1:45" s="175" customFormat="1" ht="10.5" customHeight="1">
      <c r="A14" s="175" t="s">
        <v>54</v>
      </c>
      <c r="B14" s="176">
        <v>0</v>
      </c>
      <c r="C14" s="176">
        <v>0</v>
      </c>
      <c r="D14" s="176">
        <v>0</v>
      </c>
      <c r="E14" s="176">
        <v>1</v>
      </c>
      <c r="F14" s="176">
        <v>2</v>
      </c>
      <c r="G14" s="176">
        <v>1</v>
      </c>
      <c r="H14" s="176">
        <v>54</v>
      </c>
      <c r="I14" s="177">
        <f t="shared" si="0"/>
        <v>58</v>
      </c>
      <c r="J14" s="176">
        <v>0</v>
      </c>
      <c r="K14" s="176">
        <v>1</v>
      </c>
      <c r="L14" s="176">
        <v>1</v>
      </c>
      <c r="M14" s="176">
        <v>1</v>
      </c>
      <c r="N14" s="176">
        <v>1</v>
      </c>
      <c r="O14" s="176">
        <v>0</v>
      </c>
      <c r="P14" s="176">
        <v>11</v>
      </c>
      <c r="Q14" s="177">
        <f t="shared" si="1"/>
        <v>15</v>
      </c>
      <c r="R14" s="177">
        <f t="shared" si="2"/>
        <v>73</v>
      </c>
      <c r="S14" s="178"/>
      <c r="T14" s="179"/>
      <c r="U14" s="179"/>
      <c r="V14" s="179"/>
      <c r="W14" s="179"/>
      <c r="Z14" s="175" t="s">
        <v>156</v>
      </c>
      <c r="AA14" s="180" t="s">
        <v>54</v>
      </c>
      <c r="AB14" s="179">
        <v>62</v>
      </c>
      <c r="AC14" s="179">
        <v>66</v>
      </c>
      <c r="AD14" s="179">
        <v>101</v>
      </c>
      <c r="AE14" s="179">
        <v>0</v>
      </c>
      <c r="AF14" s="179">
        <v>0</v>
      </c>
      <c r="AG14" s="179">
        <v>0</v>
      </c>
      <c r="AH14" s="179">
        <v>14</v>
      </c>
      <c r="AI14" s="179">
        <v>91</v>
      </c>
      <c r="AJ14" s="179">
        <v>243</v>
      </c>
      <c r="AK14" s="179">
        <v>34</v>
      </c>
      <c r="AL14" s="179">
        <v>35</v>
      </c>
      <c r="AM14" s="179">
        <v>0</v>
      </c>
      <c r="AN14" s="179">
        <v>0</v>
      </c>
      <c r="AO14" s="179">
        <v>0</v>
      </c>
      <c r="AP14" s="179">
        <v>23</v>
      </c>
      <c r="AQ14" s="179">
        <v>52</v>
      </c>
      <c r="AR14" s="179">
        <v>0</v>
      </c>
      <c r="AS14" s="179">
        <v>144</v>
      </c>
    </row>
    <row r="15" spans="1:45" s="175" customFormat="1" ht="10.5" customHeight="1">
      <c r="A15" s="175" t="s">
        <v>55</v>
      </c>
      <c r="B15" s="176">
        <v>0</v>
      </c>
      <c r="C15" s="176">
        <v>0</v>
      </c>
      <c r="D15" s="176">
        <v>2</v>
      </c>
      <c r="E15" s="176">
        <v>0</v>
      </c>
      <c r="F15" s="176">
        <v>0</v>
      </c>
      <c r="G15" s="176">
        <v>0</v>
      </c>
      <c r="H15" s="176">
        <v>3</v>
      </c>
      <c r="I15" s="177">
        <f t="shared" si="0"/>
        <v>5</v>
      </c>
      <c r="J15" s="176">
        <v>0</v>
      </c>
      <c r="K15" s="176">
        <v>0</v>
      </c>
      <c r="L15" s="176">
        <v>0</v>
      </c>
      <c r="M15" s="176">
        <v>0</v>
      </c>
      <c r="N15" s="176">
        <v>0</v>
      </c>
      <c r="O15" s="176">
        <v>0</v>
      </c>
      <c r="P15" s="176">
        <v>0</v>
      </c>
      <c r="Q15" s="177">
        <f t="shared" si="1"/>
        <v>0</v>
      </c>
      <c r="R15" s="177">
        <f t="shared" si="2"/>
        <v>5</v>
      </c>
      <c r="S15" s="178"/>
      <c r="T15" s="179"/>
      <c r="U15" s="179"/>
      <c r="V15" s="179"/>
      <c r="W15" s="179"/>
      <c r="Z15" s="175" t="s">
        <v>156</v>
      </c>
      <c r="AA15" s="180" t="s">
        <v>55</v>
      </c>
      <c r="AB15" s="179">
        <v>78</v>
      </c>
      <c r="AC15" s="179">
        <v>78</v>
      </c>
      <c r="AD15" s="179">
        <v>104</v>
      </c>
      <c r="AE15" s="179">
        <v>0</v>
      </c>
      <c r="AF15" s="179">
        <v>0</v>
      </c>
      <c r="AG15" s="179">
        <v>0</v>
      </c>
      <c r="AH15" s="179">
        <v>15</v>
      </c>
      <c r="AI15" s="179">
        <v>136</v>
      </c>
      <c r="AJ15" s="179">
        <v>275</v>
      </c>
      <c r="AK15" s="179">
        <v>26</v>
      </c>
      <c r="AL15" s="179">
        <v>26</v>
      </c>
      <c r="AM15" s="179">
        <v>0</v>
      </c>
      <c r="AN15" s="179">
        <v>0</v>
      </c>
      <c r="AO15" s="179">
        <v>0</v>
      </c>
      <c r="AP15" s="179">
        <v>21</v>
      </c>
      <c r="AQ15" s="179">
        <v>60</v>
      </c>
      <c r="AR15" s="179">
        <v>0</v>
      </c>
      <c r="AS15" s="179">
        <v>133</v>
      </c>
    </row>
    <row r="16" spans="1:45" s="175" customFormat="1" ht="18" customHeight="1">
      <c r="A16" s="175" t="s">
        <v>56</v>
      </c>
      <c r="B16" s="176">
        <v>1</v>
      </c>
      <c r="C16" s="176">
        <v>0</v>
      </c>
      <c r="D16" s="176">
        <v>0</v>
      </c>
      <c r="E16" s="176">
        <v>2</v>
      </c>
      <c r="F16" s="176">
        <v>4</v>
      </c>
      <c r="G16" s="176">
        <v>24</v>
      </c>
      <c r="H16" s="176">
        <v>231</v>
      </c>
      <c r="I16" s="177">
        <f t="shared" si="0"/>
        <v>262</v>
      </c>
      <c r="J16" s="176">
        <v>0</v>
      </c>
      <c r="K16" s="176">
        <v>0</v>
      </c>
      <c r="L16" s="176">
        <v>1</v>
      </c>
      <c r="M16" s="176">
        <v>0</v>
      </c>
      <c r="N16" s="176">
        <v>0</v>
      </c>
      <c r="O16" s="176">
        <v>2</v>
      </c>
      <c r="P16" s="176">
        <v>86.4</v>
      </c>
      <c r="Q16" s="177">
        <f t="shared" si="1"/>
        <v>89.4</v>
      </c>
      <c r="R16" s="177">
        <f t="shared" si="2"/>
        <v>351.4</v>
      </c>
      <c r="S16" s="178"/>
      <c r="T16" s="179"/>
      <c r="U16" s="179"/>
      <c r="V16" s="179"/>
      <c r="W16" s="179"/>
      <c r="Z16" s="175" t="s">
        <v>156</v>
      </c>
      <c r="AA16" s="180" t="s">
        <v>56</v>
      </c>
      <c r="AB16" s="179">
        <v>222</v>
      </c>
      <c r="AC16" s="179">
        <v>230</v>
      </c>
      <c r="AD16" s="179">
        <v>322</v>
      </c>
      <c r="AE16" s="179">
        <v>0</v>
      </c>
      <c r="AF16" s="179">
        <v>11</v>
      </c>
      <c r="AG16" s="179">
        <v>0</v>
      </c>
      <c r="AH16" s="179">
        <v>49</v>
      </c>
      <c r="AI16" s="179">
        <v>270</v>
      </c>
      <c r="AJ16" s="179">
        <v>834</v>
      </c>
      <c r="AK16" s="179">
        <v>92</v>
      </c>
      <c r="AL16" s="179">
        <v>92</v>
      </c>
      <c r="AM16" s="179">
        <v>2</v>
      </c>
      <c r="AN16" s="179">
        <v>14</v>
      </c>
      <c r="AO16" s="179">
        <v>0</v>
      </c>
      <c r="AP16" s="179">
        <v>42</v>
      </c>
      <c r="AQ16" s="179">
        <v>170</v>
      </c>
      <c r="AR16" s="179">
        <v>0</v>
      </c>
      <c r="AS16" s="179">
        <v>412</v>
      </c>
    </row>
    <row r="17" spans="1:45" s="185" customFormat="1" ht="10.5" customHeight="1">
      <c r="A17" s="175" t="s">
        <v>57</v>
      </c>
      <c r="B17" s="176">
        <v>1</v>
      </c>
      <c r="C17" s="176">
        <v>0</v>
      </c>
      <c r="D17" s="176">
        <v>0</v>
      </c>
      <c r="E17" s="176">
        <v>0</v>
      </c>
      <c r="F17" s="176">
        <v>0</v>
      </c>
      <c r="G17" s="176">
        <v>0</v>
      </c>
      <c r="H17" s="176">
        <v>2</v>
      </c>
      <c r="I17" s="177">
        <f t="shared" si="0"/>
        <v>3</v>
      </c>
      <c r="J17" s="176">
        <v>0</v>
      </c>
      <c r="K17" s="176">
        <v>0</v>
      </c>
      <c r="L17" s="176">
        <v>0</v>
      </c>
      <c r="M17" s="176">
        <v>0</v>
      </c>
      <c r="N17" s="176">
        <v>0</v>
      </c>
      <c r="O17" s="176">
        <v>0</v>
      </c>
      <c r="P17" s="176">
        <v>0</v>
      </c>
      <c r="Q17" s="177">
        <f t="shared" si="1"/>
        <v>0</v>
      </c>
      <c r="R17" s="177">
        <f t="shared" si="2"/>
        <v>3</v>
      </c>
      <c r="S17" s="183"/>
      <c r="T17" s="184"/>
      <c r="U17" s="184"/>
      <c r="V17" s="184"/>
      <c r="W17" s="184"/>
      <c r="Z17" s="185" t="s">
        <v>156</v>
      </c>
      <c r="AA17" s="186" t="s">
        <v>57</v>
      </c>
      <c r="AB17" s="184">
        <v>65</v>
      </c>
      <c r="AC17" s="184">
        <v>75</v>
      </c>
      <c r="AD17" s="184">
        <v>100</v>
      </c>
      <c r="AE17" s="184">
        <v>0</v>
      </c>
      <c r="AF17" s="184">
        <v>0</v>
      </c>
      <c r="AG17" s="184">
        <v>0</v>
      </c>
      <c r="AH17" s="184">
        <v>12</v>
      </c>
      <c r="AI17" s="184">
        <v>105</v>
      </c>
      <c r="AJ17" s="184">
        <v>252</v>
      </c>
      <c r="AK17" s="184">
        <v>24</v>
      </c>
      <c r="AL17" s="184">
        <v>25</v>
      </c>
      <c r="AM17" s="184">
        <v>0</v>
      </c>
      <c r="AN17" s="184">
        <v>1</v>
      </c>
      <c r="AO17" s="184">
        <v>0</v>
      </c>
      <c r="AP17" s="184">
        <v>14</v>
      </c>
      <c r="AQ17" s="184">
        <v>49</v>
      </c>
      <c r="AR17" s="184">
        <v>1</v>
      </c>
      <c r="AS17" s="184">
        <v>113</v>
      </c>
    </row>
    <row r="18" spans="1:45" s="175" customFormat="1" ht="10.5" customHeight="1">
      <c r="A18" s="175" t="s">
        <v>58</v>
      </c>
      <c r="B18" s="176">
        <v>2</v>
      </c>
      <c r="C18" s="176">
        <v>1</v>
      </c>
      <c r="D18" s="176">
        <v>1</v>
      </c>
      <c r="E18" s="176">
        <v>0</v>
      </c>
      <c r="F18" s="176">
        <v>1</v>
      </c>
      <c r="G18" s="176">
        <v>5</v>
      </c>
      <c r="H18" s="176">
        <v>170</v>
      </c>
      <c r="I18" s="177">
        <f t="shared" si="0"/>
        <v>180</v>
      </c>
      <c r="J18" s="176">
        <v>0</v>
      </c>
      <c r="K18" s="176">
        <v>0</v>
      </c>
      <c r="L18" s="176">
        <v>0</v>
      </c>
      <c r="M18" s="176">
        <v>0</v>
      </c>
      <c r="N18" s="176">
        <v>0</v>
      </c>
      <c r="O18" s="176">
        <v>0</v>
      </c>
      <c r="P18" s="176">
        <v>88</v>
      </c>
      <c r="Q18" s="177">
        <f t="shared" si="1"/>
        <v>88</v>
      </c>
      <c r="R18" s="177">
        <f t="shared" si="2"/>
        <v>268</v>
      </c>
      <c r="S18" s="178"/>
      <c r="T18" s="179"/>
      <c r="U18" s="179"/>
      <c r="V18" s="179"/>
      <c r="W18" s="179"/>
      <c r="Z18" s="175" t="s">
        <v>156</v>
      </c>
      <c r="AA18" s="180" t="s">
        <v>58</v>
      </c>
      <c r="AB18" s="179">
        <v>196</v>
      </c>
      <c r="AC18" s="179">
        <v>217</v>
      </c>
      <c r="AD18" s="179">
        <v>324</v>
      </c>
      <c r="AE18" s="179">
        <v>2</v>
      </c>
      <c r="AF18" s="179">
        <v>8</v>
      </c>
      <c r="AG18" s="179">
        <v>0</v>
      </c>
      <c r="AH18" s="179">
        <v>43</v>
      </c>
      <c r="AI18" s="179">
        <v>242</v>
      </c>
      <c r="AJ18" s="179">
        <v>790</v>
      </c>
      <c r="AK18" s="179">
        <v>105</v>
      </c>
      <c r="AL18" s="179">
        <v>107</v>
      </c>
      <c r="AM18" s="179">
        <v>6</v>
      </c>
      <c r="AN18" s="179">
        <v>13</v>
      </c>
      <c r="AO18" s="179">
        <v>0</v>
      </c>
      <c r="AP18" s="179">
        <v>63</v>
      </c>
      <c r="AQ18" s="179">
        <v>127</v>
      </c>
      <c r="AR18" s="179">
        <v>8</v>
      </c>
      <c r="AS18" s="179">
        <v>421</v>
      </c>
    </row>
    <row r="19" spans="1:45" s="175" customFormat="1" ht="10.5" customHeight="1">
      <c r="A19" s="181" t="s">
        <v>59</v>
      </c>
      <c r="B19" s="176">
        <v>1</v>
      </c>
      <c r="C19" s="176">
        <v>0</v>
      </c>
      <c r="D19" s="176">
        <v>0</v>
      </c>
      <c r="E19" s="176">
        <v>0</v>
      </c>
      <c r="F19" s="176">
        <v>0</v>
      </c>
      <c r="G19" s="176">
        <v>3</v>
      </c>
      <c r="H19" s="176">
        <v>124</v>
      </c>
      <c r="I19" s="177">
        <f t="shared" si="0"/>
        <v>128</v>
      </c>
      <c r="J19" s="176">
        <v>1</v>
      </c>
      <c r="K19" s="176">
        <v>0</v>
      </c>
      <c r="L19" s="176">
        <v>0</v>
      </c>
      <c r="M19" s="176">
        <v>0</v>
      </c>
      <c r="N19" s="176">
        <v>0</v>
      </c>
      <c r="O19" s="176">
        <v>2</v>
      </c>
      <c r="P19" s="176">
        <v>67</v>
      </c>
      <c r="Q19" s="177">
        <f t="shared" si="1"/>
        <v>70</v>
      </c>
      <c r="R19" s="177">
        <f t="shared" si="2"/>
        <v>198</v>
      </c>
      <c r="S19" s="178"/>
      <c r="T19" s="179"/>
      <c r="U19" s="179"/>
      <c r="V19" s="179"/>
      <c r="W19" s="179"/>
      <c r="Z19" s="175" t="s">
        <v>156</v>
      </c>
      <c r="AA19" s="182" t="s">
        <v>59</v>
      </c>
      <c r="AB19" s="179">
        <v>176</v>
      </c>
      <c r="AC19" s="179">
        <v>183</v>
      </c>
      <c r="AD19" s="179">
        <v>289</v>
      </c>
      <c r="AE19" s="179">
        <v>0</v>
      </c>
      <c r="AF19" s="179">
        <v>2</v>
      </c>
      <c r="AG19" s="179">
        <v>0</v>
      </c>
      <c r="AH19" s="179">
        <v>14</v>
      </c>
      <c r="AI19" s="179">
        <v>295</v>
      </c>
      <c r="AJ19" s="179">
        <v>664</v>
      </c>
      <c r="AK19" s="179">
        <v>106</v>
      </c>
      <c r="AL19" s="179">
        <v>106</v>
      </c>
      <c r="AM19" s="179">
        <v>0</v>
      </c>
      <c r="AN19" s="179">
        <v>8</v>
      </c>
      <c r="AO19" s="179">
        <v>0</v>
      </c>
      <c r="AP19" s="179">
        <v>12</v>
      </c>
      <c r="AQ19" s="179">
        <v>181</v>
      </c>
      <c r="AR19" s="179">
        <v>7</v>
      </c>
      <c r="AS19" s="179">
        <v>413</v>
      </c>
    </row>
    <row r="20" spans="1:45" s="175" customFormat="1" ht="10.5" customHeight="1">
      <c r="A20" s="181" t="s">
        <v>60</v>
      </c>
      <c r="B20" s="176">
        <v>0</v>
      </c>
      <c r="C20" s="176">
        <v>0</v>
      </c>
      <c r="D20" s="176">
        <v>0</v>
      </c>
      <c r="E20" s="176">
        <v>0</v>
      </c>
      <c r="F20" s="176">
        <v>2</v>
      </c>
      <c r="G20" s="176">
        <v>3</v>
      </c>
      <c r="H20" s="176">
        <v>72</v>
      </c>
      <c r="I20" s="177">
        <f t="shared" si="0"/>
        <v>77</v>
      </c>
      <c r="J20" s="176">
        <v>0</v>
      </c>
      <c r="K20" s="176">
        <v>0</v>
      </c>
      <c r="L20" s="176">
        <v>0</v>
      </c>
      <c r="M20" s="176">
        <v>0</v>
      </c>
      <c r="N20" s="176">
        <v>0</v>
      </c>
      <c r="O20" s="176">
        <v>0</v>
      </c>
      <c r="P20" s="176">
        <v>32.8</v>
      </c>
      <c r="Q20" s="177">
        <f t="shared" si="1"/>
        <v>32.8</v>
      </c>
      <c r="R20" s="177">
        <f t="shared" si="2"/>
        <v>109.8</v>
      </c>
      <c r="S20" s="178"/>
      <c r="T20" s="179"/>
      <c r="U20" s="179"/>
      <c r="V20" s="179"/>
      <c r="W20" s="179"/>
      <c r="Z20" s="175" t="s">
        <v>156</v>
      </c>
      <c r="AA20" s="182" t="s">
        <v>60</v>
      </c>
      <c r="AB20" s="179">
        <v>110</v>
      </c>
      <c r="AC20" s="179">
        <v>118</v>
      </c>
      <c r="AD20" s="179">
        <v>187</v>
      </c>
      <c r="AE20" s="179">
        <v>3</v>
      </c>
      <c r="AF20" s="179">
        <v>0</v>
      </c>
      <c r="AG20" s="179">
        <v>0</v>
      </c>
      <c r="AH20" s="179">
        <v>32</v>
      </c>
      <c r="AI20" s="179">
        <v>187</v>
      </c>
      <c r="AJ20" s="179">
        <v>450</v>
      </c>
      <c r="AK20" s="179">
        <v>65</v>
      </c>
      <c r="AL20" s="179">
        <v>69</v>
      </c>
      <c r="AM20" s="179">
        <v>1</v>
      </c>
      <c r="AN20" s="179">
        <v>0</v>
      </c>
      <c r="AO20" s="179">
        <v>0</v>
      </c>
      <c r="AP20" s="179">
        <v>28</v>
      </c>
      <c r="AQ20" s="179">
        <v>103</v>
      </c>
      <c r="AR20" s="179">
        <v>0</v>
      </c>
      <c r="AS20" s="179">
        <v>266</v>
      </c>
    </row>
    <row r="21" spans="1:45" s="175" customFormat="1" ht="18" customHeight="1">
      <c r="A21" s="181" t="s">
        <v>61</v>
      </c>
      <c r="B21" s="176">
        <v>0</v>
      </c>
      <c r="C21" s="176">
        <v>0</v>
      </c>
      <c r="D21" s="176">
        <v>0</v>
      </c>
      <c r="E21" s="176">
        <v>0</v>
      </c>
      <c r="F21" s="176">
        <v>0</v>
      </c>
      <c r="G21" s="176">
        <v>0</v>
      </c>
      <c r="H21" s="176">
        <v>16</v>
      </c>
      <c r="I21" s="177">
        <f t="shared" si="0"/>
        <v>16</v>
      </c>
      <c r="J21" s="176">
        <v>0</v>
      </c>
      <c r="K21" s="176">
        <v>0</v>
      </c>
      <c r="L21" s="176">
        <v>0</v>
      </c>
      <c r="M21" s="176">
        <v>0</v>
      </c>
      <c r="N21" s="176">
        <v>0</v>
      </c>
      <c r="O21" s="176">
        <v>0</v>
      </c>
      <c r="P21" s="176">
        <v>10</v>
      </c>
      <c r="Q21" s="177">
        <f t="shared" si="1"/>
        <v>10</v>
      </c>
      <c r="R21" s="177">
        <f t="shared" si="2"/>
        <v>26</v>
      </c>
      <c r="S21" s="178"/>
      <c r="T21" s="179"/>
      <c r="U21" s="179"/>
      <c r="V21" s="179"/>
      <c r="W21" s="179"/>
      <c r="Z21" s="175" t="s">
        <v>156</v>
      </c>
      <c r="AA21" s="182" t="s">
        <v>61</v>
      </c>
      <c r="AB21" s="179">
        <v>100</v>
      </c>
      <c r="AC21" s="179">
        <v>105</v>
      </c>
      <c r="AD21" s="179">
        <v>147</v>
      </c>
      <c r="AE21" s="179">
        <v>1</v>
      </c>
      <c r="AF21" s="179">
        <v>1</v>
      </c>
      <c r="AG21" s="179">
        <v>0</v>
      </c>
      <c r="AH21" s="179">
        <v>8</v>
      </c>
      <c r="AI21" s="179">
        <v>132</v>
      </c>
      <c r="AJ21" s="179">
        <v>362</v>
      </c>
      <c r="AK21" s="179">
        <v>42</v>
      </c>
      <c r="AL21" s="179">
        <v>42</v>
      </c>
      <c r="AM21" s="179">
        <v>1</v>
      </c>
      <c r="AN21" s="179">
        <v>0</v>
      </c>
      <c r="AO21" s="179">
        <v>0</v>
      </c>
      <c r="AP21" s="179">
        <v>11</v>
      </c>
      <c r="AQ21" s="179">
        <v>70</v>
      </c>
      <c r="AR21" s="179">
        <v>2</v>
      </c>
      <c r="AS21" s="179">
        <v>166</v>
      </c>
    </row>
    <row r="22" spans="1:45" s="175" customFormat="1" ht="10.5" customHeight="1">
      <c r="A22" s="181" t="s">
        <v>62</v>
      </c>
      <c r="B22" s="176">
        <v>2</v>
      </c>
      <c r="C22" s="176">
        <v>0</v>
      </c>
      <c r="D22" s="176">
        <v>0</v>
      </c>
      <c r="E22" s="176">
        <v>1</v>
      </c>
      <c r="F22" s="176">
        <v>0</v>
      </c>
      <c r="G22" s="176">
        <v>1</v>
      </c>
      <c r="H22" s="176">
        <v>117.78</v>
      </c>
      <c r="I22" s="177">
        <f t="shared" si="0"/>
        <v>121.78</v>
      </c>
      <c r="J22" s="176">
        <v>0</v>
      </c>
      <c r="K22" s="176">
        <v>0</v>
      </c>
      <c r="L22" s="176">
        <v>0</v>
      </c>
      <c r="M22" s="176">
        <v>0</v>
      </c>
      <c r="N22" s="176">
        <v>0</v>
      </c>
      <c r="O22" s="176">
        <v>1</v>
      </c>
      <c r="P22" s="176">
        <v>43</v>
      </c>
      <c r="Q22" s="177">
        <f t="shared" si="1"/>
        <v>44</v>
      </c>
      <c r="R22" s="177">
        <f t="shared" si="2"/>
        <v>165.78</v>
      </c>
      <c r="S22" s="178"/>
      <c r="T22" s="179"/>
      <c r="U22" s="179"/>
      <c r="V22" s="179"/>
      <c r="W22" s="179"/>
      <c r="Z22" s="175" t="s">
        <v>156</v>
      </c>
      <c r="AA22" s="182" t="s">
        <v>62</v>
      </c>
      <c r="AB22" s="179">
        <v>152</v>
      </c>
      <c r="AC22" s="179">
        <v>159</v>
      </c>
      <c r="AD22" s="179">
        <v>225</v>
      </c>
      <c r="AE22" s="179">
        <v>1</v>
      </c>
      <c r="AF22" s="179">
        <v>3</v>
      </c>
      <c r="AG22" s="179">
        <v>0</v>
      </c>
      <c r="AH22" s="179">
        <v>16</v>
      </c>
      <c r="AI22" s="179">
        <v>260</v>
      </c>
      <c r="AJ22" s="179">
        <v>556</v>
      </c>
      <c r="AK22" s="179">
        <v>65</v>
      </c>
      <c r="AL22" s="179">
        <v>66</v>
      </c>
      <c r="AM22" s="179">
        <v>2</v>
      </c>
      <c r="AN22" s="179">
        <v>9</v>
      </c>
      <c r="AO22" s="179">
        <v>0</v>
      </c>
      <c r="AP22" s="179">
        <v>26</v>
      </c>
      <c r="AQ22" s="179">
        <v>131</v>
      </c>
      <c r="AR22" s="179">
        <v>0</v>
      </c>
      <c r="AS22" s="179">
        <v>299</v>
      </c>
    </row>
    <row r="23" spans="1:45" s="175" customFormat="1" ht="10.5" customHeight="1">
      <c r="A23" s="181" t="s">
        <v>63</v>
      </c>
      <c r="B23" s="176">
        <v>0</v>
      </c>
      <c r="C23" s="176">
        <v>0</v>
      </c>
      <c r="D23" s="176">
        <v>0</v>
      </c>
      <c r="E23" s="176">
        <v>0</v>
      </c>
      <c r="F23" s="176">
        <v>0</v>
      </c>
      <c r="G23" s="176">
        <v>0</v>
      </c>
      <c r="H23" s="176">
        <v>36</v>
      </c>
      <c r="I23" s="177">
        <f t="shared" si="0"/>
        <v>36</v>
      </c>
      <c r="J23" s="176">
        <v>0</v>
      </c>
      <c r="K23" s="176">
        <v>0</v>
      </c>
      <c r="L23" s="176">
        <v>0</v>
      </c>
      <c r="M23" s="176">
        <v>0</v>
      </c>
      <c r="N23" s="176">
        <v>0</v>
      </c>
      <c r="O23" s="176">
        <v>0</v>
      </c>
      <c r="P23" s="176">
        <v>26</v>
      </c>
      <c r="Q23" s="177">
        <f t="shared" si="1"/>
        <v>26</v>
      </c>
      <c r="R23" s="177">
        <f t="shared" si="2"/>
        <v>62</v>
      </c>
      <c r="S23" s="178"/>
      <c r="T23" s="179"/>
      <c r="U23" s="179"/>
      <c r="V23" s="179"/>
      <c r="W23" s="179"/>
      <c r="Z23" s="175" t="s">
        <v>156</v>
      </c>
      <c r="AA23" s="182" t="s">
        <v>63</v>
      </c>
      <c r="AB23" s="179">
        <v>104</v>
      </c>
      <c r="AC23" s="179">
        <v>106</v>
      </c>
      <c r="AD23" s="179">
        <v>161</v>
      </c>
      <c r="AE23" s="179">
        <v>0</v>
      </c>
      <c r="AF23" s="179">
        <v>0</v>
      </c>
      <c r="AG23" s="179">
        <v>0</v>
      </c>
      <c r="AH23" s="179">
        <v>27</v>
      </c>
      <c r="AI23" s="179">
        <v>128</v>
      </c>
      <c r="AJ23" s="179">
        <v>398</v>
      </c>
      <c r="AK23" s="179">
        <v>55</v>
      </c>
      <c r="AL23" s="179">
        <v>55</v>
      </c>
      <c r="AM23" s="179">
        <v>0</v>
      </c>
      <c r="AN23" s="179">
        <v>0</v>
      </c>
      <c r="AO23" s="179">
        <v>0</v>
      </c>
      <c r="AP23" s="179">
        <v>39</v>
      </c>
      <c r="AQ23" s="179">
        <v>73</v>
      </c>
      <c r="AR23" s="179">
        <v>0</v>
      </c>
      <c r="AS23" s="179">
        <v>222</v>
      </c>
    </row>
    <row r="24" spans="1:45" s="175" customFormat="1" ht="10.5" customHeight="1">
      <c r="A24" s="181" t="s">
        <v>64</v>
      </c>
      <c r="B24" s="176">
        <v>1</v>
      </c>
      <c r="C24" s="176">
        <v>0</v>
      </c>
      <c r="D24" s="176">
        <v>0</v>
      </c>
      <c r="E24" s="176">
        <v>0</v>
      </c>
      <c r="F24" s="176">
        <v>0</v>
      </c>
      <c r="G24" s="176">
        <v>2</v>
      </c>
      <c r="H24" s="176">
        <v>54</v>
      </c>
      <c r="I24" s="177">
        <f t="shared" si="0"/>
        <v>57</v>
      </c>
      <c r="J24" s="176">
        <v>0</v>
      </c>
      <c r="K24" s="176">
        <v>0</v>
      </c>
      <c r="L24" s="176">
        <v>0</v>
      </c>
      <c r="M24" s="176">
        <v>0</v>
      </c>
      <c r="N24" s="176">
        <v>0</v>
      </c>
      <c r="O24" s="176">
        <v>0</v>
      </c>
      <c r="P24" s="176">
        <v>19</v>
      </c>
      <c r="Q24" s="177">
        <f t="shared" si="1"/>
        <v>19</v>
      </c>
      <c r="R24" s="177">
        <f t="shared" si="2"/>
        <v>76</v>
      </c>
      <c r="S24" s="178"/>
      <c r="T24" s="179"/>
      <c r="U24" s="179"/>
      <c r="V24" s="179"/>
      <c r="W24" s="179"/>
      <c r="Z24" s="175" t="s">
        <v>156</v>
      </c>
      <c r="AA24" s="182" t="s">
        <v>64</v>
      </c>
      <c r="AB24" s="179">
        <v>94</v>
      </c>
      <c r="AC24" s="179">
        <v>100</v>
      </c>
      <c r="AD24" s="179">
        <v>138</v>
      </c>
      <c r="AE24" s="179">
        <v>0</v>
      </c>
      <c r="AF24" s="179">
        <v>2</v>
      </c>
      <c r="AG24" s="179">
        <v>0</v>
      </c>
      <c r="AH24" s="179">
        <v>20</v>
      </c>
      <c r="AI24" s="179">
        <v>97</v>
      </c>
      <c r="AJ24" s="179">
        <v>354</v>
      </c>
      <c r="AK24" s="179">
        <v>38</v>
      </c>
      <c r="AL24" s="179">
        <v>38</v>
      </c>
      <c r="AM24" s="179">
        <v>0</v>
      </c>
      <c r="AN24" s="179">
        <v>2</v>
      </c>
      <c r="AO24" s="179">
        <v>0</v>
      </c>
      <c r="AP24" s="179">
        <v>23</v>
      </c>
      <c r="AQ24" s="179">
        <v>42</v>
      </c>
      <c r="AR24" s="179">
        <v>0</v>
      </c>
      <c r="AS24" s="179">
        <v>143</v>
      </c>
    </row>
    <row r="25" spans="1:45" s="175" customFormat="1" ht="10.5" customHeight="1">
      <c r="A25" s="181" t="s">
        <v>65</v>
      </c>
      <c r="B25" s="176">
        <v>1</v>
      </c>
      <c r="C25" s="176">
        <v>0</v>
      </c>
      <c r="D25" s="176">
        <v>0</v>
      </c>
      <c r="E25" s="176">
        <v>1</v>
      </c>
      <c r="F25" s="176">
        <v>0</v>
      </c>
      <c r="G25" s="176">
        <v>3</v>
      </c>
      <c r="H25" s="176">
        <v>45</v>
      </c>
      <c r="I25" s="177">
        <f t="shared" si="0"/>
        <v>50</v>
      </c>
      <c r="J25" s="176">
        <v>0</v>
      </c>
      <c r="K25" s="176">
        <v>0</v>
      </c>
      <c r="L25" s="176">
        <v>0</v>
      </c>
      <c r="M25" s="176">
        <v>0</v>
      </c>
      <c r="N25" s="176">
        <v>0</v>
      </c>
      <c r="O25" s="176">
        <v>3</v>
      </c>
      <c r="P25" s="176">
        <v>25</v>
      </c>
      <c r="Q25" s="177">
        <f t="shared" si="1"/>
        <v>28</v>
      </c>
      <c r="R25" s="177">
        <f t="shared" si="2"/>
        <v>78</v>
      </c>
      <c r="S25" s="178"/>
      <c r="T25" s="179"/>
      <c r="U25" s="179"/>
      <c r="V25" s="179"/>
      <c r="W25" s="179"/>
      <c r="Z25" s="175" t="s">
        <v>156</v>
      </c>
      <c r="AA25" s="182" t="s">
        <v>65</v>
      </c>
      <c r="AB25" s="179">
        <v>44</v>
      </c>
      <c r="AC25" s="179">
        <v>49</v>
      </c>
      <c r="AD25" s="179">
        <v>84</v>
      </c>
      <c r="AE25" s="179">
        <v>1</v>
      </c>
      <c r="AF25" s="179">
        <v>0</v>
      </c>
      <c r="AG25" s="179">
        <v>0</v>
      </c>
      <c r="AH25" s="179">
        <v>18</v>
      </c>
      <c r="AI25" s="179">
        <v>57</v>
      </c>
      <c r="AJ25" s="179">
        <v>196</v>
      </c>
      <c r="AK25" s="179">
        <v>34</v>
      </c>
      <c r="AL25" s="179">
        <v>35</v>
      </c>
      <c r="AM25" s="179">
        <v>9</v>
      </c>
      <c r="AN25" s="179">
        <v>0</v>
      </c>
      <c r="AO25" s="179">
        <v>0</v>
      </c>
      <c r="AP25" s="179">
        <v>31</v>
      </c>
      <c r="AQ25" s="179">
        <v>36</v>
      </c>
      <c r="AR25" s="179">
        <v>1</v>
      </c>
      <c r="AS25" s="179">
        <v>145</v>
      </c>
    </row>
    <row r="26" spans="1:45" s="175" customFormat="1" ht="18" customHeight="1">
      <c r="A26" s="181" t="s">
        <v>66</v>
      </c>
      <c r="B26" s="176">
        <v>0</v>
      </c>
      <c r="C26" s="176">
        <v>0</v>
      </c>
      <c r="D26" s="176">
        <v>0</v>
      </c>
      <c r="E26" s="176">
        <v>0</v>
      </c>
      <c r="F26" s="176">
        <v>2</v>
      </c>
      <c r="G26" s="176">
        <v>9</v>
      </c>
      <c r="H26" s="176">
        <v>70</v>
      </c>
      <c r="I26" s="177">
        <f t="shared" si="0"/>
        <v>81</v>
      </c>
      <c r="J26" s="176">
        <v>0</v>
      </c>
      <c r="K26" s="176">
        <v>0</v>
      </c>
      <c r="L26" s="176">
        <v>0</v>
      </c>
      <c r="M26" s="176">
        <v>0</v>
      </c>
      <c r="N26" s="176">
        <v>0</v>
      </c>
      <c r="O26" s="176">
        <v>1</v>
      </c>
      <c r="P26" s="176">
        <v>13</v>
      </c>
      <c r="Q26" s="177">
        <f t="shared" si="1"/>
        <v>14</v>
      </c>
      <c r="R26" s="177">
        <f t="shared" si="2"/>
        <v>95</v>
      </c>
      <c r="S26" s="178"/>
      <c r="T26" s="179"/>
      <c r="U26" s="179"/>
      <c r="V26" s="179"/>
      <c r="W26" s="179"/>
      <c r="Z26" s="175" t="s">
        <v>156</v>
      </c>
      <c r="AA26" s="182" t="s">
        <v>66</v>
      </c>
      <c r="AB26" s="179">
        <v>53</v>
      </c>
      <c r="AC26" s="179">
        <v>63</v>
      </c>
      <c r="AD26" s="179">
        <v>84</v>
      </c>
      <c r="AE26" s="179">
        <v>0</v>
      </c>
      <c r="AF26" s="179">
        <v>0</v>
      </c>
      <c r="AG26" s="179">
        <v>0</v>
      </c>
      <c r="AH26" s="179">
        <v>5</v>
      </c>
      <c r="AI26" s="179">
        <v>25</v>
      </c>
      <c r="AJ26" s="179">
        <v>205</v>
      </c>
      <c r="AK26" s="179">
        <v>19</v>
      </c>
      <c r="AL26" s="179">
        <v>21</v>
      </c>
      <c r="AM26" s="179">
        <v>0</v>
      </c>
      <c r="AN26" s="179">
        <v>0</v>
      </c>
      <c r="AO26" s="179">
        <v>0</v>
      </c>
      <c r="AP26" s="179">
        <v>9</v>
      </c>
      <c r="AQ26" s="179">
        <v>18</v>
      </c>
      <c r="AR26" s="179">
        <v>0</v>
      </c>
      <c r="AS26" s="179">
        <v>67</v>
      </c>
    </row>
    <row r="27" spans="1:45" s="175" customFormat="1" ht="10.5" customHeight="1">
      <c r="A27" s="181" t="s">
        <v>67</v>
      </c>
      <c r="B27" s="176">
        <v>1</v>
      </c>
      <c r="C27" s="176">
        <v>0</v>
      </c>
      <c r="D27" s="176">
        <v>0</v>
      </c>
      <c r="E27" s="176">
        <v>0</v>
      </c>
      <c r="F27" s="176">
        <v>1</v>
      </c>
      <c r="G27" s="176">
        <v>1</v>
      </c>
      <c r="H27" s="176">
        <v>178</v>
      </c>
      <c r="I27" s="177">
        <f t="shared" si="0"/>
        <v>181</v>
      </c>
      <c r="J27" s="176">
        <v>0</v>
      </c>
      <c r="K27" s="176">
        <v>0</v>
      </c>
      <c r="L27" s="176">
        <v>0</v>
      </c>
      <c r="M27" s="176">
        <v>0</v>
      </c>
      <c r="N27" s="176">
        <v>0</v>
      </c>
      <c r="O27" s="176">
        <v>0</v>
      </c>
      <c r="P27" s="176">
        <v>81.5</v>
      </c>
      <c r="Q27" s="177">
        <f t="shared" si="1"/>
        <v>81.5</v>
      </c>
      <c r="R27" s="177">
        <f t="shared" si="2"/>
        <v>262.5</v>
      </c>
      <c r="S27" s="178"/>
      <c r="T27" s="179"/>
      <c r="U27" s="179"/>
      <c r="V27" s="179"/>
      <c r="W27" s="179"/>
      <c r="Z27" s="175" t="s">
        <v>156</v>
      </c>
      <c r="AA27" s="182" t="s">
        <v>67</v>
      </c>
      <c r="AB27" s="179">
        <v>283</v>
      </c>
      <c r="AC27" s="179">
        <v>289</v>
      </c>
      <c r="AD27" s="179">
        <v>408</v>
      </c>
      <c r="AE27" s="179">
        <v>0</v>
      </c>
      <c r="AF27" s="179">
        <v>0</v>
      </c>
      <c r="AG27" s="179">
        <v>0</v>
      </c>
      <c r="AH27" s="179">
        <v>46</v>
      </c>
      <c r="AI27" s="179">
        <v>198</v>
      </c>
      <c r="AJ27" s="179">
        <v>1026</v>
      </c>
      <c r="AK27" s="179">
        <v>118</v>
      </c>
      <c r="AL27" s="179">
        <v>119</v>
      </c>
      <c r="AM27" s="179">
        <v>0</v>
      </c>
      <c r="AN27" s="179">
        <v>0</v>
      </c>
      <c r="AO27" s="179">
        <v>0</v>
      </c>
      <c r="AP27" s="179">
        <v>70</v>
      </c>
      <c r="AQ27" s="179">
        <v>149</v>
      </c>
      <c r="AR27" s="179">
        <v>0</v>
      </c>
      <c r="AS27" s="179">
        <v>456</v>
      </c>
    </row>
    <row r="28" spans="1:45" ht="10.5" customHeight="1">
      <c r="A28" s="1" t="s">
        <v>68</v>
      </c>
      <c r="B28" s="176">
        <v>1</v>
      </c>
      <c r="C28" s="176">
        <v>2</v>
      </c>
      <c r="D28" s="176">
        <v>7</v>
      </c>
      <c r="E28" s="176">
        <v>6</v>
      </c>
      <c r="F28" s="176">
        <v>7</v>
      </c>
      <c r="G28" s="176">
        <v>49</v>
      </c>
      <c r="H28" s="176">
        <v>1311.8</v>
      </c>
      <c r="I28" s="177">
        <f t="shared" si="0"/>
        <v>1383.8</v>
      </c>
      <c r="J28" s="176">
        <v>1</v>
      </c>
      <c r="K28" s="176">
        <v>0</v>
      </c>
      <c r="L28" s="176">
        <v>0</v>
      </c>
      <c r="M28" s="176">
        <v>1</v>
      </c>
      <c r="N28" s="176">
        <v>1</v>
      </c>
      <c r="O28" s="176">
        <v>8</v>
      </c>
      <c r="P28" s="176">
        <v>585.26</v>
      </c>
      <c r="Q28" s="177">
        <f t="shared" si="1"/>
        <v>596.26</v>
      </c>
      <c r="R28" s="177">
        <f t="shared" si="2"/>
        <v>1980.06</v>
      </c>
      <c r="S28" s="187"/>
      <c r="Z28" s="157" t="s">
        <v>156</v>
      </c>
      <c r="AA28" s="188" t="s">
        <v>68</v>
      </c>
      <c r="AB28" s="159">
        <v>1547</v>
      </c>
      <c r="AC28" s="159">
        <v>1648</v>
      </c>
      <c r="AD28" s="159">
        <v>2352</v>
      </c>
      <c r="AE28" s="159">
        <v>0</v>
      </c>
      <c r="AF28" s="159">
        <v>57</v>
      </c>
      <c r="AG28" s="159">
        <v>0</v>
      </c>
      <c r="AH28" s="159">
        <v>310</v>
      </c>
      <c r="AI28" s="159">
        <v>1308</v>
      </c>
      <c r="AJ28" s="159">
        <v>5914</v>
      </c>
      <c r="AK28" s="159">
        <v>693</v>
      </c>
      <c r="AL28" s="159">
        <v>704</v>
      </c>
      <c r="AM28" s="159">
        <v>0</v>
      </c>
      <c r="AN28" s="159">
        <v>92</v>
      </c>
      <c r="AO28" s="159">
        <v>0</v>
      </c>
      <c r="AP28" s="159">
        <v>664</v>
      </c>
      <c r="AQ28" s="159">
        <v>824</v>
      </c>
      <c r="AR28" s="159">
        <v>2</v>
      </c>
      <c r="AS28" s="159">
        <v>2977</v>
      </c>
    </row>
    <row r="29" spans="1:45" ht="10.5" customHeight="1">
      <c r="A29" s="1" t="s">
        <v>69</v>
      </c>
      <c r="B29" s="176">
        <v>1</v>
      </c>
      <c r="C29" s="176">
        <v>0</v>
      </c>
      <c r="D29" s="176">
        <v>0</v>
      </c>
      <c r="E29" s="176">
        <v>0</v>
      </c>
      <c r="F29" s="176">
        <v>1</v>
      </c>
      <c r="G29" s="176">
        <v>5</v>
      </c>
      <c r="H29" s="176">
        <v>50</v>
      </c>
      <c r="I29" s="177">
        <f t="shared" si="0"/>
        <v>57</v>
      </c>
      <c r="J29" s="176">
        <v>0</v>
      </c>
      <c r="K29" s="176">
        <v>0</v>
      </c>
      <c r="L29" s="176">
        <v>0</v>
      </c>
      <c r="M29" s="176">
        <v>0</v>
      </c>
      <c r="N29" s="176">
        <v>0</v>
      </c>
      <c r="O29" s="176">
        <v>0</v>
      </c>
      <c r="P29" s="176">
        <v>27</v>
      </c>
      <c r="Q29" s="177">
        <f t="shared" si="1"/>
        <v>27</v>
      </c>
      <c r="R29" s="177">
        <f t="shared" si="2"/>
        <v>84</v>
      </c>
      <c r="S29" s="187"/>
      <c r="Z29" s="157" t="s">
        <v>156</v>
      </c>
      <c r="AA29" s="189" t="s">
        <v>69</v>
      </c>
      <c r="AB29" s="159">
        <v>66</v>
      </c>
      <c r="AC29" s="159">
        <v>70</v>
      </c>
      <c r="AD29" s="159">
        <v>104</v>
      </c>
      <c r="AE29" s="159">
        <v>0</v>
      </c>
      <c r="AF29" s="159">
        <v>6</v>
      </c>
      <c r="AG29" s="159">
        <v>0</v>
      </c>
      <c r="AH29" s="159">
        <v>12</v>
      </c>
      <c r="AI29" s="159">
        <v>114</v>
      </c>
      <c r="AJ29" s="159">
        <v>258</v>
      </c>
      <c r="AK29" s="159">
        <v>32</v>
      </c>
      <c r="AL29" s="159">
        <v>34</v>
      </c>
      <c r="AM29" s="159">
        <v>0</v>
      </c>
      <c r="AN29" s="159">
        <v>4</v>
      </c>
      <c r="AO29" s="159">
        <v>0</v>
      </c>
      <c r="AP29" s="159">
        <v>21</v>
      </c>
      <c r="AQ29" s="159">
        <v>67</v>
      </c>
      <c r="AR29" s="159">
        <v>4</v>
      </c>
      <c r="AS29" s="159">
        <v>158</v>
      </c>
    </row>
    <row r="30" spans="1:45" ht="10.5" customHeight="1">
      <c r="A30" s="1" t="s">
        <v>70</v>
      </c>
      <c r="B30" s="176">
        <v>2</v>
      </c>
      <c r="C30" s="176">
        <v>0</v>
      </c>
      <c r="D30" s="176">
        <v>1</v>
      </c>
      <c r="E30" s="176">
        <v>0</v>
      </c>
      <c r="F30" s="176">
        <v>0</v>
      </c>
      <c r="G30" s="176">
        <v>3</v>
      </c>
      <c r="H30" s="176">
        <v>50</v>
      </c>
      <c r="I30" s="177">
        <f t="shared" si="0"/>
        <v>56</v>
      </c>
      <c r="J30" s="176">
        <v>0</v>
      </c>
      <c r="K30" s="176">
        <v>0</v>
      </c>
      <c r="L30" s="176">
        <v>0</v>
      </c>
      <c r="M30" s="176">
        <v>0</v>
      </c>
      <c r="N30" s="176">
        <v>0</v>
      </c>
      <c r="O30" s="176">
        <v>0</v>
      </c>
      <c r="P30" s="176">
        <v>20</v>
      </c>
      <c r="Q30" s="177">
        <f t="shared" si="1"/>
        <v>20</v>
      </c>
      <c r="R30" s="177">
        <f t="shared" si="2"/>
        <v>76</v>
      </c>
      <c r="S30" s="187"/>
      <c r="Z30" s="157" t="s">
        <v>156</v>
      </c>
      <c r="AA30" s="189" t="s">
        <v>70</v>
      </c>
      <c r="AB30" s="159">
        <v>69</v>
      </c>
      <c r="AC30" s="159">
        <v>78</v>
      </c>
      <c r="AD30" s="159">
        <v>126</v>
      </c>
      <c r="AE30" s="159">
        <v>0</v>
      </c>
      <c r="AF30" s="159">
        <v>0</v>
      </c>
      <c r="AG30" s="159">
        <v>0</v>
      </c>
      <c r="AH30" s="159">
        <v>11</v>
      </c>
      <c r="AI30" s="159">
        <v>143</v>
      </c>
      <c r="AJ30" s="159">
        <v>284</v>
      </c>
      <c r="AK30" s="159">
        <v>43</v>
      </c>
      <c r="AL30" s="159">
        <v>48</v>
      </c>
      <c r="AM30" s="159">
        <v>0</v>
      </c>
      <c r="AN30" s="159">
        <v>0</v>
      </c>
      <c r="AO30" s="159">
        <v>0</v>
      </c>
      <c r="AP30" s="159">
        <v>13</v>
      </c>
      <c r="AQ30" s="159">
        <v>88</v>
      </c>
      <c r="AR30" s="159">
        <v>0</v>
      </c>
      <c r="AS30" s="159">
        <v>192</v>
      </c>
    </row>
    <row r="31" spans="1:45" ht="18" customHeight="1">
      <c r="A31" s="1" t="s">
        <v>71</v>
      </c>
      <c r="B31" s="176">
        <v>1</v>
      </c>
      <c r="C31" s="176">
        <v>0</v>
      </c>
      <c r="D31" s="176">
        <v>0</v>
      </c>
      <c r="E31" s="176">
        <v>0</v>
      </c>
      <c r="F31" s="176">
        <v>0</v>
      </c>
      <c r="G31" s="176">
        <v>1</v>
      </c>
      <c r="H31" s="176">
        <v>101</v>
      </c>
      <c r="I31" s="177">
        <f t="shared" si="0"/>
        <v>103</v>
      </c>
      <c r="J31" s="176">
        <v>0</v>
      </c>
      <c r="K31" s="176">
        <v>0</v>
      </c>
      <c r="L31" s="176">
        <v>0</v>
      </c>
      <c r="M31" s="176">
        <v>0</v>
      </c>
      <c r="N31" s="176">
        <v>0</v>
      </c>
      <c r="O31" s="176">
        <v>0</v>
      </c>
      <c r="P31" s="176">
        <v>77</v>
      </c>
      <c r="Q31" s="177">
        <f t="shared" si="1"/>
        <v>77</v>
      </c>
      <c r="R31" s="177">
        <f t="shared" si="2"/>
        <v>180</v>
      </c>
      <c r="S31" s="187"/>
      <c r="Z31" s="157" t="s">
        <v>156</v>
      </c>
      <c r="AA31" s="189" t="s">
        <v>71</v>
      </c>
      <c r="AB31" s="159">
        <v>112</v>
      </c>
      <c r="AC31" s="159">
        <v>114</v>
      </c>
      <c r="AD31" s="159">
        <v>182</v>
      </c>
      <c r="AE31" s="159">
        <v>17</v>
      </c>
      <c r="AF31" s="159">
        <v>7</v>
      </c>
      <c r="AG31" s="159">
        <v>0</v>
      </c>
      <c r="AH31" s="159">
        <v>34</v>
      </c>
      <c r="AI31" s="159">
        <v>135</v>
      </c>
      <c r="AJ31" s="159">
        <v>466</v>
      </c>
      <c r="AK31" s="159">
        <v>66</v>
      </c>
      <c r="AL31" s="159">
        <v>68</v>
      </c>
      <c r="AM31" s="159">
        <v>18</v>
      </c>
      <c r="AN31" s="159">
        <v>14</v>
      </c>
      <c r="AO31" s="159">
        <v>0</v>
      </c>
      <c r="AP31" s="159">
        <v>47</v>
      </c>
      <c r="AQ31" s="159">
        <v>99</v>
      </c>
      <c r="AR31" s="159">
        <v>3</v>
      </c>
      <c r="AS31" s="159">
        <v>312</v>
      </c>
    </row>
    <row r="32" spans="1:45" ht="10.5" customHeight="1">
      <c r="A32" s="1" t="s">
        <v>72</v>
      </c>
      <c r="B32" s="190">
        <v>0</v>
      </c>
      <c r="C32" s="190">
        <v>0</v>
      </c>
      <c r="D32" s="190">
        <v>0</v>
      </c>
      <c r="E32" s="190">
        <v>0</v>
      </c>
      <c r="F32" s="190">
        <v>1</v>
      </c>
      <c r="G32" s="190">
        <v>0</v>
      </c>
      <c r="H32" s="190">
        <v>72</v>
      </c>
      <c r="I32" s="191">
        <f t="shared" si="0"/>
        <v>73</v>
      </c>
      <c r="J32" s="190">
        <v>0</v>
      </c>
      <c r="K32" s="190">
        <v>0</v>
      </c>
      <c r="L32" s="190">
        <v>1</v>
      </c>
      <c r="M32" s="190">
        <v>0</v>
      </c>
      <c r="N32" s="190">
        <v>0</v>
      </c>
      <c r="O32" s="190">
        <v>0</v>
      </c>
      <c r="P32" s="190">
        <v>36</v>
      </c>
      <c r="Q32" s="191">
        <f t="shared" si="1"/>
        <v>37</v>
      </c>
      <c r="R32" s="191">
        <f t="shared" si="2"/>
        <v>110</v>
      </c>
      <c r="S32" s="187"/>
      <c r="Z32" s="157" t="s">
        <v>156</v>
      </c>
      <c r="AA32" s="189" t="s">
        <v>72</v>
      </c>
      <c r="AB32" s="159">
        <v>70</v>
      </c>
      <c r="AC32" s="159">
        <v>81</v>
      </c>
      <c r="AD32" s="159">
        <v>126</v>
      </c>
      <c r="AE32" s="159">
        <v>0</v>
      </c>
      <c r="AF32" s="159">
        <v>0</v>
      </c>
      <c r="AG32" s="159">
        <v>0</v>
      </c>
      <c r="AH32" s="159">
        <v>15</v>
      </c>
      <c r="AI32" s="159">
        <v>78</v>
      </c>
      <c r="AJ32" s="159">
        <v>292</v>
      </c>
      <c r="AK32" s="159">
        <v>45</v>
      </c>
      <c r="AL32" s="159">
        <v>45</v>
      </c>
      <c r="AM32" s="159">
        <v>0</v>
      </c>
      <c r="AN32" s="159">
        <v>0</v>
      </c>
      <c r="AO32" s="159">
        <v>0</v>
      </c>
      <c r="AP32" s="159">
        <v>17</v>
      </c>
      <c r="AQ32" s="159">
        <v>65</v>
      </c>
      <c r="AR32" s="159">
        <v>0</v>
      </c>
      <c r="AS32" s="159">
        <v>172</v>
      </c>
    </row>
    <row r="33" spans="1:45" ht="10.5" customHeight="1">
      <c r="A33" s="1" t="s">
        <v>73</v>
      </c>
      <c r="B33" s="190">
        <v>0</v>
      </c>
      <c r="C33" s="190">
        <v>0</v>
      </c>
      <c r="D33" s="190">
        <v>0</v>
      </c>
      <c r="E33" s="190">
        <v>0</v>
      </c>
      <c r="F33" s="190">
        <v>1</v>
      </c>
      <c r="G33" s="190">
        <v>5</v>
      </c>
      <c r="H33" s="190">
        <v>63</v>
      </c>
      <c r="I33" s="191">
        <f t="shared" si="0"/>
        <v>69</v>
      </c>
      <c r="J33" s="190">
        <v>0</v>
      </c>
      <c r="K33" s="190">
        <v>0</v>
      </c>
      <c r="L33" s="190">
        <v>0</v>
      </c>
      <c r="M33" s="190">
        <v>0</v>
      </c>
      <c r="N33" s="190">
        <v>0</v>
      </c>
      <c r="O33" s="190">
        <v>0</v>
      </c>
      <c r="P33" s="190">
        <v>47.84</v>
      </c>
      <c r="Q33" s="191">
        <f t="shared" si="1"/>
        <v>47.84</v>
      </c>
      <c r="R33" s="191">
        <f t="shared" si="2"/>
        <v>116.84</v>
      </c>
      <c r="S33" s="187"/>
      <c r="Z33" s="157" t="s">
        <v>156</v>
      </c>
      <c r="AA33" s="189" t="s">
        <v>73</v>
      </c>
      <c r="AB33" s="159">
        <v>136</v>
      </c>
      <c r="AC33" s="159">
        <v>139</v>
      </c>
      <c r="AD33" s="159">
        <v>188</v>
      </c>
      <c r="AE33" s="159">
        <v>0</v>
      </c>
      <c r="AF33" s="159">
        <v>0</v>
      </c>
      <c r="AG33" s="159">
        <v>0</v>
      </c>
      <c r="AH33" s="159">
        <v>9</v>
      </c>
      <c r="AI33" s="159">
        <v>38</v>
      </c>
      <c r="AJ33" s="159">
        <v>472</v>
      </c>
      <c r="AK33" s="159">
        <v>49</v>
      </c>
      <c r="AL33" s="159">
        <v>49</v>
      </c>
      <c r="AM33" s="159">
        <v>0</v>
      </c>
      <c r="AN33" s="159">
        <v>1</v>
      </c>
      <c r="AO33" s="159">
        <v>0</v>
      </c>
      <c r="AP33" s="159">
        <v>12</v>
      </c>
      <c r="AQ33" s="159">
        <v>21</v>
      </c>
      <c r="AR33" s="159">
        <v>0</v>
      </c>
      <c r="AS33" s="159">
        <v>132</v>
      </c>
    </row>
    <row r="34" spans="1:45" s="193" customFormat="1" ht="10.5" customHeight="1">
      <c r="A34" s="1" t="s">
        <v>74</v>
      </c>
      <c r="B34" s="190">
        <v>0</v>
      </c>
      <c r="C34" s="190">
        <v>0</v>
      </c>
      <c r="D34" s="190">
        <v>0</v>
      </c>
      <c r="E34" s="190">
        <v>1</v>
      </c>
      <c r="F34" s="190">
        <v>0</v>
      </c>
      <c r="G34" s="190">
        <v>1</v>
      </c>
      <c r="H34" s="190">
        <v>32</v>
      </c>
      <c r="I34" s="191">
        <f t="shared" si="0"/>
        <v>34</v>
      </c>
      <c r="J34" s="190">
        <v>0</v>
      </c>
      <c r="K34" s="190">
        <v>0</v>
      </c>
      <c r="L34" s="190">
        <v>0</v>
      </c>
      <c r="M34" s="190">
        <v>0</v>
      </c>
      <c r="N34" s="190">
        <v>0</v>
      </c>
      <c r="O34" s="190">
        <v>1</v>
      </c>
      <c r="P34" s="190">
        <v>11</v>
      </c>
      <c r="Q34" s="191">
        <f t="shared" si="1"/>
        <v>12</v>
      </c>
      <c r="R34" s="191">
        <f t="shared" si="2"/>
        <v>46</v>
      </c>
      <c r="S34" s="192"/>
      <c r="T34" s="158"/>
      <c r="U34" s="158"/>
      <c r="V34" s="158"/>
      <c r="W34" s="158"/>
      <c r="Z34" s="193" t="s">
        <v>156</v>
      </c>
      <c r="AA34" s="194" t="s">
        <v>74</v>
      </c>
      <c r="AB34" s="158">
        <v>354</v>
      </c>
      <c r="AC34" s="158">
        <v>367</v>
      </c>
      <c r="AD34" s="158">
        <v>544</v>
      </c>
      <c r="AE34" s="158">
        <v>0</v>
      </c>
      <c r="AF34" s="158">
        <v>0</v>
      </c>
      <c r="AG34" s="158">
        <v>0</v>
      </c>
      <c r="AH34" s="158">
        <v>55</v>
      </c>
      <c r="AI34" s="158">
        <v>190</v>
      </c>
      <c r="AJ34" s="158">
        <v>1320</v>
      </c>
      <c r="AK34" s="158">
        <v>175</v>
      </c>
      <c r="AL34" s="158">
        <v>177</v>
      </c>
      <c r="AM34" s="158">
        <v>0</v>
      </c>
      <c r="AN34" s="158">
        <v>0</v>
      </c>
      <c r="AO34" s="158">
        <v>0</v>
      </c>
      <c r="AP34" s="158">
        <v>57</v>
      </c>
      <c r="AQ34" s="158">
        <v>111</v>
      </c>
      <c r="AR34" s="158">
        <v>0</v>
      </c>
      <c r="AS34" s="158">
        <v>520</v>
      </c>
    </row>
    <row r="35" spans="1:45" s="1" customFormat="1" ht="10.5" customHeight="1">
      <c r="A35" s="1" t="s">
        <v>75</v>
      </c>
      <c r="B35" s="190">
        <v>1</v>
      </c>
      <c r="C35" s="190">
        <v>0</v>
      </c>
      <c r="D35" s="190">
        <v>0</v>
      </c>
      <c r="E35" s="190">
        <v>0</v>
      </c>
      <c r="F35" s="190">
        <v>1</v>
      </c>
      <c r="G35" s="190">
        <v>0</v>
      </c>
      <c r="H35" s="190">
        <v>31</v>
      </c>
      <c r="I35" s="191">
        <f t="shared" si="0"/>
        <v>33</v>
      </c>
      <c r="J35" s="190">
        <v>0</v>
      </c>
      <c r="K35" s="190">
        <v>0</v>
      </c>
      <c r="L35" s="190">
        <v>0</v>
      </c>
      <c r="M35" s="190">
        <v>0</v>
      </c>
      <c r="N35" s="190">
        <v>0</v>
      </c>
      <c r="O35" s="190">
        <v>0</v>
      </c>
      <c r="P35" s="190">
        <v>19</v>
      </c>
      <c r="Q35" s="191">
        <f t="shared" si="1"/>
        <v>19</v>
      </c>
      <c r="R35" s="191">
        <f t="shared" si="2"/>
        <v>52</v>
      </c>
      <c r="S35" s="195"/>
      <c r="T35" s="196"/>
      <c r="U35" s="196"/>
      <c r="V35" s="196"/>
      <c r="W35" s="196"/>
      <c r="Z35" s="1" t="s">
        <v>156</v>
      </c>
      <c r="AA35" s="189" t="s">
        <v>75</v>
      </c>
      <c r="AB35" s="196">
        <v>91</v>
      </c>
      <c r="AC35" s="196">
        <v>94</v>
      </c>
      <c r="AD35" s="196">
        <v>143</v>
      </c>
      <c r="AE35" s="196">
        <v>0</v>
      </c>
      <c r="AF35" s="196">
        <v>0</v>
      </c>
      <c r="AG35" s="196">
        <v>0</v>
      </c>
      <c r="AH35" s="196">
        <v>33</v>
      </c>
      <c r="AI35" s="196">
        <v>166</v>
      </c>
      <c r="AJ35" s="196">
        <v>361</v>
      </c>
      <c r="AK35" s="196">
        <v>49</v>
      </c>
      <c r="AL35" s="196">
        <v>49</v>
      </c>
      <c r="AM35" s="196">
        <v>0</v>
      </c>
      <c r="AN35" s="196">
        <v>0</v>
      </c>
      <c r="AO35" s="196">
        <v>0</v>
      </c>
      <c r="AP35" s="196">
        <v>19</v>
      </c>
      <c r="AQ35" s="196">
        <v>87</v>
      </c>
      <c r="AR35" s="196">
        <v>0</v>
      </c>
      <c r="AS35" s="196">
        <v>204</v>
      </c>
    </row>
    <row r="36" spans="1:45" s="175" customFormat="1" ht="18" customHeight="1">
      <c r="A36" s="175" t="s">
        <v>76</v>
      </c>
      <c r="B36" s="190">
        <v>0</v>
      </c>
      <c r="C36" s="190">
        <v>0</v>
      </c>
      <c r="D36" s="190">
        <v>0</v>
      </c>
      <c r="E36" s="190">
        <v>0</v>
      </c>
      <c r="F36" s="190">
        <v>0</v>
      </c>
      <c r="G36" s="190">
        <v>3</v>
      </c>
      <c r="H36" s="190">
        <v>33</v>
      </c>
      <c r="I36" s="191">
        <f t="shared" si="0"/>
        <v>36</v>
      </c>
      <c r="J36" s="190">
        <v>0</v>
      </c>
      <c r="K36" s="190">
        <v>0</v>
      </c>
      <c r="L36" s="190">
        <v>0</v>
      </c>
      <c r="M36" s="190">
        <v>0</v>
      </c>
      <c r="N36" s="190">
        <v>0</v>
      </c>
      <c r="O36" s="190">
        <v>0</v>
      </c>
      <c r="P36" s="190">
        <v>12</v>
      </c>
      <c r="Q36" s="191">
        <f t="shared" si="1"/>
        <v>12</v>
      </c>
      <c r="R36" s="191">
        <f t="shared" si="2"/>
        <v>48</v>
      </c>
      <c r="S36" s="178"/>
      <c r="T36" s="179"/>
      <c r="U36" s="179"/>
      <c r="V36" s="179"/>
      <c r="W36" s="179"/>
      <c r="Z36" s="175" t="s">
        <v>156</v>
      </c>
      <c r="AA36" s="180" t="s">
        <v>76</v>
      </c>
      <c r="AB36" s="179">
        <v>51</v>
      </c>
      <c r="AC36" s="179">
        <v>54</v>
      </c>
      <c r="AD36" s="179">
        <v>77</v>
      </c>
      <c r="AE36" s="179">
        <v>0</v>
      </c>
      <c r="AF36" s="179">
        <v>0</v>
      </c>
      <c r="AG36" s="179">
        <v>0</v>
      </c>
      <c r="AH36" s="179">
        <v>4</v>
      </c>
      <c r="AI36" s="179">
        <v>86</v>
      </c>
      <c r="AJ36" s="179">
        <v>186</v>
      </c>
      <c r="AK36" s="179">
        <v>21</v>
      </c>
      <c r="AL36" s="179">
        <v>23</v>
      </c>
      <c r="AM36" s="179">
        <v>0</v>
      </c>
      <c r="AN36" s="179">
        <v>0</v>
      </c>
      <c r="AO36" s="179">
        <v>0</v>
      </c>
      <c r="AP36" s="179">
        <v>8</v>
      </c>
      <c r="AQ36" s="179">
        <v>47</v>
      </c>
      <c r="AR36" s="179">
        <v>2</v>
      </c>
      <c r="AS36" s="179">
        <v>99</v>
      </c>
    </row>
    <row r="37" spans="1:45" ht="10.5" customHeight="1">
      <c r="A37" s="157" t="s">
        <v>77</v>
      </c>
      <c r="B37" s="190">
        <v>1</v>
      </c>
      <c r="C37" s="190">
        <v>0</v>
      </c>
      <c r="D37" s="190">
        <v>1</v>
      </c>
      <c r="E37" s="190">
        <v>0</v>
      </c>
      <c r="F37" s="190">
        <v>1</v>
      </c>
      <c r="G37" s="190">
        <v>0</v>
      </c>
      <c r="H37" s="190">
        <v>96</v>
      </c>
      <c r="I37" s="191">
        <f t="shared" si="0"/>
        <v>99</v>
      </c>
      <c r="J37" s="190">
        <v>0</v>
      </c>
      <c r="K37" s="190">
        <v>0</v>
      </c>
      <c r="L37" s="190">
        <v>0</v>
      </c>
      <c r="M37" s="190">
        <v>0</v>
      </c>
      <c r="N37" s="190">
        <v>0</v>
      </c>
      <c r="O37" s="190">
        <v>1</v>
      </c>
      <c r="P37" s="190">
        <v>39</v>
      </c>
      <c r="Q37" s="191">
        <f t="shared" si="1"/>
        <v>40</v>
      </c>
      <c r="R37" s="191">
        <f t="shared" si="2"/>
        <v>139</v>
      </c>
      <c r="S37" s="187"/>
      <c r="Z37" s="157" t="s">
        <v>156</v>
      </c>
      <c r="AA37" s="197" t="s">
        <v>77</v>
      </c>
      <c r="AB37" s="159">
        <v>89</v>
      </c>
      <c r="AC37" s="159">
        <v>98</v>
      </c>
      <c r="AD37" s="159">
        <v>159</v>
      </c>
      <c r="AE37" s="159">
        <v>5</v>
      </c>
      <c r="AF37" s="159">
        <v>3</v>
      </c>
      <c r="AG37" s="159">
        <v>0</v>
      </c>
      <c r="AH37" s="159">
        <v>38</v>
      </c>
      <c r="AI37" s="159">
        <v>221</v>
      </c>
      <c r="AJ37" s="159">
        <v>392</v>
      </c>
      <c r="AK37" s="159">
        <v>60</v>
      </c>
      <c r="AL37" s="159">
        <v>61</v>
      </c>
      <c r="AM37" s="159">
        <v>2</v>
      </c>
      <c r="AN37" s="159">
        <v>1</v>
      </c>
      <c r="AO37" s="159">
        <v>0</v>
      </c>
      <c r="AP37" s="159">
        <v>24</v>
      </c>
      <c r="AQ37" s="159">
        <v>151</v>
      </c>
      <c r="AR37" s="159">
        <v>0</v>
      </c>
      <c r="AS37" s="159">
        <v>299</v>
      </c>
    </row>
    <row r="38" spans="1:45" ht="10.5" customHeight="1">
      <c r="A38" s="157" t="s">
        <v>78</v>
      </c>
      <c r="B38" s="190">
        <v>0</v>
      </c>
      <c r="C38" s="190">
        <v>0</v>
      </c>
      <c r="D38" s="190">
        <v>0</v>
      </c>
      <c r="E38" s="190">
        <v>0</v>
      </c>
      <c r="F38" s="190">
        <v>2</v>
      </c>
      <c r="G38" s="190">
        <v>8</v>
      </c>
      <c r="H38" s="190">
        <v>134.63</v>
      </c>
      <c r="I38" s="191">
        <f t="shared" si="0"/>
        <v>144.63</v>
      </c>
      <c r="J38" s="190">
        <v>1</v>
      </c>
      <c r="K38" s="190">
        <v>0</v>
      </c>
      <c r="L38" s="190">
        <v>0</v>
      </c>
      <c r="M38" s="190">
        <v>0</v>
      </c>
      <c r="N38" s="190">
        <v>0</v>
      </c>
      <c r="O38" s="190">
        <v>3</v>
      </c>
      <c r="P38" s="190">
        <v>66</v>
      </c>
      <c r="Q38" s="191">
        <f t="shared" si="1"/>
        <v>70</v>
      </c>
      <c r="R38" s="191">
        <f t="shared" si="2"/>
        <v>214.63</v>
      </c>
      <c r="S38" s="187"/>
      <c r="Z38" s="157" t="s">
        <v>156</v>
      </c>
      <c r="AA38" s="197" t="s">
        <v>78</v>
      </c>
      <c r="AB38" s="159">
        <v>168</v>
      </c>
      <c r="AC38" s="159">
        <v>175</v>
      </c>
      <c r="AD38" s="159">
        <v>259</v>
      </c>
      <c r="AE38" s="159">
        <v>2</v>
      </c>
      <c r="AF38" s="159">
        <v>0</v>
      </c>
      <c r="AG38" s="159">
        <v>0</v>
      </c>
      <c r="AH38" s="159">
        <v>86</v>
      </c>
      <c r="AI38" s="159">
        <v>251</v>
      </c>
      <c r="AJ38" s="159">
        <v>690</v>
      </c>
      <c r="AK38" s="159">
        <v>84</v>
      </c>
      <c r="AL38" s="159">
        <v>84</v>
      </c>
      <c r="AM38" s="159">
        <v>1</v>
      </c>
      <c r="AN38" s="159">
        <v>0</v>
      </c>
      <c r="AO38" s="159">
        <v>0</v>
      </c>
      <c r="AP38" s="159">
        <v>84</v>
      </c>
      <c r="AQ38" s="159">
        <v>163</v>
      </c>
      <c r="AR38" s="159">
        <v>7</v>
      </c>
      <c r="AS38" s="159">
        <v>416</v>
      </c>
    </row>
    <row r="39" spans="1:45" ht="10.5" customHeight="1">
      <c r="A39" s="157" t="s">
        <v>79</v>
      </c>
      <c r="B39" s="190">
        <v>1</v>
      </c>
      <c r="C39" s="190">
        <v>0</v>
      </c>
      <c r="D39" s="190">
        <v>3</v>
      </c>
      <c r="E39" s="190">
        <v>0</v>
      </c>
      <c r="F39" s="190">
        <v>4</v>
      </c>
      <c r="G39" s="190">
        <v>11</v>
      </c>
      <c r="H39" s="190">
        <v>257</v>
      </c>
      <c r="I39" s="191">
        <f t="shared" si="0"/>
        <v>276</v>
      </c>
      <c r="J39" s="190">
        <v>0</v>
      </c>
      <c r="K39" s="190">
        <v>0</v>
      </c>
      <c r="L39" s="190">
        <v>0</v>
      </c>
      <c r="M39" s="190">
        <v>0</v>
      </c>
      <c r="N39" s="190">
        <v>0</v>
      </c>
      <c r="O39" s="190">
        <v>1</v>
      </c>
      <c r="P39" s="190">
        <v>91</v>
      </c>
      <c r="Q39" s="191">
        <f t="shared" si="1"/>
        <v>92</v>
      </c>
      <c r="R39" s="191">
        <f t="shared" si="2"/>
        <v>368</v>
      </c>
      <c r="S39" s="187"/>
      <c r="Z39" s="157" t="s">
        <v>156</v>
      </c>
      <c r="AA39" s="197" t="s">
        <v>79</v>
      </c>
      <c r="AB39" s="159">
        <v>268</v>
      </c>
      <c r="AC39" s="159">
        <v>275</v>
      </c>
      <c r="AD39" s="159">
        <v>396</v>
      </c>
      <c r="AE39" s="159">
        <v>0</v>
      </c>
      <c r="AF39" s="159">
        <v>0</v>
      </c>
      <c r="AG39" s="159">
        <v>0</v>
      </c>
      <c r="AH39" s="159">
        <v>40</v>
      </c>
      <c r="AI39" s="159">
        <v>270</v>
      </c>
      <c r="AJ39" s="159">
        <v>979</v>
      </c>
      <c r="AK39" s="159">
        <v>120</v>
      </c>
      <c r="AL39" s="159">
        <v>121</v>
      </c>
      <c r="AM39" s="159">
        <v>0</v>
      </c>
      <c r="AN39" s="159">
        <v>0</v>
      </c>
      <c r="AO39" s="159">
        <v>0</v>
      </c>
      <c r="AP39" s="159">
        <v>37</v>
      </c>
      <c r="AQ39" s="159">
        <v>142</v>
      </c>
      <c r="AR39" s="159">
        <v>0</v>
      </c>
      <c r="AS39" s="159">
        <v>420</v>
      </c>
    </row>
    <row r="40" spans="1:45" s="175" customFormat="1" ht="10.5" customHeight="1">
      <c r="A40" s="175" t="s">
        <v>80</v>
      </c>
      <c r="B40" s="190">
        <v>0</v>
      </c>
      <c r="C40" s="190">
        <v>0</v>
      </c>
      <c r="D40" s="190">
        <v>0</v>
      </c>
      <c r="E40" s="190">
        <v>0</v>
      </c>
      <c r="F40" s="190">
        <v>0</v>
      </c>
      <c r="G40" s="190">
        <v>4</v>
      </c>
      <c r="H40" s="190">
        <v>27</v>
      </c>
      <c r="I40" s="191">
        <f t="shared" si="0"/>
        <v>31</v>
      </c>
      <c r="J40" s="190">
        <v>0</v>
      </c>
      <c r="K40" s="190">
        <v>0</v>
      </c>
      <c r="L40" s="190">
        <v>0</v>
      </c>
      <c r="M40" s="190">
        <v>0</v>
      </c>
      <c r="N40" s="190">
        <v>0</v>
      </c>
      <c r="O40" s="190">
        <v>1</v>
      </c>
      <c r="P40" s="190">
        <v>10.5</v>
      </c>
      <c r="Q40" s="191">
        <f t="shared" si="1"/>
        <v>11.5</v>
      </c>
      <c r="R40" s="191">
        <f t="shared" si="2"/>
        <v>42.5</v>
      </c>
      <c r="S40" s="178"/>
      <c r="T40" s="179"/>
      <c r="U40" s="179"/>
      <c r="V40" s="179"/>
      <c r="W40" s="179"/>
      <c r="Z40" s="175" t="s">
        <v>156</v>
      </c>
      <c r="AA40" s="180" t="s">
        <v>80</v>
      </c>
      <c r="AB40" s="179">
        <v>39</v>
      </c>
      <c r="AC40" s="179">
        <v>41</v>
      </c>
      <c r="AD40" s="179">
        <v>64</v>
      </c>
      <c r="AE40" s="179">
        <v>0</v>
      </c>
      <c r="AF40" s="179">
        <v>0</v>
      </c>
      <c r="AG40" s="179">
        <v>0</v>
      </c>
      <c r="AH40" s="179">
        <v>20</v>
      </c>
      <c r="AI40" s="179">
        <v>93</v>
      </c>
      <c r="AJ40" s="179">
        <v>164</v>
      </c>
      <c r="AK40" s="179">
        <v>23</v>
      </c>
      <c r="AL40" s="179">
        <v>23</v>
      </c>
      <c r="AM40" s="179">
        <v>0</v>
      </c>
      <c r="AN40" s="179">
        <v>0</v>
      </c>
      <c r="AO40" s="179">
        <v>0</v>
      </c>
      <c r="AP40" s="179">
        <v>13</v>
      </c>
      <c r="AQ40" s="179">
        <v>46</v>
      </c>
      <c r="AR40" s="179">
        <v>0</v>
      </c>
      <c r="AS40" s="179">
        <v>105</v>
      </c>
    </row>
    <row r="41" spans="1:45" s="175" customFormat="1" ht="18" customHeight="1">
      <c r="A41" s="175" t="s">
        <v>81</v>
      </c>
      <c r="B41" s="190">
        <v>0</v>
      </c>
      <c r="C41" s="190">
        <v>0</v>
      </c>
      <c r="D41" s="190">
        <v>0</v>
      </c>
      <c r="E41" s="190">
        <v>0</v>
      </c>
      <c r="F41" s="190">
        <v>0</v>
      </c>
      <c r="G41" s="190">
        <v>4</v>
      </c>
      <c r="H41" s="190">
        <v>33</v>
      </c>
      <c r="I41" s="191">
        <f t="shared" si="0"/>
        <v>37</v>
      </c>
      <c r="J41" s="190">
        <v>0</v>
      </c>
      <c r="K41" s="190">
        <v>0</v>
      </c>
      <c r="L41" s="190">
        <v>0</v>
      </c>
      <c r="M41" s="190">
        <v>0</v>
      </c>
      <c r="N41" s="190">
        <v>0</v>
      </c>
      <c r="O41" s="190">
        <v>0</v>
      </c>
      <c r="P41" s="190">
        <v>22</v>
      </c>
      <c r="Q41" s="191">
        <f t="shared" si="1"/>
        <v>22</v>
      </c>
      <c r="R41" s="191">
        <f t="shared" si="2"/>
        <v>59</v>
      </c>
      <c r="S41" s="178"/>
      <c r="T41" s="179"/>
      <c r="U41" s="179"/>
      <c r="V41" s="179"/>
      <c r="W41" s="179"/>
      <c r="Z41" s="175" t="s">
        <v>156</v>
      </c>
      <c r="AA41" s="180" t="s">
        <v>81</v>
      </c>
      <c r="AB41" s="179">
        <v>100</v>
      </c>
      <c r="AC41" s="179">
        <v>110</v>
      </c>
      <c r="AD41" s="179">
        <v>152</v>
      </c>
      <c r="AE41" s="179">
        <v>0</v>
      </c>
      <c r="AF41" s="179">
        <v>0</v>
      </c>
      <c r="AG41" s="179">
        <v>0</v>
      </c>
      <c r="AH41" s="179">
        <v>16</v>
      </c>
      <c r="AI41" s="179">
        <v>181</v>
      </c>
      <c r="AJ41" s="179">
        <v>378</v>
      </c>
      <c r="AK41" s="179">
        <v>39</v>
      </c>
      <c r="AL41" s="179">
        <v>42</v>
      </c>
      <c r="AM41" s="179">
        <v>0</v>
      </c>
      <c r="AN41" s="179">
        <v>0</v>
      </c>
      <c r="AO41" s="179">
        <v>0</v>
      </c>
      <c r="AP41" s="179">
        <v>11</v>
      </c>
      <c r="AQ41" s="179">
        <v>77</v>
      </c>
      <c r="AR41" s="179">
        <v>0</v>
      </c>
      <c r="AS41" s="179">
        <v>169</v>
      </c>
    </row>
    <row r="42" spans="1:45" ht="10.5" customHeight="1">
      <c r="A42" s="157" t="s">
        <v>82</v>
      </c>
      <c r="B42" s="190">
        <v>1</v>
      </c>
      <c r="C42" s="190">
        <v>0</v>
      </c>
      <c r="D42" s="190">
        <v>0</v>
      </c>
      <c r="E42" s="190">
        <v>1</v>
      </c>
      <c r="F42" s="190">
        <v>5</v>
      </c>
      <c r="G42" s="190">
        <v>17</v>
      </c>
      <c r="H42" s="190">
        <v>271</v>
      </c>
      <c r="I42" s="191">
        <f t="shared" si="0"/>
        <v>295</v>
      </c>
      <c r="J42" s="190">
        <v>1</v>
      </c>
      <c r="K42" s="190">
        <v>0</v>
      </c>
      <c r="L42" s="190">
        <v>0</v>
      </c>
      <c r="M42" s="190">
        <v>1</v>
      </c>
      <c r="N42" s="190">
        <v>0</v>
      </c>
      <c r="O42" s="190">
        <v>2</v>
      </c>
      <c r="P42" s="190">
        <v>105.28</v>
      </c>
      <c r="Q42" s="191">
        <f t="shared" si="1"/>
        <v>109.28</v>
      </c>
      <c r="R42" s="191">
        <f t="shared" si="2"/>
        <v>404.28</v>
      </c>
      <c r="S42" s="187"/>
      <c r="Z42" s="157" t="s">
        <v>156</v>
      </c>
      <c r="AA42" s="197" t="s">
        <v>82</v>
      </c>
      <c r="AB42" s="159">
        <v>354</v>
      </c>
      <c r="AC42" s="159">
        <v>367</v>
      </c>
      <c r="AD42" s="159">
        <v>544</v>
      </c>
      <c r="AE42" s="159">
        <v>0</v>
      </c>
      <c r="AF42" s="159">
        <v>0</v>
      </c>
      <c r="AG42" s="159">
        <v>0</v>
      </c>
      <c r="AH42" s="159">
        <v>55</v>
      </c>
      <c r="AI42" s="159">
        <v>190</v>
      </c>
      <c r="AJ42" s="159">
        <v>1320</v>
      </c>
      <c r="AK42" s="159">
        <v>175</v>
      </c>
      <c r="AL42" s="159">
        <v>177</v>
      </c>
      <c r="AM42" s="159">
        <v>0</v>
      </c>
      <c r="AN42" s="159">
        <v>0</v>
      </c>
      <c r="AO42" s="159">
        <v>0</v>
      </c>
      <c r="AP42" s="159">
        <v>57</v>
      </c>
      <c r="AQ42" s="159">
        <v>111</v>
      </c>
      <c r="AR42" s="159">
        <v>0</v>
      </c>
      <c r="AS42" s="159">
        <v>520</v>
      </c>
    </row>
    <row r="43" spans="1:45" ht="10.5" customHeight="1">
      <c r="A43" s="157" t="s">
        <v>83</v>
      </c>
      <c r="B43" s="190">
        <v>1</v>
      </c>
      <c r="C43" s="190">
        <v>0</v>
      </c>
      <c r="D43" s="190">
        <v>1</v>
      </c>
      <c r="E43" s="190">
        <v>3</v>
      </c>
      <c r="F43" s="190">
        <v>5</v>
      </c>
      <c r="G43" s="190">
        <v>16</v>
      </c>
      <c r="H43" s="190">
        <v>144</v>
      </c>
      <c r="I43" s="191">
        <f t="shared" si="0"/>
        <v>170</v>
      </c>
      <c r="J43" s="190">
        <v>0</v>
      </c>
      <c r="K43" s="190">
        <v>0</v>
      </c>
      <c r="L43" s="190">
        <v>0</v>
      </c>
      <c r="M43" s="190">
        <v>0</v>
      </c>
      <c r="N43" s="190">
        <v>1</v>
      </c>
      <c r="O43" s="190">
        <v>2</v>
      </c>
      <c r="P43" s="190">
        <v>51.6</v>
      </c>
      <c r="Q43" s="191">
        <f t="shared" si="1"/>
        <v>54.6</v>
      </c>
      <c r="R43" s="191">
        <f t="shared" si="2"/>
        <v>224.6</v>
      </c>
      <c r="S43" s="187"/>
      <c r="Z43" s="157" t="s">
        <v>156</v>
      </c>
      <c r="AA43" s="197" t="s">
        <v>83</v>
      </c>
      <c r="AB43" s="159">
        <v>367</v>
      </c>
      <c r="AC43" s="159">
        <v>378</v>
      </c>
      <c r="AD43" s="159">
        <v>612</v>
      </c>
      <c r="AE43" s="159">
        <v>0</v>
      </c>
      <c r="AF43" s="159">
        <v>0</v>
      </c>
      <c r="AG43" s="159">
        <v>0</v>
      </c>
      <c r="AH43" s="159">
        <v>75</v>
      </c>
      <c r="AI43" s="159">
        <v>324</v>
      </c>
      <c r="AJ43" s="159">
        <v>1432</v>
      </c>
      <c r="AK43" s="159">
        <v>231</v>
      </c>
      <c r="AL43" s="159">
        <v>234</v>
      </c>
      <c r="AM43" s="159">
        <v>0</v>
      </c>
      <c r="AN43" s="159">
        <v>0</v>
      </c>
      <c r="AO43" s="159">
        <v>0</v>
      </c>
      <c r="AP43" s="159">
        <v>104</v>
      </c>
      <c r="AQ43" s="159">
        <v>200</v>
      </c>
      <c r="AR43" s="159">
        <v>0</v>
      </c>
      <c r="AS43" s="159">
        <v>769</v>
      </c>
    </row>
    <row r="44" spans="1:45" ht="10.5" customHeight="1">
      <c r="A44" s="157" t="s">
        <v>84</v>
      </c>
      <c r="B44" s="190">
        <v>1</v>
      </c>
      <c r="C44" s="190">
        <v>0</v>
      </c>
      <c r="D44" s="190">
        <v>0</v>
      </c>
      <c r="E44" s="190">
        <v>0</v>
      </c>
      <c r="F44" s="190">
        <v>0</v>
      </c>
      <c r="G44" s="190">
        <v>1</v>
      </c>
      <c r="H44" s="190">
        <v>10</v>
      </c>
      <c r="I44" s="191">
        <f t="shared" si="0"/>
        <v>12</v>
      </c>
      <c r="J44" s="190">
        <v>0</v>
      </c>
      <c r="K44" s="190">
        <v>0</v>
      </c>
      <c r="L44" s="190">
        <v>0</v>
      </c>
      <c r="M44" s="190">
        <v>1</v>
      </c>
      <c r="N44" s="190">
        <v>1</v>
      </c>
      <c r="O44" s="190">
        <v>0</v>
      </c>
      <c r="P44" s="190">
        <v>9</v>
      </c>
      <c r="Q44" s="191">
        <f t="shared" si="1"/>
        <v>11</v>
      </c>
      <c r="R44" s="191">
        <f t="shared" si="2"/>
        <v>23</v>
      </c>
      <c r="S44" s="187"/>
      <c r="Z44" s="157" t="s">
        <v>156</v>
      </c>
      <c r="AA44" s="197" t="s">
        <v>84</v>
      </c>
      <c r="AB44" s="159">
        <v>51</v>
      </c>
      <c r="AC44" s="159">
        <v>56</v>
      </c>
      <c r="AD44" s="159">
        <v>93</v>
      </c>
      <c r="AE44" s="159">
        <v>0</v>
      </c>
      <c r="AF44" s="159">
        <v>0</v>
      </c>
      <c r="AG44" s="159">
        <v>0</v>
      </c>
      <c r="AH44" s="159">
        <v>15</v>
      </c>
      <c r="AI44" s="159">
        <v>87</v>
      </c>
      <c r="AJ44" s="159">
        <v>215</v>
      </c>
      <c r="AK44" s="159">
        <v>37</v>
      </c>
      <c r="AL44" s="159">
        <v>37</v>
      </c>
      <c r="AM44" s="159">
        <v>0</v>
      </c>
      <c r="AN44" s="159">
        <v>0</v>
      </c>
      <c r="AO44" s="159">
        <v>0</v>
      </c>
      <c r="AP44" s="159">
        <v>11</v>
      </c>
      <c r="AQ44" s="159">
        <v>48</v>
      </c>
      <c r="AR44" s="159">
        <v>1</v>
      </c>
      <c r="AS44" s="159">
        <v>133</v>
      </c>
    </row>
    <row r="45" spans="1:45" s="175" customFormat="1" ht="18" customHeight="1">
      <c r="A45" s="175" t="s">
        <v>85</v>
      </c>
      <c r="B45" s="190">
        <v>0</v>
      </c>
      <c r="C45" s="190">
        <v>0</v>
      </c>
      <c r="D45" s="190">
        <v>0</v>
      </c>
      <c r="E45" s="190">
        <v>0</v>
      </c>
      <c r="F45" s="190">
        <v>1</v>
      </c>
      <c r="G45" s="190">
        <v>3</v>
      </c>
      <c r="H45" s="190">
        <v>35</v>
      </c>
      <c r="I45" s="191">
        <f t="shared" si="0"/>
        <v>39</v>
      </c>
      <c r="J45" s="190">
        <v>1</v>
      </c>
      <c r="K45" s="190">
        <v>0</v>
      </c>
      <c r="L45" s="190">
        <v>0</v>
      </c>
      <c r="M45" s="190">
        <v>0</v>
      </c>
      <c r="N45" s="190">
        <v>0</v>
      </c>
      <c r="O45" s="190">
        <v>1</v>
      </c>
      <c r="P45" s="190">
        <v>21</v>
      </c>
      <c r="Q45" s="191">
        <f t="shared" si="1"/>
        <v>23</v>
      </c>
      <c r="R45" s="191">
        <f t="shared" si="2"/>
        <v>62</v>
      </c>
      <c r="S45" s="178"/>
      <c r="T45" s="179"/>
      <c r="U45" s="179"/>
      <c r="V45" s="179"/>
      <c r="W45" s="179"/>
      <c r="Z45" s="175" t="s">
        <v>156</v>
      </c>
      <c r="AA45" s="180" t="s">
        <v>158</v>
      </c>
      <c r="AB45" s="179">
        <v>35</v>
      </c>
      <c r="AC45" s="179">
        <v>37</v>
      </c>
      <c r="AD45" s="179">
        <v>67</v>
      </c>
      <c r="AE45" s="179">
        <v>0</v>
      </c>
      <c r="AF45" s="179">
        <v>1</v>
      </c>
      <c r="AG45" s="179">
        <v>0</v>
      </c>
      <c r="AH45" s="179">
        <v>10</v>
      </c>
      <c r="AI45" s="179">
        <v>53</v>
      </c>
      <c r="AJ45" s="179">
        <v>150</v>
      </c>
      <c r="AK45" s="179">
        <v>30</v>
      </c>
      <c r="AL45" s="179">
        <v>30</v>
      </c>
      <c r="AM45" s="179">
        <v>0</v>
      </c>
      <c r="AN45" s="179">
        <v>4</v>
      </c>
      <c r="AO45" s="179">
        <v>0</v>
      </c>
      <c r="AP45" s="179">
        <v>7</v>
      </c>
      <c r="AQ45" s="179">
        <v>31</v>
      </c>
      <c r="AR45" s="179">
        <v>4</v>
      </c>
      <c r="AS45" s="179">
        <v>102</v>
      </c>
    </row>
    <row r="46" spans="1:45" ht="10.5" customHeight="1">
      <c r="A46" s="157" t="s">
        <v>86</v>
      </c>
      <c r="B46" s="190">
        <v>0</v>
      </c>
      <c r="C46" s="190">
        <v>0</v>
      </c>
      <c r="D46" s="190">
        <v>0</v>
      </c>
      <c r="E46" s="190">
        <v>0</v>
      </c>
      <c r="F46" s="190">
        <v>0</v>
      </c>
      <c r="G46" s="190">
        <v>1</v>
      </c>
      <c r="H46" s="190">
        <v>32</v>
      </c>
      <c r="I46" s="191">
        <f t="shared" si="0"/>
        <v>33</v>
      </c>
      <c r="J46" s="190">
        <v>0</v>
      </c>
      <c r="K46" s="190">
        <v>0</v>
      </c>
      <c r="L46" s="190">
        <v>0</v>
      </c>
      <c r="M46" s="190">
        <v>0</v>
      </c>
      <c r="N46" s="190">
        <v>0</v>
      </c>
      <c r="O46" s="190">
        <v>0</v>
      </c>
      <c r="P46" s="190">
        <v>27</v>
      </c>
      <c r="Q46" s="191">
        <f t="shared" si="1"/>
        <v>27</v>
      </c>
      <c r="R46" s="191">
        <f t="shared" si="2"/>
        <v>60</v>
      </c>
      <c r="S46" s="187"/>
      <c r="Z46" s="157" t="s">
        <v>156</v>
      </c>
      <c r="AA46" s="197" t="s">
        <v>86</v>
      </c>
      <c r="AB46" s="159">
        <v>97</v>
      </c>
      <c r="AC46" s="159">
        <v>100</v>
      </c>
      <c r="AD46" s="159">
        <v>142</v>
      </c>
      <c r="AE46" s="159">
        <v>0</v>
      </c>
      <c r="AF46" s="159">
        <v>0</v>
      </c>
      <c r="AG46" s="159">
        <v>0</v>
      </c>
      <c r="AH46" s="159">
        <v>11</v>
      </c>
      <c r="AI46" s="159">
        <v>66</v>
      </c>
      <c r="AJ46" s="159">
        <v>350</v>
      </c>
      <c r="AK46" s="159">
        <v>40</v>
      </c>
      <c r="AL46" s="159">
        <v>42</v>
      </c>
      <c r="AM46" s="159">
        <v>0</v>
      </c>
      <c r="AN46" s="159">
        <v>0</v>
      </c>
      <c r="AO46" s="159">
        <v>0</v>
      </c>
      <c r="AP46" s="159">
        <v>25</v>
      </c>
      <c r="AQ46" s="159">
        <v>44</v>
      </c>
      <c r="AR46" s="159">
        <v>0</v>
      </c>
      <c r="AS46" s="159">
        <v>151</v>
      </c>
    </row>
    <row r="47" spans="1:45" s="175" customFormat="1" ht="10.5" customHeight="1">
      <c r="A47" s="175" t="s">
        <v>87</v>
      </c>
      <c r="B47" s="190">
        <v>1</v>
      </c>
      <c r="C47" s="190">
        <v>0</v>
      </c>
      <c r="D47" s="190">
        <v>2</v>
      </c>
      <c r="E47" s="190">
        <v>0</v>
      </c>
      <c r="F47" s="190">
        <v>0</v>
      </c>
      <c r="G47" s="190">
        <v>2</v>
      </c>
      <c r="H47" s="190">
        <v>37</v>
      </c>
      <c r="I47" s="191">
        <f t="shared" si="0"/>
        <v>42</v>
      </c>
      <c r="J47" s="190">
        <v>0</v>
      </c>
      <c r="K47" s="190">
        <v>0</v>
      </c>
      <c r="L47" s="190">
        <v>0</v>
      </c>
      <c r="M47" s="190">
        <v>0</v>
      </c>
      <c r="N47" s="190">
        <v>0</v>
      </c>
      <c r="O47" s="190">
        <v>1</v>
      </c>
      <c r="P47" s="190">
        <v>27</v>
      </c>
      <c r="Q47" s="191">
        <f t="shared" si="1"/>
        <v>28</v>
      </c>
      <c r="R47" s="191">
        <f t="shared" si="2"/>
        <v>70</v>
      </c>
      <c r="S47" s="178"/>
      <c r="T47" s="179"/>
      <c r="U47" s="179"/>
      <c r="V47" s="179"/>
      <c r="W47" s="179"/>
      <c r="Z47" s="175" t="s">
        <v>156</v>
      </c>
      <c r="AA47" s="180" t="s">
        <v>87</v>
      </c>
      <c r="AB47" s="179">
        <v>56</v>
      </c>
      <c r="AC47" s="179">
        <v>59</v>
      </c>
      <c r="AD47" s="179">
        <v>104</v>
      </c>
      <c r="AE47" s="179">
        <v>0</v>
      </c>
      <c r="AF47" s="179">
        <v>0</v>
      </c>
      <c r="AG47" s="179">
        <v>0</v>
      </c>
      <c r="AH47" s="179">
        <v>0</v>
      </c>
      <c r="AI47" s="179">
        <v>0</v>
      </c>
      <c r="AJ47" s="179">
        <v>219</v>
      </c>
      <c r="AK47" s="179">
        <v>45</v>
      </c>
      <c r="AL47" s="179">
        <v>45</v>
      </c>
      <c r="AM47" s="179">
        <v>0</v>
      </c>
      <c r="AN47" s="179">
        <v>0</v>
      </c>
      <c r="AO47" s="179">
        <v>0</v>
      </c>
      <c r="AP47" s="179">
        <v>0</v>
      </c>
      <c r="AQ47" s="179">
        <v>0</v>
      </c>
      <c r="AR47" s="179">
        <v>0</v>
      </c>
      <c r="AS47" s="179">
        <v>90</v>
      </c>
    </row>
    <row r="48" spans="1:45" ht="10.5" customHeight="1">
      <c r="A48" s="157" t="s">
        <v>88</v>
      </c>
      <c r="B48" s="198">
        <v>0</v>
      </c>
      <c r="C48" s="198">
        <v>0</v>
      </c>
      <c r="D48" s="198">
        <v>0</v>
      </c>
      <c r="E48" s="198">
        <v>1</v>
      </c>
      <c r="F48" s="198">
        <v>2</v>
      </c>
      <c r="G48" s="198">
        <v>0</v>
      </c>
      <c r="H48" s="198">
        <v>99</v>
      </c>
      <c r="I48" s="199">
        <f t="shared" si="0"/>
        <v>102</v>
      </c>
      <c r="J48" s="198">
        <v>0</v>
      </c>
      <c r="K48" s="198">
        <v>0</v>
      </c>
      <c r="L48" s="198">
        <v>0</v>
      </c>
      <c r="M48" s="198">
        <v>0</v>
      </c>
      <c r="N48" s="198">
        <v>0</v>
      </c>
      <c r="O48" s="198">
        <v>0</v>
      </c>
      <c r="P48" s="198">
        <v>43</v>
      </c>
      <c r="Q48" s="199">
        <f t="shared" si="1"/>
        <v>43</v>
      </c>
      <c r="R48" s="199">
        <f t="shared" si="2"/>
        <v>145</v>
      </c>
      <c r="S48" s="187"/>
      <c r="Z48" s="157" t="s">
        <v>156</v>
      </c>
      <c r="AA48" s="197" t="s">
        <v>88</v>
      </c>
      <c r="AB48" s="159">
        <v>75</v>
      </c>
      <c r="AC48" s="159">
        <v>82</v>
      </c>
      <c r="AD48" s="159">
        <v>132</v>
      </c>
      <c r="AE48" s="159">
        <v>0</v>
      </c>
      <c r="AF48" s="159">
        <v>0</v>
      </c>
      <c r="AG48" s="159">
        <v>0</v>
      </c>
      <c r="AH48" s="159">
        <v>26</v>
      </c>
      <c r="AI48" s="159">
        <v>136</v>
      </c>
      <c r="AJ48" s="159">
        <v>315</v>
      </c>
      <c r="AK48" s="159">
        <v>50</v>
      </c>
      <c r="AL48" s="159">
        <v>50</v>
      </c>
      <c r="AM48" s="159">
        <v>0</v>
      </c>
      <c r="AN48" s="159">
        <v>0</v>
      </c>
      <c r="AO48" s="159">
        <v>0</v>
      </c>
      <c r="AP48" s="159">
        <v>31</v>
      </c>
      <c r="AQ48" s="159">
        <v>85</v>
      </c>
      <c r="AR48" s="159">
        <v>3</v>
      </c>
      <c r="AS48" s="159">
        <v>216</v>
      </c>
    </row>
    <row r="49" spans="1:45" s="193" customFormat="1" ht="21.75" customHeight="1">
      <c r="A49" s="200" t="s">
        <v>159</v>
      </c>
      <c r="B49" s="201">
        <f aca="true" t="shared" si="3" ref="B49:R49">SUM(B6:B48)</f>
        <v>26</v>
      </c>
      <c r="C49" s="201">
        <f t="shared" si="3"/>
        <v>3</v>
      </c>
      <c r="D49" s="201">
        <f t="shared" si="3"/>
        <v>18</v>
      </c>
      <c r="E49" s="201">
        <f t="shared" si="3"/>
        <v>17</v>
      </c>
      <c r="F49" s="201">
        <f t="shared" si="3"/>
        <v>45</v>
      </c>
      <c r="G49" s="201">
        <f t="shared" si="3"/>
        <v>197</v>
      </c>
      <c r="H49" s="201">
        <f t="shared" si="3"/>
        <v>4496.21</v>
      </c>
      <c r="I49" s="201">
        <f t="shared" si="3"/>
        <v>4802.21</v>
      </c>
      <c r="J49" s="201">
        <f t="shared" si="3"/>
        <v>5</v>
      </c>
      <c r="K49" s="201">
        <f t="shared" si="3"/>
        <v>1</v>
      </c>
      <c r="L49" s="201">
        <f t="shared" si="3"/>
        <v>3</v>
      </c>
      <c r="M49" s="201">
        <f t="shared" si="3"/>
        <v>4</v>
      </c>
      <c r="N49" s="201">
        <f t="shared" si="3"/>
        <v>5</v>
      </c>
      <c r="O49" s="201">
        <f t="shared" si="3"/>
        <v>30</v>
      </c>
      <c r="P49" s="201">
        <f t="shared" si="3"/>
        <v>2062.18</v>
      </c>
      <c r="Q49" s="201">
        <f t="shared" si="3"/>
        <v>2110.18</v>
      </c>
      <c r="R49" s="201">
        <f t="shared" si="3"/>
        <v>6912.39</v>
      </c>
      <c r="S49" s="187"/>
      <c r="T49" s="158"/>
      <c r="U49" s="158"/>
      <c r="V49" s="158"/>
      <c r="W49" s="158"/>
      <c r="AA49" s="202" t="s">
        <v>159</v>
      </c>
      <c r="AB49" s="203">
        <v>6600</v>
      </c>
      <c r="AC49" s="203">
        <v>6966</v>
      </c>
      <c r="AD49" s="203">
        <v>10268</v>
      </c>
      <c r="AE49" s="203">
        <v>36</v>
      </c>
      <c r="AF49" s="203">
        <v>101</v>
      </c>
      <c r="AG49" s="203">
        <v>0</v>
      </c>
      <c r="AH49" s="203">
        <v>1290</v>
      </c>
      <c r="AI49" s="203">
        <v>7039</v>
      </c>
      <c r="AJ49" s="203">
        <v>25261</v>
      </c>
      <c r="AK49" s="203">
        <v>3247</v>
      </c>
      <c r="AL49" s="203">
        <v>3302</v>
      </c>
      <c r="AM49" s="203">
        <v>47</v>
      </c>
      <c r="AN49" s="203">
        <v>169</v>
      </c>
      <c r="AO49" s="203">
        <v>0</v>
      </c>
      <c r="AP49" s="203">
        <v>1746</v>
      </c>
      <c r="AQ49" s="203">
        <v>4167</v>
      </c>
      <c r="AR49" s="203">
        <v>60</v>
      </c>
      <c r="AS49" s="203">
        <v>12678</v>
      </c>
    </row>
    <row r="51" ht="9.75">
      <c r="A51" s="157" t="s">
        <v>160</v>
      </c>
    </row>
    <row r="52" spans="1:18" ht="25.5" customHeight="1">
      <c r="A52" s="402" t="s">
        <v>161</v>
      </c>
      <c r="B52" s="403"/>
      <c r="C52" s="403"/>
      <c r="D52" s="403"/>
      <c r="E52" s="403"/>
      <c r="F52" s="403"/>
      <c r="G52" s="403"/>
      <c r="H52" s="403"/>
      <c r="I52" s="403"/>
      <c r="J52" s="403"/>
      <c r="K52" s="403"/>
      <c r="L52" s="403"/>
      <c r="M52" s="403"/>
      <c r="N52" s="403"/>
      <c r="O52" s="403"/>
      <c r="P52" s="403"/>
      <c r="Q52" s="403"/>
      <c r="R52" s="403"/>
    </row>
  </sheetData>
  <mergeCells count="1">
    <mergeCell ref="A52:R52"/>
  </mergeCells>
  <printOptions horizontalCentered="1"/>
  <pageMargins left="0.3937007874015748" right="0.35433070866141736" top="0.7874015748031497" bottom="0.3937007874015748" header="0" footer="0"/>
  <pageSetup fitToHeight="1" fitToWidth="1" horizontalDpi="600" verticalDpi="600" orientation="landscape" paperSize="9" scale="78"/>
  <headerFooter alignWithMargins="0">
    <oddFooter>&amp;C&amp;"Arial,Regular"16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54"/>
  <sheetViews>
    <sheetView showGridLines="0" zoomScaleSheetLayoutView="100" workbookViewId="0" topLeftCell="A22">
      <selection activeCell="Q54" sqref="Q54"/>
    </sheetView>
  </sheetViews>
  <sheetFormatPr defaultColWidth="12" defaultRowHeight="12.75"/>
  <cols>
    <col min="1" max="1" width="30.66015625" style="157" customWidth="1"/>
    <col min="2" max="2" width="8.33203125" style="121" bestFit="1" customWidth="1"/>
    <col min="3" max="8" width="9.33203125" style="121" customWidth="1"/>
    <col min="9" max="9" width="6.33203125" style="124" customWidth="1"/>
    <col min="10" max="10" width="6" style="121" bestFit="1" customWidth="1"/>
    <col min="11" max="16" width="9.33203125" style="121" customWidth="1"/>
    <col min="17" max="17" width="8.16015625" style="124" customWidth="1"/>
    <col min="18" max="18" width="7.33203125" style="124" customWidth="1"/>
    <col min="19" max="19" width="9.33203125" style="121" customWidth="1"/>
    <col min="20" max="20" width="9.33203125" style="157" customWidth="1"/>
    <col min="21" max="21" width="9.33203125" style="204" customWidth="1"/>
    <col min="22" max="16384" width="9.33203125" style="157" customWidth="1"/>
  </cols>
  <sheetData>
    <row r="1" ht="13.5" customHeight="1">
      <c r="A1" s="157" t="s">
        <v>167</v>
      </c>
    </row>
    <row r="2" ht="11.25" customHeight="1"/>
    <row r="3" spans="1:19" ht="12.75" customHeight="1">
      <c r="A3" s="157" t="s">
        <v>118</v>
      </c>
      <c r="I3" s="205"/>
      <c r="Q3" s="205"/>
      <c r="R3" s="206"/>
      <c r="S3" s="207" t="s">
        <v>163</v>
      </c>
    </row>
    <row r="4" spans="1:18" ht="9.75">
      <c r="A4" s="162" t="s">
        <v>42</v>
      </c>
      <c r="B4" s="130"/>
      <c r="C4" s="130"/>
      <c r="D4" s="130"/>
      <c r="E4" s="131" t="s">
        <v>28</v>
      </c>
      <c r="F4" s="130"/>
      <c r="G4" s="130"/>
      <c r="H4" s="130"/>
      <c r="J4" s="130"/>
      <c r="K4" s="130"/>
      <c r="L4" s="130"/>
      <c r="M4" s="131" t="s">
        <v>29</v>
      </c>
      <c r="N4" s="130"/>
      <c r="O4" s="130"/>
      <c r="P4" s="130"/>
      <c r="R4" s="131"/>
    </row>
    <row r="5" spans="1:19" ht="27.75">
      <c r="A5" s="168"/>
      <c r="B5" s="133" t="s">
        <v>30</v>
      </c>
      <c r="C5" s="133" t="s">
        <v>31</v>
      </c>
      <c r="D5" s="133" t="s">
        <v>32</v>
      </c>
      <c r="E5" s="133" t="s">
        <v>13</v>
      </c>
      <c r="F5" s="133" t="s">
        <v>14</v>
      </c>
      <c r="G5" s="133" t="s">
        <v>15</v>
      </c>
      <c r="H5" s="133" t="s">
        <v>115</v>
      </c>
      <c r="I5" s="134" t="s">
        <v>33</v>
      </c>
      <c r="J5" s="133" t="s">
        <v>30</v>
      </c>
      <c r="K5" s="133" t="s">
        <v>31</v>
      </c>
      <c r="L5" s="133" t="s">
        <v>32</v>
      </c>
      <c r="M5" s="133" t="s">
        <v>13</v>
      </c>
      <c r="N5" s="133" t="s">
        <v>14</v>
      </c>
      <c r="O5" s="133" t="s">
        <v>15</v>
      </c>
      <c r="P5" s="133" t="s">
        <v>115</v>
      </c>
      <c r="Q5" s="134" t="s">
        <v>34</v>
      </c>
      <c r="R5" s="134" t="s">
        <v>35</v>
      </c>
      <c r="S5" s="134" t="s">
        <v>168</v>
      </c>
    </row>
    <row r="6" spans="1:21" s="175" customFormat="1" ht="15" customHeight="1">
      <c r="A6" s="175" t="s">
        <v>46</v>
      </c>
      <c r="B6" s="100">
        <v>0</v>
      </c>
      <c r="C6" s="100">
        <v>2</v>
      </c>
      <c r="D6" s="100">
        <v>0</v>
      </c>
      <c r="E6" s="100">
        <v>3</v>
      </c>
      <c r="F6" s="100">
        <v>9</v>
      </c>
      <c r="G6" s="100">
        <v>19</v>
      </c>
      <c r="H6" s="100">
        <v>88.35</v>
      </c>
      <c r="I6" s="101">
        <f aca="true" t="shared" si="0" ref="I6:I48">SUM(B6:H6)</f>
        <v>121.35</v>
      </c>
      <c r="J6" s="100">
        <v>1</v>
      </c>
      <c r="K6" s="100">
        <v>3</v>
      </c>
      <c r="L6" s="100">
        <v>0</v>
      </c>
      <c r="M6" s="100">
        <v>0</v>
      </c>
      <c r="N6" s="100">
        <v>1</v>
      </c>
      <c r="O6" s="100">
        <v>1</v>
      </c>
      <c r="P6" s="100">
        <v>20</v>
      </c>
      <c r="Q6" s="101">
        <f aca="true" t="shared" si="1" ref="Q6:Q48">SUM(J6:P6)</f>
        <v>26</v>
      </c>
      <c r="R6" s="101">
        <f aca="true" t="shared" si="2" ref="R6:R48">SUM(Q6,I6)</f>
        <v>147.35</v>
      </c>
      <c r="S6" s="208">
        <v>0.04463055231633627</v>
      </c>
      <c r="U6" s="122"/>
    </row>
    <row r="7" spans="1:21" s="175" customFormat="1" ht="10.5" customHeight="1">
      <c r="A7" s="181" t="s">
        <v>47</v>
      </c>
      <c r="B7" s="100">
        <v>0</v>
      </c>
      <c r="C7" s="100">
        <v>0</v>
      </c>
      <c r="D7" s="100">
        <v>2</v>
      </c>
      <c r="E7" s="100">
        <v>1</v>
      </c>
      <c r="F7" s="100">
        <v>6</v>
      </c>
      <c r="G7" s="100">
        <v>10</v>
      </c>
      <c r="H7" s="100">
        <v>38</v>
      </c>
      <c r="I7" s="101">
        <f t="shared" si="0"/>
        <v>57</v>
      </c>
      <c r="J7" s="100">
        <v>0</v>
      </c>
      <c r="K7" s="100">
        <v>0</v>
      </c>
      <c r="L7" s="100">
        <v>0</v>
      </c>
      <c r="M7" s="100">
        <v>0</v>
      </c>
      <c r="N7" s="100">
        <v>0</v>
      </c>
      <c r="O7" s="100">
        <v>3</v>
      </c>
      <c r="P7" s="100">
        <v>12.75</v>
      </c>
      <c r="Q7" s="101">
        <f t="shared" si="1"/>
        <v>15.75</v>
      </c>
      <c r="R7" s="101">
        <f t="shared" si="2"/>
        <v>72.75</v>
      </c>
      <c r="S7" s="208">
        <v>0.058375125376128385</v>
      </c>
      <c r="U7" s="122"/>
    </row>
    <row r="8" spans="1:21" s="175" customFormat="1" ht="10.5" customHeight="1">
      <c r="A8" s="175" t="s">
        <v>48</v>
      </c>
      <c r="B8" s="100">
        <v>0</v>
      </c>
      <c r="C8" s="100">
        <v>1</v>
      </c>
      <c r="D8" s="100">
        <v>1</v>
      </c>
      <c r="E8" s="100">
        <v>0</v>
      </c>
      <c r="F8" s="100">
        <v>6</v>
      </c>
      <c r="G8" s="100">
        <v>11</v>
      </c>
      <c r="H8" s="100">
        <v>42</v>
      </c>
      <c r="I8" s="101">
        <f t="shared" si="0"/>
        <v>61</v>
      </c>
      <c r="J8" s="100">
        <v>0</v>
      </c>
      <c r="K8" s="100">
        <v>0</v>
      </c>
      <c r="L8" s="100">
        <v>0</v>
      </c>
      <c r="M8" s="100">
        <v>0</v>
      </c>
      <c r="N8" s="100">
        <v>0</v>
      </c>
      <c r="O8" s="100">
        <v>2</v>
      </c>
      <c r="P8" s="100">
        <v>13.1</v>
      </c>
      <c r="Q8" s="101">
        <f t="shared" si="1"/>
        <v>15.1</v>
      </c>
      <c r="R8" s="101">
        <f t="shared" si="2"/>
        <v>76.1</v>
      </c>
      <c r="S8" s="208">
        <v>0.05172226300193023</v>
      </c>
      <c r="U8" s="122"/>
    </row>
    <row r="9" spans="1:21" s="175" customFormat="1" ht="10.5" customHeight="1">
      <c r="A9" s="175" t="s">
        <v>49</v>
      </c>
      <c r="B9" s="100">
        <v>2</v>
      </c>
      <c r="C9" s="100">
        <v>2</v>
      </c>
      <c r="D9" s="100">
        <v>1</v>
      </c>
      <c r="E9" s="100">
        <v>3</v>
      </c>
      <c r="F9" s="100">
        <v>3</v>
      </c>
      <c r="G9" s="100">
        <v>15</v>
      </c>
      <c r="H9" s="100">
        <v>67</v>
      </c>
      <c r="I9" s="101">
        <f t="shared" si="0"/>
        <v>93</v>
      </c>
      <c r="J9" s="100">
        <v>0</v>
      </c>
      <c r="K9" s="100">
        <v>0</v>
      </c>
      <c r="L9" s="100">
        <v>0</v>
      </c>
      <c r="M9" s="100">
        <v>0</v>
      </c>
      <c r="N9" s="100">
        <v>1</v>
      </c>
      <c r="O9" s="100">
        <v>0</v>
      </c>
      <c r="P9" s="100">
        <v>19.76</v>
      </c>
      <c r="Q9" s="101">
        <f t="shared" si="1"/>
        <v>20.76</v>
      </c>
      <c r="R9" s="101">
        <f t="shared" si="2"/>
        <v>113.76</v>
      </c>
      <c r="S9" s="208">
        <v>0.05278420928085227</v>
      </c>
      <c r="U9" s="122"/>
    </row>
    <row r="10" spans="1:21" s="175" customFormat="1" ht="10.5" customHeight="1">
      <c r="A10" s="175" t="s">
        <v>50</v>
      </c>
      <c r="B10" s="100">
        <v>0</v>
      </c>
      <c r="C10" s="100">
        <v>1</v>
      </c>
      <c r="D10" s="100">
        <v>1</v>
      </c>
      <c r="E10" s="100">
        <v>2</v>
      </c>
      <c r="F10" s="100">
        <v>4</v>
      </c>
      <c r="G10" s="100">
        <v>11</v>
      </c>
      <c r="H10" s="100">
        <v>52</v>
      </c>
      <c r="I10" s="101">
        <f t="shared" si="0"/>
        <v>71</v>
      </c>
      <c r="J10" s="100">
        <v>0</v>
      </c>
      <c r="K10" s="100">
        <v>0</v>
      </c>
      <c r="L10" s="100">
        <v>0</v>
      </c>
      <c r="M10" s="100">
        <v>2</v>
      </c>
      <c r="N10" s="100">
        <v>0</v>
      </c>
      <c r="O10" s="100">
        <v>1</v>
      </c>
      <c r="P10" s="100">
        <v>10</v>
      </c>
      <c r="Q10" s="101">
        <f t="shared" si="1"/>
        <v>13</v>
      </c>
      <c r="R10" s="101">
        <f t="shared" si="2"/>
        <v>84</v>
      </c>
      <c r="S10" s="208">
        <v>0.04871203071177556</v>
      </c>
      <c r="U10" s="122"/>
    </row>
    <row r="11" spans="1:21" s="175" customFormat="1" ht="18" customHeight="1">
      <c r="A11" s="175" t="s">
        <v>51</v>
      </c>
      <c r="B11" s="100">
        <v>0</v>
      </c>
      <c r="C11" s="100">
        <v>2</v>
      </c>
      <c r="D11" s="100">
        <v>0</v>
      </c>
      <c r="E11" s="100">
        <v>0</v>
      </c>
      <c r="F11" s="100">
        <v>3</v>
      </c>
      <c r="G11" s="100">
        <v>7.88</v>
      </c>
      <c r="H11" s="100">
        <v>40</v>
      </c>
      <c r="I11" s="101">
        <f t="shared" si="0"/>
        <v>52.879999999999995</v>
      </c>
      <c r="J11" s="100">
        <v>1</v>
      </c>
      <c r="K11" s="100">
        <v>0</v>
      </c>
      <c r="L11" s="100">
        <v>0</v>
      </c>
      <c r="M11" s="100">
        <v>1</v>
      </c>
      <c r="N11" s="100">
        <v>0</v>
      </c>
      <c r="O11" s="100">
        <v>0</v>
      </c>
      <c r="P11" s="100">
        <v>9.58</v>
      </c>
      <c r="Q11" s="101">
        <f t="shared" si="1"/>
        <v>11.58</v>
      </c>
      <c r="R11" s="101">
        <f t="shared" si="2"/>
        <v>64.46</v>
      </c>
      <c r="S11" s="208">
        <v>0.05205986157213351</v>
      </c>
      <c r="U11" s="122"/>
    </row>
    <row r="12" spans="1:21" s="175" customFormat="1" ht="10.5" customHeight="1">
      <c r="A12" s="175" t="s">
        <v>52</v>
      </c>
      <c r="B12" s="100">
        <v>0</v>
      </c>
      <c r="C12" s="100">
        <v>0</v>
      </c>
      <c r="D12" s="100">
        <v>0</v>
      </c>
      <c r="E12" s="100">
        <v>3</v>
      </c>
      <c r="F12" s="100">
        <v>8</v>
      </c>
      <c r="G12" s="100">
        <v>22</v>
      </c>
      <c r="H12" s="100">
        <v>67.8</v>
      </c>
      <c r="I12" s="101">
        <f t="shared" si="0"/>
        <v>100.8</v>
      </c>
      <c r="J12" s="100">
        <v>0</v>
      </c>
      <c r="K12" s="100">
        <v>1</v>
      </c>
      <c r="L12" s="100">
        <v>0</v>
      </c>
      <c r="M12" s="100">
        <v>0</v>
      </c>
      <c r="N12" s="100">
        <v>1</v>
      </c>
      <c r="O12" s="100">
        <v>2.55</v>
      </c>
      <c r="P12" s="100">
        <v>15</v>
      </c>
      <c r="Q12" s="101">
        <f t="shared" si="1"/>
        <v>19.55</v>
      </c>
      <c r="R12" s="101">
        <f t="shared" si="2"/>
        <v>120.35</v>
      </c>
      <c r="S12" s="208">
        <v>0.058016216581020234</v>
      </c>
      <c r="U12" s="122"/>
    </row>
    <row r="13" spans="1:21" s="175" customFormat="1" ht="10.5" customHeight="1">
      <c r="A13" s="175" t="s">
        <v>53</v>
      </c>
      <c r="B13" s="100">
        <v>2</v>
      </c>
      <c r="C13" s="100">
        <v>1</v>
      </c>
      <c r="D13" s="100">
        <v>0</v>
      </c>
      <c r="E13" s="100">
        <v>1</v>
      </c>
      <c r="F13" s="100">
        <v>7</v>
      </c>
      <c r="G13" s="100">
        <v>17</v>
      </c>
      <c r="H13" s="100">
        <v>64</v>
      </c>
      <c r="I13" s="101">
        <f t="shared" si="0"/>
        <v>92</v>
      </c>
      <c r="J13" s="100">
        <v>0</v>
      </c>
      <c r="K13" s="100">
        <v>0</v>
      </c>
      <c r="L13" s="100">
        <v>0</v>
      </c>
      <c r="M13" s="100">
        <v>0</v>
      </c>
      <c r="N13" s="100">
        <v>2</v>
      </c>
      <c r="O13" s="100">
        <v>2</v>
      </c>
      <c r="P13" s="100">
        <v>12.35</v>
      </c>
      <c r="Q13" s="101">
        <f t="shared" si="1"/>
        <v>16.35</v>
      </c>
      <c r="R13" s="101">
        <f t="shared" si="2"/>
        <v>108.35</v>
      </c>
      <c r="S13" s="208">
        <v>0.030469543111521058</v>
      </c>
      <c r="U13" s="122"/>
    </row>
    <row r="14" spans="1:21" s="175" customFormat="1" ht="10.5" customHeight="1">
      <c r="A14" s="175" t="s">
        <v>54</v>
      </c>
      <c r="B14" s="100">
        <v>0</v>
      </c>
      <c r="C14" s="100">
        <v>2</v>
      </c>
      <c r="D14" s="100">
        <v>2</v>
      </c>
      <c r="E14" s="100">
        <v>3</v>
      </c>
      <c r="F14" s="100">
        <v>7</v>
      </c>
      <c r="G14" s="100">
        <v>11.9</v>
      </c>
      <c r="H14" s="100">
        <v>57</v>
      </c>
      <c r="I14" s="101">
        <f t="shared" si="0"/>
        <v>82.9</v>
      </c>
      <c r="J14" s="100">
        <v>0</v>
      </c>
      <c r="K14" s="100">
        <v>1</v>
      </c>
      <c r="L14" s="100">
        <v>0</v>
      </c>
      <c r="M14" s="100">
        <v>1</v>
      </c>
      <c r="N14" s="100">
        <v>0</v>
      </c>
      <c r="O14" s="100">
        <v>1</v>
      </c>
      <c r="P14" s="100">
        <v>10.53</v>
      </c>
      <c r="Q14" s="101">
        <f t="shared" si="1"/>
        <v>13.53</v>
      </c>
      <c r="R14" s="101">
        <f t="shared" si="2"/>
        <v>96.43</v>
      </c>
      <c r="S14" s="208">
        <v>0.06487181039644258</v>
      </c>
      <c r="U14" s="122"/>
    </row>
    <row r="15" spans="1:21" s="175" customFormat="1" ht="10.5" customHeight="1">
      <c r="A15" s="175" t="s">
        <v>55</v>
      </c>
      <c r="B15" s="100">
        <v>1</v>
      </c>
      <c r="C15" s="100">
        <v>0</v>
      </c>
      <c r="D15" s="100">
        <v>1</v>
      </c>
      <c r="E15" s="100">
        <v>5</v>
      </c>
      <c r="F15" s="100">
        <v>5</v>
      </c>
      <c r="G15" s="100">
        <v>7</v>
      </c>
      <c r="H15" s="100">
        <v>58</v>
      </c>
      <c r="I15" s="101">
        <f t="shared" si="0"/>
        <v>77</v>
      </c>
      <c r="J15" s="100">
        <v>0</v>
      </c>
      <c r="K15" s="100">
        <v>0</v>
      </c>
      <c r="L15" s="100">
        <v>0</v>
      </c>
      <c r="M15" s="100">
        <v>0</v>
      </c>
      <c r="N15" s="100">
        <v>1</v>
      </c>
      <c r="O15" s="100">
        <v>1</v>
      </c>
      <c r="P15" s="100">
        <v>5.9</v>
      </c>
      <c r="Q15" s="101">
        <f t="shared" si="1"/>
        <v>7.9</v>
      </c>
      <c r="R15" s="101">
        <f t="shared" si="2"/>
        <v>84.9</v>
      </c>
      <c r="S15" s="208">
        <v>0.05633186034475895</v>
      </c>
      <c r="U15" s="122"/>
    </row>
    <row r="16" spans="1:21" s="175" customFormat="1" ht="18" customHeight="1">
      <c r="A16" s="175" t="s">
        <v>56</v>
      </c>
      <c r="B16" s="100">
        <v>1</v>
      </c>
      <c r="C16" s="100">
        <v>3</v>
      </c>
      <c r="D16" s="100">
        <v>1</v>
      </c>
      <c r="E16" s="100">
        <v>1</v>
      </c>
      <c r="F16" s="100">
        <v>15</v>
      </c>
      <c r="G16" s="100">
        <v>47</v>
      </c>
      <c r="H16" s="100">
        <v>131</v>
      </c>
      <c r="I16" s="101">
        <f t="shared" si="0"/>
        <v>199</v>
      </c>
      <c r="J16" s="100">
        <v>0</v>
      </c>
      <c r="K16" s="100">
        <v>0</v>
      </c>
      <c r="L16" s="100">
        <v>0</v>
      </c>
      <c r="M16" s="100">
        <v>0</v>
      </c>
      <c r="N16" s="100">
        <v>0</v>
      </c>
      <c r="O16" s="100">
        <v>1.91</v>
      </c>
      <c r="P16" s="100">
        <v>28.25</v>
      </c>
      <c r="Q16" s="101">
        <f t="shared" si="1"/>
        <v>30.16</v>
      </c>
      <c r="R16" s="101">
        <f t="shared" si="2"/>
        <v>229.16</v>
      </c>
      <c r="S16" s="208">
        <v>0.06355087314506937</v>
      </c>
      <c r="U16" s="122"/>
    </row>
    <row r="17" spans="1:21" s="175" customFormat="1" ht="10.5" customHeight="1">
      <c r="A17" s="175" t="s">
        <v>57</v>
      </c>
      <c r="B17" s="100">
        <v>1</v>
      </c>
      <c r="C17" s="100">
        <v>0</v>
      </c>
      <c r="D17" s="100">
        <v>1</v>
      </c>
      <c r="E17" s="100">
        <v>1</v>
      </c>
      <c r="F17" s="100">
        <v>4</v>
      </c>
      <c r="G17" s="100">
        <v>7</v>
      </c>
      <c r="H17" s="100">
        <v>22</v>
      </c>
      <c r="I17" s="101">
        <f t="shared" si="0"/>
        <v>36</v>
      </c>
      <c r="J17" s="100">
        <v>0</v>
      </c>
      <c r="K17" s="100">
        <v>0</v>
      </c>
      <c r="L17" s="100">
        <v>0</v>
      </c>
      <c r="M17" s="100">
        <v>0</v>
      </c>
      <c r="N17" s="100">
        <v>0</v>
      </c>
      <c r="O17" s="100">
        <v>0</v>
      </c>
      <c r="P17" s="100">
        <v>11.6</v>
      </c>
      <c r="Q17" s="101">
        <f t="shared" si="1"/>
        <v>11.6</v>
      </c>
      <c r="R17" s="101">
        <f t="shared" si="2"/>
        <v>47.6</v>
      </c>
      <c r="S17" s="208">
        <v>0.03637113843191491</v>
      </c>
      <c r="U17" s="122"/>
    </row>
    <row r="18" spans="1:21" s="175" customFormat="1" ht="10.5" customHeight="1">
      <c r="A18" s="175" t="s">
        <v>58</v>
      </c>
      <c r="B18" s="100">
        <v>2</v>
      </c>
      <c r="C18" s="100">
        <v>2</v>
      </c>
      <c r="D18" s="100">
        <v>6</v>
      </c>
      <c r="E18" s="100">
        <v>3</v>
      </c>
      <c r="F18" s="100">
        <v>16</v>
      </c>
      <c r="G18" s="100">
        <v>48</v>
      </c>
      <c r="H18" s="100">
        <v>205.51</v>
      </c>
      <c r="I18" s="101">
        <f t="shared" si="0"/>
        <v>282.51</v>
      </c>
      <c r="J18" s="100">
        <v>0</v>
      </c>
      <c r="K18" s="100">
        <v>0</v>
      </c>
      <c r="L18" s="100">
        <v>0</v>
      </c>
      <c r="M18" s="100">
        <v>1</v>
      </c>
      <c r="N18" s="100">
        <v>2</v>
      </c>
      <c r="O18" s="100">
        <v>6.63</v>
      </c>
      <c r="P18" s="100">
        <v>37.85</v>
      </c>
      <c r="Q18" s="101">
        <f t="shared" si="1"/>
        <v>47.480000000000004</v>
      </c>
      <c r="R18" s="101">
        <f t="shared" si="2"/>
        <v>329.99</v>
      </c>
      <c r="S18" s="208">
        <v>0.040501596793158214</v>
      </c>
      <c r="U18" s="122"/>
    </row>
    <row r="19" spans="1:21" s="175" customFormat="1" ht="10.5" customHeight="1">
      <c r="A19" s="181" t="s">
        <v>59</v>
      </c>
      <c r="B19" s="100">
        <v>0</v>
      </c>
      <c r="C19" s="100">
        <v>1</v>
      </c>
      <c r="D19" s="100">
        <v>2</v>
      </c>
      <c r="E19" s="100">
        <v>5</v>
      </c>
      <c r="F19" s="100">
        <v>11</v>
      </c>
      <c r="G19" s="100">
        <v>35</v>
      </c>
      <c r="H19" s="100">
        <v>142.75</v>
      </c>
      <c r="I19" s="101">
        <f t="shared" si="0"/>
        <v>196.75</v>
      </c>
      <c r="J19" s="100">
        <v>0</v>
      </c>
      <c r="K19" s="100">
        <v>0</v>
      </c>
      <c r="L19" s="100">
        <v>2</v>
      </c>
      <c r="M19" s="100">
        <v>0</v>
      </c>
      <c r="N19" s="100">
        <v>2</v>
      </c>
      <c r="O19" s="100">
        <v>8</v>
      </c>
      <c r="P19" s="100">
        <v>32.95</v>
      </c>
      <c r="Q19" s="101">
        <f t="shared" si="1"/>
        <v>44.95</v>
      </c>
      <c r="R19" s="101">
        <f t="shared" si="2"/>
        <v>241.7</v>
      </c>
      <c r="S19" s="208">
        <v>0.06449495407703104</v>
      </c>
      <c r="U19" s="122"/>
    </row>
    <row r="20" spans="1:21" s="175" customFormat="1" ht="10.5" customHeight="1">
      <c r="A20" s="175" t="s">
        <v>60</v>
      </c>
      <c r="B20" s="100">
        <v>0</v>
      </c>
      <c r="C20" s="100">
        <v>2</v>
      </c>
      <c r="D20" s="100">
        <v>1</v>
      </c>
      <c r="E20" s="100">
        <v>5</v>
      </c>
      <c r="F20" s="100">
        <v>9.85</v>
      </c>
      <c r="G20" s="100">
        <v>16</v>
      </c>
      <c r="H20" s="100">
        <v>75.8</v>
      </c>
      <c r="I20" s="101">
        <f t="shared" si="0"/>
        <v>109.65</v>
      </c>
      <c r="J20" s="100">
        <v>0</v>
      </c>
      <c r="K20" s="100">
        <v>0</v>
      </c>
      <c r="L20" s="100">
        <v>1</v>
      </c>
      <c r="M20" s="100">
        <v>0</v>
      </c>
      <c r="N20" s="100">
        <v>0</v>
      </c>
      <c r="O20" s="100">
        <v>1</v>
      </c>
      <c r="P20" s="100">
        <v>22.44</v>
      </c>
      <c r="Q20" s="101">
        <f t="shared" si="1"/>
        <v>24.44</v>
      </c>
      <c r="R20" s="101">
        <f t="shared" si="2"/>
        <v>134.09</v>
      </c>
      <c r="S20" s="208">
        <v>0.06296280644419089</v>
      </c>
      <c r="U20" s="122"/>
    </row>
    <row r="21" spans="1:21" s="175" customFormat="1" ht="18" customHeight="1">
      <c r="A21" s="175" t="s">
        <v>61</v>
      </c>
      <c r="B21" s="100">
        <v>1</v>
      </c>
      <c r="C21" s="100">
        <v>2</v>
      </c>
      <c r="D21" s="100">
        <v>1</v>
      </c>
      <c r="E21" s="100">
        <v>5</v>
      </c>
      <c r="F21" s="100">
        <v>9</v>
      </c>
      <c r="G21" s="100">
        <v>12</v>
      </c>
      <c r="H21" s="100">
        <v>54</v>
      </c>
      <c r="I21" s="101">
        <f t="shared" si="0"/>
        <v>84</v>
      </c>
      <c r="J21" s="100">
        <v>0</v>
      </c>
      <c r="K21" s="100">
        <v>0</v>
      </c>
      <c r="L21" s="100">
        <v>1</v>
      </c>
      <c r="M21" s="100">
        <v>2</v>
      </c>
      <c r="N21" s="100">
        <v>0</v>
      </c>
      <c r="O21" s="100">
        <v>2</v>
      </c>
      <c r="P21" s="100">
        <v>5.21</v>
      </c>
      <c r="Q21" s="101">
        <f t="shared" si="1"/>
        <v>10.21</v>
      </c>
      <c r="R21" s="101">
        <f t="shared" si="2"/>
        <v>94.21000000000001</v>
      </c>
      <c r="S21" s="208">
        <v>0.045785907990785475</v>
      </c>
      <c r="U21" s="122"/>
    </row>
    <row r="22" spans="1:21" s="175" customFormat="1" ht="10.5" customHeight="1">
      <c r="A22" s="175" t="s">
        <v>62</v>
      </c>
      <c r="B22" s="100">
        <v>1</v>
      </c>
      <c r="C22" s="100">
        <v>2</v>
      </c>
      <c r="D22" s="100">
        <v>2</v>
      </c>
      <c r="E22" s="100">
        <v>1</v>
      </c>
      <c r="F22" s="100">
        <v>12</v>
      </c>
      <c r="G22" s="100">
        <v>23</v>
      </c>
      <c r="H22" s="100">
        <v>107</v>
      </c>
      <c r="I22" s="101">
        <f t="shared" si="0"/>
        <v>148</v>
      </c>
      <c r="J22" s="100">
        <v>0</v>
      </c>
      <c r="K22" s="100">
        <v>0</v>
      </c>
      <c r="L22" s="100">
        <v>0</v>
      </c>
      <c r="M22" s="100">
        <v>0</v>
      </c>
      <c r="N22" s="100">
        <v>3</v>
      </c>
      <c r="O22" s="100">
        <v>2</v>
      </c>
      <c r="P22" s="100">
        <v>15.3</v>
      </c>
      <c r="Q22" s="101">
        <f t="shared" si="1"/>
        <v>20.3</v>
      </c>
      <c r="R22" s="101">
        <f t="shared" si="2"/>
        <v>168.3</v>
      </c>
      <c r="S22" s="208">
        <v>0.044439984896214285</v>
      </c>
      <c r="U22" s="122"/>
    </row>
    <row r="23" spans="1:21" s="175" customFormat="1" ht="10.5" customHeight="1">
      <c r="A23" s="175" t="s">
        <v>63</v>
      </c>
      <c r="B23" s="100">
        <v>1</v>
      </c>
      <c r="C23" s="100">
        <v>3</v>
      </c>
      <c r="D23" s="109">
        <v>1</v>
      </c>
      <c r="E23" s="109">
        <v>2</v>
      </c>
      <c r="F23" s="109">
        <v>16</v>
      </c>
      <c r="G23" s="109">
        <v>20</v>
      </c>
      <c r="H23" s="109">
        <v>91</v>
      </c>
      <c r="I23" s="110">
        <f t="shared" si="0"/>
        <v>134</v>
      </c>
      <c r="J23" s="109">
        <v>0</v>
      </c>
      <c r="K23" s="100">
        <v>0</v>
      </c>
      <c r="L23" s="100">
        <v>0</v>
      </c>
      <c r="M23" s="100">
        <v>0</v>
      </c>
      <c r="N23" s="100">
        <v>1</v>
      </c>
      <c r="O23" s="100">
        <v>3</v>
      </c>
      <c r="P23" s="100">
        <v>17.43</v>
      </c>
      <c r="Q23" s="101">
        <f t="shared" si="1"/>
        <v>21.43</v>
      </c>
      <c r="R23" s="110">
        <f t="shared" si="2"/>
        <v>155.43</v>
      </c>
      <c r="S23" s="209">
        <v>0.042592196774140514</v>
      </c>
      <c r="U23" s="122"/>
    </row>
    <row r="24" spans="1:21" s="175" customFormat="1" ht="10.5" customHeight="1">
      <c r="A24" s="175" t="s">
        <v>64</v>
      </c>
      <c r="B24" s="100">
        <v>3</v>
      </c>
      <c r="C24" s="100">
        <v>1</v>
      </c>
      <c r="D24" s="100">
        <v>3</v>
      </c>
      <c r="E24" s="100">
        <v>1</v>
      </c>
      <c r="F24" s="100">
        <v>3</v>
      </c>
      <c r="G24" s="100">
        <v>14.8</v>
      </c>
      <c r="H24" s="100">
        <v>62</v>
      </c>
      <c r="I24" s="101">
        <f t="shared" si="0"/>
        <v>87.8</v>
      </c>
      <c r="J24" s="100">
        <v>0</v>
      </c>
      <c r="K24" s="100">
        <v>0</v>
      </c>
      <c r="L24" s="100">
        <v>0</v>
      </c>
      <c r="M24" s="100">
        <v>0</v>
      </c>
      <c r="N24" s="100">
        <v>0</v>
      </c>
      <c r="O24" s="100">
        <v>3</v>
      </c>
      <c r="P24" s="100">
        <v>16</v>
      </c>
      <c r="Q24" s="101">
        <f t="shared" si="1"/>
        <v>19</v>
      </c>
      <c r="R24" s="110">
        <f t="shared" si="2"/>
        <v>106.8</v>
      </c>
      <c r="S24" s="209">
        <v>0.046092495727381014</v>
      </c>
      <c r="U24" s="122"/>
    </row>
    <row r="25" spans="1:21" s="175" customFormat="1" ht="10.5" customHeight="1">
      <c r="A25" s="175" t="s">
        <v>65</v>
      </c>
      <c r="B25" s="100">
        <v>0</v>
      </c>
      <c r="C25" s="100">
        <v>2</v>
      </c>
      <c r="D25" s="100">
        <v>2</v>
      </c>
      <c r="E25" s="100">
        <v>0</v>
      </c>
      <c r="F25" s="100">
        <v>6</v>
      </c>
      <c r="G25" s="100">
        <v>10.98</v>
      </c>
      <c r="H25" s="100">
        <v>66.7</v>
      </c>
      <c r="I25" s="101">
        <f t="shared" si="0"/>
        <v>87.68</v>
      </c>
      <c r="J25" s="100">
        <v>0</v>
      </c>
      <c r="K25" s="100">
        <v>1</v>
      </c>
      <c r="L25" s="100">
        <v>0</v>
      </c>
      <c r="M25" s="100">
        <v>0</v>
      </c>
      <c r="N25" s="100">
        <v>1</v>
      </c>
      <c r="O25" s="100">
        <v>0</v>
      </c>
      <c r="P25" s="100">
        <v>13.23</v>
      </c>
      <c r="Q25" s="101">
        <f t="shared" si="1"/>
        <v>15.23</v>
      </c>
      <c r="R25" s="101">
        <f t="shared" si="2"/>
        <v>102.91000000000001</v>
      </c>
      <c r="S25" s="208">
        <v>0.08531398963730571</v>
      </c>
      <c r="U25" s="122"/>
    </row>
    <row r="26" spans="1:21" s="175" customFormat="1" ht="18" customHeight="1">
      <c r="A26" s="175" t="s">
        <v>66</v>
      </c>
      <c r="B26" s="100">
        <v>0</v>
      </c>
      <c r="C26" s="100">
        <v>0</v>
      </c>
      <c r="D26" s="100">
        <v>0</v>
      </c>
      <c r="E26" s="100">
        <v>0</v>
      </c>
      <c r="F26" s="100">
        <v>4</v>
      </c>
      <c r="G26" s="100">
        <v>7</v>
      </c>
      <c r="H26" s="100">
        <v>35</v>
      </c>
      <c r="I26" s="101">
        <f t="shared" si="0"/>
        <v>46</v>
      </c>
      <c r="J26" s="100">
        <v>0</v>
      </c>
      <c r="K26" s="100">
        <v>0</v>
      </c>
      <c r="L26" s="100">
        <v>0</v>
      </c>
      <c r="M26" s="100">
        <v>0</v>
      </c>
      <c r="N26" s="100">
        <v>2</v>
      </c>
      <c r="O26" s="100">
        <v>1</v>
      </c>
      <c r="P26" s="100">
        <v>4</v>
      </c>
      <c r="Q26" s="101">
        <f t="shared" si="1"/>
        <v>7</v>
      </c>
      <c r="R26" s="101">
        <f t="shared" si="2"/>
        <v>53</v>
      </c>
      <c r="S26" s="208">
        <v>0.06219635271199568</v>
      </c>
      <c r="U26" s="122"/>
    </row>
    <row r="27" spans="1:21" s="175" customFormat="1" ht="10.5" customHeight="1">
      <c r="A27" s="175" t="s">
        <v>67</v>
      </c>
      <c r="B27" s="100">
        <v>2</v>
      </c>
      <c r="C27" s="100">
        <v>2</v>
      </c>
      <c r="D27" s="100">
        <v>5</v>
      </c>
      <c r="E27" s="100">
        <v>3</v>
      </c>
      <c r="F27" s="100">
        <v>26</v>
      </c>
      <c r="G27" s="100">
        <v>38</v>
      </c>
      <c r="H27" s="100">
        <v>130.8</v>
      </c>
      <c r="I27" s="101">
        <f t="shared" si="0"/>
        <v>206.8</v>
      </c>
      <c r="J27" s="100">
        <v>0</v>
      </c>
      <c r="K27" s="100">
        <v>0</v>
      </c>
      <c r="L27" s="100">
        <v>0</v>
      </c>
      <c r="M27" s="100">
        <v>1</v>
      </c>
      <c r="N27" s="100">
        <v>2</v>
      </c>
      <c r="O27" s="100">
        <v>3</v>
      </c>
      <c r="P27" s="100">
        <v>26.09</v>
      </c>
      <c r="Q27" s="101">
        <f t="shared" si="1"/>
        <v>32.09</v>
      </c>
      <c r="R27" s="101">
        <f t="shared" si="2"/>
        <v>238.89000000000001</v>
      </c>
      <c r="S27" s="208">
        <v>0.05289424914256361</v>
      </c>
      <c r="U27" s="122"/>
    </row>
    <row r="28" spans="1:21" ht="10.5" customHeight="1">
      <c r="A28" s="1" t="s">
        <v>68</v>
      </c>
      <c r="B28" s="100">
        <v>7</v>
      </c>
      <c r="C28" s="100">
        <v>15</v>
      </c>
      <c r="D28" s="100">
        <v>25</v>
      </c>
      <c r="E28" s="100">
        <v>31</v>
      </c>
      <c r="F28" s="100">
        <v>106</v>
      </c>
      <c r="G28" s="100">
        <v>200.99</v>
      </c>
      <c r="H28" s="100">
        <v>671.66</v>
      </c>
      <c r="I28" s="101">
        <f t="shared" si="0"/>
        <v>1056.65</v>
      </c>
      <c r="J28" s="100">
        <v>0</v>
      </c>
      <c r="K28" s="100">
        <v>2</v>
      </c>
      <c r="L28" s="100">
        <v>2</v>
      </c>
      <c r="M28" s="100">
        <v>0</v>
      </c>
      <c r="N28" s="100">
        <v>5</v>
      </c>
      <c r="O28" s="100">
        <v>19.87</v>
      </c>
      <c r="P28" s="100">
        <v>146.72</v>
      </c>
      <c r="Q28" s="101">
        <f t="shared" si="1"/>
        <v>175.59</v>
      </c>
      <c r="R28" s="101">
        <f t="shared" si="2"/>
        <v>1232.24</v>
      </c>
      <c r="S28" s="208">
        <v>0.03693039885753846</v>
      </c>
      <c r="U28" s="122"/>
    </row>
    <row r="29" spans="1:21" ht="10.5" customHeight="1">
      <c r="A29" s="157" t="s">
        <v>69</v>
      </c>
      <c r="B29" s="100">
        <v>1</v>
      </c>
      <c r="C29" s="100">
        <v>0</v>
      </c>
      <c r="D29" s="100">
        <v>2</v>
      </c>
      <c r="E29" s="100">
        <v>4</v>
      </c>
      <c r="F29" s="100">
        <v>3</v>
      </c>
      <c r="G29" s="100">
        <v>11</v>
      </c>
      <c r="H29" s="100">
        <v>46</v>
      </c>
      <c r="I29" s="101">
        <f t="shared" si="0"/>
        <v>67</v>
      </c>
      <c r="J29" s="100">
        <v>0</v>
      </c>
      <c r="K29" s="100">
        <v>0</v>
      </c>
      <c r="L29" s="100">
        <v>0</v>
      </c>
      <c r="M29" s="100">
        <v>1</v>
      </c>
      <c r="N29" s="100">
        <v>0</v>
      </c>
      <c r="O29" s="100">
        <v>1</v>
      </c>
      <c r="P29" s="100">
        <v>13.34</v>
      </c>
      <c r="Q29" s="101">
        <f t="shared" si="1"/>
        <v>15.34</v>
      </c>
      <c r="R29" s="101">
        <f t="shared" si="2"/>
        <v>82.34</v>
      </c>
      <c r="S29" s="208">
        <v>0.04953735455847141</v>
      </c>
      <c r="U29" s="122"/>
    </row>
    <row r="30" spans="1:21" ht="10.5" customHeight="1">
      <c r="A30" s="1" t="s">
        <v>70</v>
      </c>
      <c r="B30" s="100">
        <v>2</v>
      </c>
      <c r="C30" s="100">
        <v>0</v>
      </c>
      <c r="D30" s="100">
        <v>2</v>
      </c>
      <c r="E30" s="100">
        <v>0</v>
      </c>
      <c r="F30" s="100">
        <v>1</v>
      </c>
      <c r="G30" s="100">
        <v>10</v>
      </c>
      <c r="H30" s="100">
        <v>29.43</v>
      </c>
      <c r="I30" s="101">
        <f t="shared" si="0"/>
        <v>44.43</v>
      </c>
      <c r="J30" s="100">
        <v>0</v>
      </c>
      <c r="K30" s="100">
        <v>0</v>
      </c>
      <c r="L30" s="100">
        <v>0</v>
      </c>
      <c r="M30" s="100">
        <v>0</v>
      </c>
      <c r="N30" s="100">
        <v>0</v>
      </c>
      <c r="O30" s="100">
        <v>0.95</v>
      </c>
      <c r="P30" s="100">
        <v>7.75</v>
      </c>
      <c r="Q30" s="101">
        <f t="shared" si="1"/>
        <v>8.7</v>
      </c>
      <c r="R30" s="101">
        <f t="shared" si="2"/>
        <v>53.129999999999995</v>
      </c>
      <c r="S30" s="208">
        <v>0.03957247132429614</v>
      </c>
      <c r="U30" s="122"/>
    </row>
    <row r="31" spans="1:21" ht="18" customHeight="1">
      <c r="A31" s="1" t="s">
        <v>71</v>
      </c>
      <c r="B31" s="100">
        <v>1</v>
      </c>
      <c r="C31" s="100">
        <v>3</v>
      </c>
      <c r="D31" s="100">
        <v>1</v>
      </c>
      <c r="E31" s="100">
        <v>2</v>
      </c>
      <c r="F31" s="100">
        <v>12</v>
      </c>
      <c r="G31" s="100">
        <v>24</v>
      </c>
      <c r="H31" s="100">
        <v>88</v>
      </c>
      <c r="I31" s="101">
        <f t="shared" si="0"/>
        <v>131</v>
      </c>
      <c r="J31" s="100">
        <v>0</v>
      </c>
      <c r="K31" s="100">
        <v>1</v>
      </c>
      <c r="L31" s="100">
        <v>0</v>
      </c>
      <c r="M31" s="100">
        <v>1</v>
      </c>
      <c r="N31" s="100">
        <v>1</v>
      </c>
      <c r="O31" s="100">
        <v>3</v>
      </c>
      <c r="P31" s="100">
        <v>18.89</v>
      </c>
      <c r="Q31" s="101">
        <f t="shared" si="1"/>
        <v>24.89</v>
      </c>
      <c r="R31" s="101">
        <f t="shared" si="2"/>
        <v>155.89</v>
      </c>
      <c r="S31" s="208">
        <v>0.037231819365131674</v>
      </c>
      <c r="U31" s="122"/>
    </row>
    <row r="32" spans="1:21" ht="10.5" customHeight="1">
      <c r="A32" s="1" t="s">
        <v>72</v>
      </c>
      <c r="B32" s="100">
        <v>1</v>
      </c>
      <c r="C32" s="100">
        <v>1</v>
      </c>
      <c r="D32" s="100">
        <v>1</v>
      </c>
      <c r="E32" s="100">
        <v>4</v>
      </c>
      <c r="F32" s="100">
        <v>13</v>
      </c>
      <c r="G32" s="100">
        <v>10</v>
      </c>
      <c r="H32" s="100">
        <v>48</v>
      </c>
      <c r="I32" s="101">
        <f t="shared" si="0"/>
        <v>78</v>
      </c>
      <c r="J32" s="100">
        <v>0</v>
      </c>
      <c r="K32" s="100">
        <v>0</v>
      </c>
      <c r="L32" s="100">
        <v>0</v>
      </c>
      <c r="M32" s="100">
        <v>0</v>
      </c>
      <c r="N32" s="100">
        <v>0</v>
      </c>
      <c r="O32" s="100">
        <v>0</v>
      </c>
      <c r="P32" s="100">
        <v>7.8</v>
      </c>
      <c r="Q32" s="101">
        <f t="shared" si="1"/>
        <v>7.8</v>
      </c>
      <c r="R32" s="101">
        <f t="shared" si="2"/>
        <v>85.8</v>
      </c>
      <c r="S32" s="208">
        <v>0.05775172144554308</v>
      </c>
      <c r="U32" s="122"/>
    </row>
    <row r="33" spans="1:21" ht="10.5" customHeight="1">
      <c r="A33" s="1" t="s">
        <v>73</v>
      </c>
      <c r="B33" s="100">
        <v>0</v>
      </c>
      <c r="C33" s="100">
        <v>1</v>
      </c>
      <c r="D33" s="100">
        <v>0</v>
      </c>
      <c r="E33" s="100">
        <v>1</v>
      </c>
      <c r="F33" s="100">
        <v>10</v>
      </c>
      <c r="G33" s="100">
        <v>16</v>
      </c>
      <c r="H33" s="100">
        <v>68.68</v>
      </c>
      <c r="I33" s="101">
        <f t="shared" si="0"/>
        <v>96.68</v>
      </c>
      <c r="J33" s="100">
        <v>0</v>
      </c>
      <c r="K33" s="100">
        <v>0</v>
      </c>
      <c r="L33" s="100">
        <v>0</v>
      </c>
      <c r="M33" s="100">
        <v>0</v>
      </c>
      <c r="N33" s="100">
        <v>0</v>
      </c>
      <c r="O33" s="100">
        <v>3.8</v>
      </c>
      <c r="P33" s="100">
        <v>9.42</v>
      </c>
      <c r="Q33" s="101">
        <f t="shared" si="1"/>
        <v>13.219999999999999</v>
      </c>
      <c r="R33" s="101">
        <f t="shared" si="2"/>
        <v>109.9</v>
      </c>
      <c r="S33" s="208">
        <v>0.0456194532307207</v>
      </c>
      <c r="U33" s="122"/>
    </row>
    <row r="34" spans="1:21" s="193" customFormat="1" ht="10.5" customHeight="1">
      <c r="A34" s="1" t="s">
        <v>74</v>
      </c>
      <c r="B34" s="100">
        <v>0</v>
      </c>
      <c r="C34" s="100">
        <v>0</v>
      </c>
      <c r="D34" s="100">
        <v>3</v>
      </c>
      <c r="E34" s="100">
        <v>3</v>
      </c>
      <c r="F34" s="100">
        <v>6</v>
      </c>
      <c r="G34" s="100">
        <v>27</v>
      </c>
      <c r="H34" s="100">
        <v>91.08</v>
      </c>
      <c r="I34" s="101">
        <f t="shared" si="0"/>
        <v>130.07999999999998</v>
      </c>
      <c r="J34" s="100">
        <v>0</v>
      </c>
      <c r="K34" s="100">
        <v>0</v>
      </c>
      <c r="L34" s="100">
        <v>0</v>
      </c>
      <c r="M34" s="100">
        <v>0</v>
      </c>
      <c r="N34" s="100">
        <v>2</v>
      </c>
      <c r="O34" s="100">
        <v>2</v>
      </c>
      <c r="P34" s="100">
        <v>22.73</v>
      </c>
      <c r="Q34" s="101">
        <f t="shared" si="1"/>
        <v>26.73</v>
      </c>
      <c r="R34" s="101">
        <f t="shared" si="2"/>
        <v>156.80999999999997</v>
      </c>
      <c r="S34" s="208">
        <v>0.05311002353897478</v>
      </c>
      <c r="U34" s="122"/>
    </row>
    <row r="35" spans="1:21" ht="10.5" customHeight="1">
      <c r="A35" s="1" t="s">
        <v>75</v>
      </c>
      <c r="B35" s="100">
        <v>2</v>
      </c>
      <c r="C35" s="100">
        <v>1</v>
      </c>
      <c r="D35" s="100">
        <v>0</v>
      </c>
      <c r="E35" s="100">
        <v>3</v>
      </c>
      <c r="F35" s="100">
        <v>8</v>
      </c>
      <c r="G35" s="100">
        <v>21</v>
      </c>
      <c r="H35" s="100">
        <v>53</v>
      </c>
      <c r="I35" s="101">
        <f t="shared" si="0"/>
        <v>88</v>
      </c>
      <c r="J35" s="100">
        <v>0</v>
      </c>
      <c r="K35" s="100">
        <v>0</v>
      </c>
      <c r="L35" s="100">
        <v>0</v>
      </c>
      <c r="M35" s="100">
        <v>0</v>
      </c>
      <c r="N35" s="100">
        <v>1.5</v>
      </c>
      <c r="O35" s="100">
        <v>2</v>
      </c>
      <c r="P35" s="100">
        <v>6.38</v>
      </c>
      <c r="Q35" s="101">
        <f t="shared" si="1"/>
        <v>9.879999999999999</v>
      </c>
      <c r="R35" s="101">
        <f t="shared" si="2"/>
        <v>97.88</v>
      </c>
      <c r="S35" s="208">
        <v>0.04530894143351788</v>
      </c>
      <c r="U35" s="122"/>
    </row>
    <row r="36" spans="1:21" s="175" customFormat="1" ht="18" customHeight="1">
      <c r="A36" s="175" t="s">
        <v>76</v>
      </c>
      <c r="B36" s="100">
        <v>1</v>
      </c>
      <c r="C36" s="100">
        <v>0</v>
      </c>
      <c r="D36" s="100">
        <v>1</v>
      </c>
      <c r="E36" s="100">
        <v>4</v>
      </c>
      <c r="F36" s="100">
        <v>6</v>
      </c>
      <c r="G36" s="100">
        <v>15</v>
      </c>
      <c r="H36" s="100">
        <v>55</v>
      </c>
      <c r="I36" s="101">
        <f t="shared" si="0"/>
        <v>82</v>
      </c>
      <c r="J36" s="100">
        <v>0</v>
      </c>
      <c r="K36" s="100">
        <v>0</v>
      </c>
      <c r="L36" s="100">
        <v>0</v>
      </c>
      <c r="M36" s="100">
        <v>0</v>
      </c>
      <c r="N36" s="100">
        <v>0</v>
      </c>
      <c r="O36" s="100">
        <v>0</v>
      </c>
      <c r="P36" s="100">
        <v>14.84</v>
      </c>
      <c r="Q36" s="101">
        <f t="shared" si="1"/>
        <v>14.84</v>
      </c>
      <c r="R36" s="101">
        <f t="shared" si="2"/>
        <v>96.84</v>
      </c>
      <c r="S36" s="208">
        <v>0.07773318349654841</v>
      </c>
      <c r="U36" s="122"/>
    </row>
    <row r="37" spans="1:21" ht="10.5" customHeight="1">
      <c r="A37" s="157" t="s">
        <v>77</v>
      </c>
      <c r="B37" s="100">
        <v>0</v>
      </c>
      <c r="C37" s="100">
        <v>0</v>
      </c>
      <c r="D37" s="100">
        <v>3</v>
      </c>
      <c r="E37" s="100">
        <v>3</v>
      </c>
      <c r="F37" s="100">
        <v>8</v>
      </c>
      <c r="G37" s="100">
        <v>23</v>
      </c>
      <c r="H37" s="100">
        <v>55</v>
      </c>
      <c r="I37" s="101">
        <f t="shared" si="0"/>
        <v>92</v>
      </c>
      <c r="J37" s="100">
        <v>1</v>
      </c>
      <c r="K37" s="100">
        <v>0</v>
      </c>
      <c r="L37" s="100">
        <v>0</v>
      </c>
      <c r="M37" s="100">
        <v>1</v>
      </c>
      <c r="N37" s="100">
        <v>2</v>
      </c>
      <c r="O37" s="100">
        <v>4</v>
      </c>
      <c r="P37" s="100">
        <v>16.8</v>
      </c>
      <c r="Q37" s="101">
        <f t="shared" si="1"/>
        <v>24.8</v>
      </c>
      <c r="R37" s="101">
        <f t="shared" si="2"/>
        <v>116.8</v>
      </c>
      <c r="S37" s="208">
        <v>0.06181202370872142</v>
      </c>
      <c r="U37" s="122"/>
    </row>
    <row r="38" spans="1:21" ht="10.5" customHeight="1">
      <c r="A38" s="157" t="s">
        <v>78</v>
      </c>
      <c r="B38" s="100">
        <v>0</v>
      </c>
      <c r="C38" s="100">
        <v>4</v>
      </c>
      <c r="D38" s="100">
        <v>0</v>
      </c>
      <c r="E38" s="100">
        <v>1</v>
      </c>
      <c r="F38" s="100">
        <v>9</v>
      </c>
      <c r="G38" s="100">
        <v>23</v>
      </c>
      <c r="H38" s="100">
        <v>105</v>
      </c>
      <c r="I38" s="101">
        <f t="shared" si="0"/>
        <v>142</v>
      </c>
      <c r="J38" s="100">
        <v>0</v>
      </c>
      <c r="K38" s="100">
        <v>0</v>
      </c>
      <c r="L38" s="100">
        <v>0</v>
      </c>
      <c r="M38" s="100">
        <v>2</v>
      </c>
      <c r="N38" s="100">
        <v>2</v>
      </c>
      <c r="O38" s="100">
        <v>4</v>
      </c>
      <c r="P38" s="100">
        <v>32.23</v>
      </c>
      <c r="Q38" s="101">
        <f t="shared" si="1"/>
        <v>40.23</v>
      </c>
      <c r="R38" s="101">
        <f t="shared" si="2"/>
        <v>182.23</v>
      </c>
      <c r="S38" s="208">
        <v>0.05670993380780925</v>
      </c>
      <c r="U38" s="122"/>
    </row>
    <row r="39" spans="1:21" ht="10.5" customHeight="1">
      <c r="A39" s="157" t="s">
        <v>79</v>
      </c>
      <c r="B39" s="100">
        <v>2</v>
      </c>
      <c r="C39" s="100">
        <v>1</v>
      </c>
      <c r="D39" s="100">
        <v>4</v>
      </c>
      <c r="E39" s="100">
        <v>9</v>
      </c>
      <c r="F39" s="100">
        <v>13</v>
      </c>
      <c r="G39" s="100">
        <v>34</v>
      </c>
      <c r="H39" s="100">
        <v>153</v>
      </c>
      <c r="I39" s="101">
        <f t="shared" si="0"/>
        <v>216</v>
      </c>
      <c r="J39" s="100">
        <v>0</v>
      </c>
      <c r="K39" s="100">
        <v>0</v>
      </c>
      <c r="L39" s="100">
        <v>0</v>
      </c>
      <c r="M39" s="100">
        <v>0</v>
      </c>
      <c r="N39" s="100">
        <v>1.75</v>
      </c>
      <c r="O39" s="100">
        <v>4</v>
      </c>
      <c r="P39" s="100">
        <v>33.93</v>
      </c>
      <c r="Q39" s="101">
        <f t="shared" si="1"/>
        <v>39.68</v>
      </c>
      <c r="R39" s="101">
        <f t="shared" si="2"/>
        <v>255.68</v>
      </c>
      <c r="S39" s="208">
        <v>0.05765947802476598</v>
      </c>
      <c r="U39" s="122"/>
    </row>
    <row r="40" spans="1:21" ht="10.5" customHeight="1">
      <c r="A40" s="157" t="s">
        <v>80</v>
      </c>
      <c r="B40" s="136">
        <v>0</v>
      </c>
      <c r="C40" s="136">
        <v>0</v>
      </c>
      <c r="D40" s="136">
        <v>2</v>
      </c>
      <c r="E40" s="136">
        <v>0</v>
      </c>
      <c r="F40" s="136">
        <v>5</v>
      </c>
      <c r="G40" s="136">
        <v>6</v>
      </c>
      <c r="H40" s="136">
        <v>45</v>
      </c>
      <c r="I40" s="210">
        <f t="shared" si="0"/>
        <v>58</v>
      </c>
      <c r="J40" s="136">
        <v>0</v>
      </c>
      <c r="K40" s="136">
        <v>0</v>
      </c>
      <c r="L40" s="136">
        <v>0</v>
      </c>
      <c r="M40" s="136">
        <v>0</v>
      </c>
      <c r="N40" s="136">
        <v>0</v>
      </c>
      <c r="O40" s="136">
        <v>0</v>
      </c>
      <c r="P40" s="136">
        <v>5.6</v>
      </c>
      <c r="Q40" s="210">
        <f t="shared" si="1"/>
        <v>5.6</v>
      </c>
      <c r="R40" s="210">
        <f t="shared" si="2"/>
        <v>63.6</v>
      </c>
      <c r="S40" s="208">
        <v>0.0653688819454437</v>
      </c>
      <c r="U40" s="122"/>
    </row>
    <row r="41" spans="1:21" s="175" customFormat="1" ht="18" customHeight="1">
      <c r="A41" s="175" t="s">
        <v>81</v>
      </c>
      <c r="B41" s="136">
        <v>0</v>
      </c>
      <c r="C41" s="136">
        <v>4</v>
      </c>
      <c r="D41" s="136">
        <v>2</v>
      </c>
      <c r="E41" s="136">
        <v>3</v>
      </c>
      <c r="F41" s="136">
        <v>10</v>
      </c>
      <c r="G41" s="136">
        <v>19</v>
      </c>
      <c r="H41" s="136">
        <v>84</v>
      </c>
      <c r="I41" s="210">
        <f t="shared" si="0"/>
        <v>122</v>
      </c>
      <c r="J41" s="136">
        <v>0</v>
      </c>
      <c r="K41" s="136">
        <v>0</v>
      </c>
      <c r="L41" s="136">
        <v>0</v>
      </c>
      <c r="M41" s="136">
        <v>1</v>
      </c>
      <c r="N41" s="136">
        <v>1</v>
      </c>
      <c r="O41" s="136">
        <v>0.75</v>
      </c>
      <c r="P41" s="136">
        <v>23.85</v>
      </c>
      <c r="Q41" s="210">
        <f t="shared" si="1"/>
        <v>26.6</v>
      </c>
      <c r="R41" s="210">
        <f t="shared" si="2"/>
        <v>148.6</v>
      </c>
      <c r="S41" s="208">
        <v>0.06214738884776398</v>
      </c>
      <c r="U41" s="122"/>
    </row>
    <row r="42" spans="1:21" ht="10.5" customHeight="1">
      <c r="A42" s="157" t="s">
        <v>82</v>
      </c>
      <c r="B42" s="136">
        <v>2</v>
      </c>
      <c r="C42" s="136">
        <v>2</v>
      </c>
      <c r="D42" s="136">
        <v>2</v>
      </c>
      <c r="E42" s="136">
        <v>0</v>
      </c>
      <c r="F42" s="136">
        <v>25</v>
      </c>
      <c r="G42" s="136">
        <v>61</v>
      </c>
      <c r="H42" s="136">
        <v>248.9</v>
      </c>
      <c r="I42" s="210">
        <f t="shared" si="0"/>
        <v>340.9</v>
      </c>
      <c r="J42" s="136">
        <v>0</v>
      </c>
      <c r="K42" s="136">
        <v>2</v>
      </c>
      <c r="L42" s="136">
        <v>1</v>
      </c>
      <c r="M42" s="136">
        <v>0</v>
      </c>
      <c r="N42" s="136">
        <v>5</v>
      </c>
      <c r="O42" s="136">
        <v>12.2</v>
      </c>
      <c r="P42" s="136">
        <v>64.32</v>
      </c>
      <c r="Q42" s="210">
        <f t="shared" si="1"/>
        <v>84.52</v>
      </c>
      <c r="R42" s="210">
        <f t="shared" si="2"/>
        <v>425.41999999999996</v>
      </c>
      <c r="S42" s="208">
        <v>0.04931736796283866</v>
      </c>
      <c r="U42" s="122"/>
    </row>
    <row r="43" spans="1:21" ht="10.5" customHeight="1">
      <c r="A43" s="157" t="s">
        <v>83</v>
      </c>
      <c r="B43" s="136">
        <v>0</v>
      </c>
      <c r="C43" s="136">
        <v>1</v>
      </c>
      <c r="D43" s="136">
        <v>3</v>
      </c>
      <c r="E43" s="136">
        <v>6</v>
      </c>
      <c r="F43" s="136">
        <v>28.75</v>
      </c>
      <c r="G43" s="136">
        <v>46</v>
      </c>
      <c r="H43" s="136">
        <v>167</v>
      </c>
      <c r="I43" s="210">
        <f t="shared" si="0"/>
        <v>251.75</v>
      </c>
      <c r="J43" s="136">
        <v>0</v>
      </c>
      <c r="K43" s="136">
        <v>0</v>
      </c>
      <c r="L43" s="136">
        <v>0</v>
      </c>
      <c r="M43" s="136">
        <v>0</v>
      </c>
      <c r="N43" s="136">
        <v>0</v>
      </c>
      <c r="O43" s="136">
        <v>3.9</v>
      </c>
      <c r="P43" s="136">
        <v>52.29</v>
      </c>
      <c r="Q43" s="210">
        <f t="shared" si="1"/>
        <v>56.19</v>
      </c>
      <c r="R43" s="210">
        <f t="shared" si="2"/>
        <v>307.94</v>
      </c>
      <c r="S43" s="208">
        <v>0.053474710042874934</v>
      </c>
      <c r="U43" s="122"/>
    </row>
    <row r="44" spans="1:21" ht="10.5" customHeight="1">
      <c r="A44" s="157" t="s">
        <v>84</v>
      </c>
      <c r="B44" s="136">
        <v>1</v>
      </c>
      <c r="C44" s="136">
        <v>0</v>
      </c>
      <c r="D44" s="136">
        <v>1</v>
      </c>
      <c r="E44" s="136">
        <v>4</v>
      </c>
      <c r="F44" s="136">
        <v>5</v>
      </c>
      <c r="G44" s="136">
        <v>8</v>
      </c>
      <c r="H44" s="136">
        <v>28</v>
      </c>
      <c r="I44" s="210">
        <f t="shared" si="0"/>
        <v>47</v>
      </c>
      <c r="J44" s="136">
        <v>1</v>
      </c>
      <c r="K44" s="136">
        <v>0</v>
      </c>
      <c r="L44" s="136">
        <v>0</v>
      </c>
      <c r="M44" s="136">
        <v>0</v>
      </c>
      <c r="N44" s="136">
        <v>0</v>
      </c>
      <c r="O44" s="136">
        <v>1.45</v>
      </c>
      <c r="P44" s="136">
        <v>7.5</v>
      </c>
      <c r="Q44" s="210">
        <f t="shared" si="1"/>
        <v>9.95</v>
      </c>
      <c r="R44" s="210">
        <f t="shared" si="2"/>
        <v>56.95</v>
      </c>
      <c r="S44" s="208">
        <v>0.04823001355013551</v>
      </c>
      <c r="U44" s="122"/>
    </row>
    <row r="45" spans="1:21" s="175" customFormat="1" ht="18" customHeight="1">
      <c r="A45" s="175" t="s">
        <v>85</v>
      </c>
      <c r="B45" s="136">
        <v>0</v>
      </c>
      <c r="C45" s="136">
        <v>1</v>
      </c>
      <c r="D45" s="136">
        <v>1</v>
      </c>
      <c r="E45" s="136">
        <v>1</v>
      </c>
      <c r="F45" s="136">
        <v>6</v>
      </c>
      <c r="G45" s="136">
        <v>11</v>
      </c>
      <c r="H45" s="136">
        <v>33</v>
      </c>
      <c r="I45" s="210">
        <f t="shared" si="0"/>
        <v>53</v>
      </c>
      <c r="J45" s="136">
        <v>0</v>
      </c>
      <c r="K45" s="136">
        <v>0</v>
      </c>
      <c r="L45" s="136">
        <v>0</v>
      </c>
      <c r="M45" s="136">
        <v>0</v>
      </c>
      <c r="N45" s="136">
        <v>0</v>
      </c>
      <c r="O45" s="136">
        <v>2</v>
      </c>
      <c r="P45" s="136">
        <v>8</v>
      </c>
      <c r="Q45" s="210">
        <f t="shared" si="1"/>
        <v>10</v>
      </c>
      <c r="R45" s="210">
        <f t="shared" si="2"/>
        <v>63</v>
      </c>
      <c r="S45" s="208">
        <v>0.052732903657822044</v>
      </c>
      <c r="U45" s="122"/>
    </row>
    <row r="46" spans="1:21" ht="10.5" customHeight="1">
      <c r="A46" s="157" t="s">
        <v>86</v>
      </c>
      <c r="B46" s="136">
        <v>0</v>
      </c>
      <c r="C46" s="136">
        <v>0</v>
      </c>
      <c r="D46" s="136">
        <v>3</v>
      </c>
      <c r="E46" s="136">
        <v>1</v>
      </c>
      <c r="F46" s="136">
        <v>3</v>
      </c>
      <c r="G46" s="136">
        <v>5</v>
      </c>
      <c r="H46" s="136">
        <v>34</v>
      </c>
      <c r="I46" s="210">
        <f t="shared" si="0"/>
        <v>46</v>
      </c>
      <c r="J46" s="136">
        <v>0</v>
      </c>
      <c r="K46" s="136">
        <v>0</v>
      </c>
      <c r="L46" s="136">
        <v>0</v>
      </c>
      <c r="M46" s="136">
        <v>0</v>
      </c>
      <c r="N46" s="136">
        <v>0</v>
      </c>
      <c r="O46" s="136">
        <v>0</v>
      </c>
      <c r="P46" s="136">
        <v>5</v>
      </c>
      <c r="Q46" s="210">
        <f t="shared" si="1"/>
        <v>5</v>
      </c>
      <c r="R46" s="210">
        <f t="shared" si="2"/>
        <v>51</v>
      </c>
      <c r="S46" s="208">
        <v>0.03548937058557461</v>
      </c>
      <c r="U46" s="122"/>
    </row>
    <row r="47" spans="1:21" s="175" customFormat="1" ht="10.5" customHeight="1">
      <c r="A47" s="175" t="s">
        <v>87</v>
      </c>
      <c r="B47" s="136">
        <v>2</v>
      </c>
      <c r="C47" s="136">
        <v>1</v>
      </c>
      <c r="D47" s="136">
        <v>2</v>
      </c>
      <c r="E47" s="136">
        <v>2</v>
      </c>
      <c r="F47" s="136">
        <v>6</v>
      </c>
      <c r="G47" s="136">
        <v>13</v>
      </c>
      <c r="H47" s="136">
        <v>34.5</v>
      </c>
      <c r="I47" s="210">
        <f t="shared" si="0"/>
        <v>60.5</v>
      </c>
      <c r="J47" s="136">
        <v>0</v>
      </c>
      <c r="K47" s="136">
        <v>0</v>
      </c>
      <c r="L47" s="136">
        <v>0</v>
      </c>
      <c r="M47" s="136">
        <v>0</v>
      </c>
      <c r="N47" s="136">
        <v>0</v>
      </c>
      <c r="O47" s="136">
        <v>1</v>
      </c>
      <c r="P47" s="136">
        <v>6</v>
      </c>
      <c r="Q47" s="210">
        <f t="shared" si="1"/>
        <v>7</v>
      </c>
      <c r="R47" s="210">
        <f t="shared" si="2"/>
        <v>67.5</v>
      </c>
      <c r="S47" s="208">
        <v>0.042460040384216184</v>
      </c>
      <c r="U47" s="122"/>
    </row>
    <row r="48" spans="1:21" ht="10.5" customHeight="1">
      <c r="A48" s="168" t="s">
        <v>88</v>
      </c>
      <c r="B48" s="211">
        <v>1</v>
      </c>
      <c r="C48" s="211">
        <v>2</v>
      </c>
      <c r="D48" s="211">
        <v>1</v>
      </c>
      <c r="E48" s="211">
        <v>2</v>
      </c>
      <c r="F48" s="211">
        <v>9</v>
      </c>
      <c r="G48" s="211">
        <v>27.49</v>
      </c>
      <c r="H48" s="211">
        <v>82</v>
      </c>
      <c r="I48" s="212">
        <f t="shared" si="0"/>
        <v>124.49</v>
      </c>
      <c r="J48" s="211">
        <v>1</v>
      </c>
      <c r="K48" s="211">
        <v>0</v>
      </c>
      <c r="L48" s="211">
        <v>0</v>
      </c>
      <c r="M48" s="211">
        <v>0</v>
      </c>
      <c r="N48" s="211">
        <v>0</v>
      </c>
      <c r="O48" s="211">
        <v>2</v>
      </c>
      <c r="P48" s="211">
        <v>16.13</v>
      </c>
      <c r="Q48" s="212">
        <f t="shared" si="1"/>
        <v>19.13</v>
      </c>
      <c r="R48" s="212">
        <f t="shared" si="2"/>
        <v>143.62</v>
      </c>
      <c r="S48" s="208">
        <v>0.04562856026356673</v>
      </c>
      <c r="U48" s="122"/>
    </row>
    <row r="49" spans="1:21" s="193" customFormat="1" ht="21" customHeight="1">
      <c r="A49" s="200" t="s">
        <v>159</v>
      </c>
      <c r="B49" s="213">
        <f aca="true" t="shared" si="3" ref="B49:R49">SUM(B6:B48)</f>
        <v>40</v>
      </c>
      <c r="C49" s="213">
        <f t="shared" si="3"/>
        <v>68</v>
      </c>
      <c r="D49" s="151">
        <f t="shared" si="3"/>
        <v>92</v>
      </c>
      <c r="E49" s="151">
        <f t="shared" si="3"/>
        <v>132</v>
      </c>
      <c r="F49" s="151">
        <f t="shared" si="3"/>
        <v>482.6</v>
      </c>
      <c r="G49" s="151">
        <f t="shared" si="3"/>
        <v>1022.04</v>
      </c>
      <c r="H49" s="151">
        <f t="shared" si="3"/>
        <v>3917.9599999999996</v>
      </c>
      <c r="I49" s="151">
        <f t="shared" si="3"/>
        <v>5754.5999999999985</v>
      </c>
      <c r="J49" s="151">
        <f t="shared" si="3"/>
        <v>5</v>
      </c>
      <c r="K49" s="151">
        <f t="shared" si="3"/>
        <v>11</v>
      </c>
      <c r="L49" s="151">
        <f t="shared" si="3"/>
        <v>7</v>
      </c>
      <c r="M49" s="151">
        <f t="shared" si="3"/>
        <v>14</v>
      </c>
      <c r="N49" s="151">
        <f t="shared" si="3"/>
        <v>40.25</v>
      </c>
      <c r="O49" s="151">
        <f t="shared" si="3"/>
        <v>113.01000000000002</v>
      </c>
      <c r="P49" s="151">
        <f t="shared" si="3"/>
        <v>878.8399999999998</v>
      </c>
      <c r="Q49" s="151">
        <f t="shared" si="3"/>
        <v>1069.1000000000001</v>
      </c>
      <c r="R49" s="151">
        <f t="shared" si="3"/>
        <v>6823.700000000001</v>
      </c>
      <c r="S49" s="214">
        <v>0.04747451472150354</v>
      </c>
      <c r="U49" s="123"/>
    </row>
    <row r="50" ht="9.75">
      <c r="S50" s="215"/>
    </row>
    <row r="51" ht="9.75">
      <c r="A51" s="157" t="s">
        <v>165</v>
      </c>
    </row>
    <row r="52" spans="1:18" ht="9.75">
      <c r="A52" s="404" t="s">
        <v>161</v>
      </c>
      <c r="B52" s="404"/>
      <c r="C52" s="404"/>
      <c r="D52" s="404"/>
      <c r="E52" s="404"/>
      <c r="F52" s="404"/>
      <c r="G52" s="404"/>
      <c r="H52" s="404"/>
      <c r="I52" s="405"/>
      <c r="J52" s="404"/>
      <c r="K52" s="404"/>
      <c r="L52" s="404"/>
      <c r="M52" s="404"/>
      <c r="N52" s="404"/>
      <c r="O52" s="404"/>
      <c r="P52" s="404"/>
      <c r="Q52" s="405"/>
      <c r="R52" s="405"/>
    </row>
    <row r="53" ht="9.75">
      <c r="A53" s="157" t="s">
        <v>166</v>
      </c>
    </row>
    <row r="54" ht="9.75">
      <c r="Q54" s="391"/>
    </row>
  </sheetData>
  <mergeCells count="1">
    <mergeCell ref="A52:R52"/>
  </mergeCells>
  <printOptions horizontalCentered="1"/>
  <pageMargins left="0.3937007874015748" right="0.35433070866141736" top="0.7874015748031497" bottom="0.3937007874015748" header="0" footer="0"/>
  <pageSetup fitToHeight="1" fitToWidth="1" horizontalDpi="600" verticalDpi="600" orientation="landscape" paperSize="9" scale="76"/>
  <headerFooter alignWithMargins="0">
    <oddFooter>&amp;C&amp;"Arial,Regular"17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69"/>
  <sheetViews>
    <sheetView showGridLines="0" zoomScaleSheetLayoutView="100" workbookViewId="0" topLeftCell="A1">
      <pane xSplit="1" ySplit="5" topLeftCell="B36" activePane="bottomRight" state="frozen"/>
      <selection pane="topLeft" activeCell="C56" sqref="C56"/>
      <selection pane="topRight" activeCell="C56" sqref="C56"/>
      <selection pane="bottomLeft" activeCell="C56" sqref="C56"/>
      <selection pane="bottomRight" activeCell="J68" sqref="J68"/>
    </sheetView>
  </sheetViews>
  <sheetFormatPr defaultColWidth="12" defaultRowHeight="12.75"/>
  <cols>
    <col min="1" max="1" width="35" style="157" customWidth="1"/>
    <col min="2" max="2" width="6" style="121" bestFit="1" customWidth="1"/>
    <col min="3" max="3" width="8.66015625" style="121" bestFit="1" customWidth="1"/>
    <col min="4" max="4" width="8" style="121" bestFit="1" customWidth="1"/>
    <col min="5" max="5" width="8.33203125" style="121" customWidth="1"/>
    <col min="6" max="7" width="8.66015625" style="121" bestFit="1" customWidth="1"/>
    <col min="8" max="8" width="9.33203125" style="121" bestFit="1" customWidth="1"/>
    <col min="9" max="9" width="9" style="124" customWidth="1"/>
    <col min="10" max="10" width="8.16015625" style="121" customWidth="1"/>
    <col min="11" max="12" width="8" style="121" bestFit="1" customWidth="1"/>
    <col min="13" max="13" width="8.66015625" style="121" customWidth="1"/>
    <col min="14" max="14" width="8.66015625" style="121" bestFit="1" customWidth="1"/>
    <col min="15" max="15" width="8.33203125" style="121" bestFit="1" customWidth="1"/>
    <col min="16" max="16" width="9.16015625" style="121" bestFit="1" customWidth="1"/>
    <col min="17" max="18" width="7.33203125" style="124" customWidth="1"/>
    <col min="19" max="19" width="10.83203125" style="216" customWidth="1"/>
    <col min="20" max="21" width="10.83203125" style="193" customWidth="1"/>
    <col min="22" max="22" width="10.83203125" style="157" customWidth="1"/>
    <col min="23" max="23" width="9.33203125" style="157" customWidth="1"/>
    <col min="24" max="24" width="9.33203125" style="122" customWidth="1"/>
    <col min="25" max="16384" width="9.33203125" style="217" customWidth="1"/>
  </cols>
  <sheetData>
    <row r="1" ht="9.75">
      <c r="A1" s="157" t="s">
        <v>169</v>
      </c>
    </row>
    <row r="3" spans="1:22" ht="12.75" customHeight="1">
      <c r="A3" s="168" t="s">
        <v>118</v>
      </c>
      <c r="I3" s="205"/>
      <c r="Q3" s="205"/>
      <c r="S3" s="218"/>
      <c r="V3" s="219" t="s">
        <v>152</v>
      </c>
    </row>
    <row r="4" spans="1:21" ht="12.75" customHeight="1">
      <c r="A4" s="162" t="s">
        <v>42</v>
      </c>
      <c r="B4" s="130"/>
      <c r="C4" s="130"/>
      <c r="D4" s="130"/>
      <c r="E4" s="131" t="s">
        <v>28</v>
      </c>
      <c r="F4" s="130"/>
      <c r="G4" s="130"/>
      <c r="H4" s="130"/>
      <c r="J4" s="130"/>
      <c r="K4" s="130"/>
      <c r="L4" s="130"/>
      <c r="M4" s="131" t="s">
        <v>29</v>
      </c>
      <c r="N4" s="130"/>
      <c r="O4" s="130"/>
      <c r="P4" s="130"/>
      <c r="R4" s="131"/>
      <c r="S4" s="220"/>
      <c r="T4" s="165"/>
      <c r="U4" s="165"/>
    </row>
    <row r="5" spans="1:22" ht="45.75">
      <c r="A5" s="168"/>
      <c r="B5" s="133" t="s">
        <v>30</v>
      </c>
      <c r="C5" s="133" t="s">
        <v>31</v>
      </c>
      <c r="D5" s="133" t="s">
        <v>32</v>
      </c>
      <c r="E5" s="133" t="s">
        <v>13</v>
      </c>
      <c r="F5" s="133" t="s">
        <v>14</v>
      </c>
      <c r="G5" s="133" t="s">
        <v>15</v>
      </c>
      <c r="H5" s="133" t="s">
        <v>115</v>
      </c>
      <c r="I5" s="134" t="s">
        <v>33</v>
      </c>
      <c r="J5" s="133" t="s">
        <v>30</v>
      </c>
      <c r="K5" s="133" t="s">
        <v>31</v>
      </c>
      <c r="L5" s="133" t="s">
        <v>32</v>
      </c>
      <c r="M5" s="133" t="s">
        <v>13</v>
      </c>
      <c r="N5" s="133" t="s">
        <v>14</v>
      </c>
      <c r="O5" s="133" t="s">
        <v>15</v>
      </c>
      <c r="P5" s="133" t="s">
        <v>115</v>
      </c>
      <c r="Q5" s="134" t="s">
        <v>34</v>
      </c>
      <c r="R5" s="134" t="s">
        <v>35</v>
      </c>
      <c r="S5" s="221" t="s">
        <v>94</v>
      </c>
      <c r="T5" s="222" t="s">
        <v>102</v>
      </c>
      <c r="U5" s="222" t="s">
        <v>103</v>
      </c>
      <c r="V5" s="222" t="s">
        <v>95</v>
      </c>
    </row>
    <row r="6" spans="1:23" ht="14.25" customHeight="1">
      <c r="A6" s="157" t="s">
        <v>46</v>
      </c>
      <c r="B6" s="223">
        <v>0</v>
      </c>
      <c r="C6" s="223">
        <v>0</v>
      </c>
      <c r="D6" s="223">
        <v>0</v>
      </c>
      <c r="E6" s="223">
        <v>1</v>
      </c>
      <c r="F6" s="223">
        <v>3</v>
      </c>
      <c r="G6" s="223">
        <v>4</v>
      </c>
      <c r="H6" s="223">
        <v>32</v>
      </c>
      <c r="I6" s="224">
        <f aca="true" t="shared" si="0" ref="I6:I51">SUM(B6:H6)</f>
        <v>40</v>
      </c>
      <c r="J6" s="223">
        <v>0</v>
      </c>
      <c r="K6" s="223">
        <v>0</v>
      </c>
      <c r="L6" s="223">
        <v>0</v>
      </c>
      <c r="M6" s="223">
        <v>0</v>
      </c>
      <c r="N6" s="223">
        <v>0</v>
      </c>
      <c r="O6" s="223">
        <v>0</v>
      </c>
      <c r="P6" s="223">
        <v>17.23</v>
      </c>
      <c r="Q6" s="224">
        <f aca="true" t="shared" si="1" ref="Q6:Q51">SUM(J6:P6)</f>
        <v>17.23</v>
      </c>
      <c r="R6" s="224">
        <f aca="true" t="shared" si="2" ref="R6:R49">SUM(Q6,I6)</f>
        <v>57.230000000000004</v>
      </c>
      <c r="S6" s="225">
        <v>0.017334282382517305</v>
      </c>
      <c r="T6" s="223">
        <v>53.26</v>
      </c>
      <c r="U6" s="223">
        <f aca="true" t="shared" si="3" ref="U6:U37">R6-T6</f>
        <v>3.970000000000006</v>
      </c>
      <c r="V6" s="226">
        <f aca="true" t="shared" si="4" ref="V6:V37">U6/T6</f>
        <v>0.07453999248967341</v>
      </c>
      <c r="W6" s="187"/>
    </row>
    <row r="7" spans="1:23" ht="10.5" customHeight="1">
      <c r="A7" s="157" t="s">
        <v>47</v>
      </c>
      <c r="B7" s="223">
        <v>0</v>
      </c>
      <c r="C7" s="223">
        <v>0</v>
      </c>
      <c r="D7" s="223">
        <v>0</v>
      </c>
      <c r="E7" s="223">
        <v>0</v>
      </c>
      <c r="F7" s="223">
        <v>3</v>
      </c>
      <c r="G7" s="223">
        <v>8</v>
      </c>
      <c r="H7" s="223">
        <v>47</v>
      </c>
      <c r="I7" s="224">
        <f t="shared" si="0"/>
        <v>58</v>
      </c>
      <c r="J7" s="223">
        <v>0</v>
      </c>
      <c r="K7" s="223">
        <v>0</v>
      </c>
      <c r="L7" s="223">
        <v>0</v>
      </c>
      <c r="M7" s="223">
        <v>0</v>
      </c>
      <c r="N7" s="223">
        <v>0</v>
      </c>
      <c r="O7" s="223">
        <v>2</v>
      </c>
      <c r="P7" s="223">
        <v>14.35</v>
      </c>
      <c r="Q7" s="224">
        <f t="shared" si="1"/>
        <v>16.35</v>
      </c>
      <c r="R7" s="224">
        <f t="shared" si="2"/>
        <v>74.35</v>
      </c>
      <c r="S7" s="225">
        <v>0.05965897693079237</v>
      </c>
      <c r="T7" s="223">
        <v>75.4</v>
      </c>
      <c r="U7" s="223">
        <f t="shared" si="3"/>
        <v>-1.0500000000000114</v>
      </c>
      <c r="V7" s="226">
        <f t="shared" si="4"/>
        <v>-0.013925729442970972</v>
      </c>
      <c r="W7" s="187"/>
    </row>
    <row r="8" spans="1:23" ht="10.5" customHeight="1">
      <c r="A8" s="157" t="s">
        <v>48</v>
      </c>
      <c r="B8" s="223">
        <v>0</v>
      </c>
      <c r="C8" s="223">
        <v>1</v>
      </c>
      <c r="D8" s="223">
        <v>0</v>
      </c>
      <c r="E8" s="223">
        <v>1</v>
      </c>
      <c r="F8" s="223">
        <v>1</v>
      </c>
      <c r="G8" s="223">
        <v>7</v>
      </c>
      <c r="H8" s="223">
        <v>19.81</v>
      </c>
      <c r="I8" s="224">
        <f t="shared" si="0"/>
        <v>29.81</v>
      </c>
      <c r="J8" s="223">
        <v>0</v>
      </c>
      <c r="K8" s="223">
        <v>0</v>
      </c>
      <c r="L8" s="223">
        <v>0</v>
      </c>
      <c r="M8" s="223">
        <v>0</v>
      </c>
      <c r="N8" s="223">
        <v>1</v>
      </c>
      <c r="O8" s="223">
        <v>0</v>
      </c>
      <c r="P8" s="223">
        <v>6</v>
      </c>
      <c r="Q8" s="224">
        <f t="shared" si="1"/>
        <v>7</v>
      </c>
      <c r="R8" s="224">
        <f t="shared" si="2"/>
        <v>36.81</v>
      </c>
      <c r="S8" s="225">
        <v>0.02501835086860778</v>
      </c>
      <c r="T8" s="223">
        <v>33.8</v>
      </c>
      <c r="U8" s="223">
        <f t="shared" si="3"/>
        <v>3.010000000000005</v>
      </c>
      <c r="V8" s="226">
        <f t="shared" si="4"/>
        <v>0.08905325443786997</v>
      </c>
      <c r="W8" s="187"/>
    </row>
    <row r="9" spans="1:23" ht="10.5" customHeight="1">
      <c r="A9" s="157" t="s">
        <v>49</v>
      </c>
      <c r="B9" s="223">
        <v>0</v>
      </c>
      <c r="C9" s="223">
        <v>0</v>
      </c>
      <c r="D9" s="223">
        <v>0</v>
      </c>
      <c r="E9" s="223">
        <v>0</v>
      </c>
      <c r="F9" s="223">
        <v>0</v>
      </c>
      <c r="G9" s="223">
        <v>2</v>
      </c>
      <c r="H9" s="223">
        <v>14</v>
      </c>
      <c r="I9" s="224">
        <f t="shared" si="0"/>
        <v>16</v>
      </c>
      <c r="J9" s="223">
        <v>0</v>
      </c>
      <c r="K9" s="223">
        <v>0</v>
      </c>
      <c r="L9" s="223">
        <v>0</v>
      </c>
      <c r="M9" s="223">
        <v>0</v>
      </c>
      <c r="N9" s="223">
        <v>0</v>
      </c>
      <c r="O9" s="223">
        <v>2</v>
      </c>
      <c r="P9" s="223">
        <v>5</v>
      </c>
      <c r="Q9" s="224">
        <f t="shared" si="1"/>
        <v>7</v>
      </c>
      <c r="R9" s="224">
        <f t="shared" si="2"/>
        <v>23</v>
      </c>
      <c r="S9" s="225">
        <v>0.010671912917190595</v>
      </c>
      <c r="T9" s="223">
        <v>22.75</v>
      </c>
      <c r="U9" s="223">
        <f t="shared" si="3"/>
        <v>0.25</v>
      </c>
      <c r="V9" s="226">
        <f t="shared" si="4"/>
        <v>0.01098901098901099</v>
      </c>
      <c r="W9" s="187"/>
    </row>
    <row r="10" spans="1:23" ht="10.5" customHeight="1">
      <c r="A10" s="157" t="s">
        <v>50</v>
      </c>
      <c r="B10" s="223">
        <v>0</v>
      </c>
      <c r="C10" s="223">
        <v>0</v>
      </c>
      <c r="D10" s="223">
        <v>0</v>
      </c>
      <c r="E10" s="223">
        <v>1</v>
      </c>
      <c r="F10" s="223">
        <v>1</v>
      </c>
      <c r="G10" s="223">
        <v>8</v>
      </c>
      <c r="H10" s="223">
        <v>11.73</v>
      </c>
      <c r="I10" s="224">
        <f t="shared" si="0"/>
        <v>21.73</v>
      </c>
      <c r="J10" s="223">
        <v>0</v>
      </c>
      <c r="K10" s="223">
        <v>0</v>
      </c>
      <c r="L10" s="223">
        <v>0</v>
      </c>
      <c r="M10" s="223">
        <v>0</v>
      </c>
      <c r="N10" s="223">
        <v>0</v>
      </c>
      <c r="O10" s="223">
        <v>0</v>
      </c>
      <c r="P10" s="223">
        <v>5</v>
      </c>
      <c r="Q10" s="224">
        <f t="shared" si="1"/>
        <v>5</v>
      </c>
      <c r="R10" s="224">
        <f t="shared" si="2"/>
        <v>26.73</v>
      </c>
      <c r="S10" s="225">
        <v>0.015500864058640007</v>
      </c>
      <c r="T10" s="223">
        <v>29</v>
      </c>
      <c r="U10" s="223">
        <f t="shared" si="3"/>
        <v>-2.2699999999999996</v>
      </c>
      <c r="V10" s="226">
        <f t="shared" si="4"/>
        <v>-0.0782758620689655</v>
      </c>
      <c r="W10" s="187"/>
    </row>
    <row r="11" spans="1:23" ht="18" customHeight="1">
      <c r="A11" s="157" t="s">
        <v>51</v>
      </c>
      <c r="B11" s="223">
        <v>0</v>
      </c>
      <c r="C11" s="223">
        <v>0</v>
      </c>
      <c r="D11" s="223">
        <v>1</v>
      </c>
      <c r="E11" s="223">
        <v>1</v>
      </c>
      <c r="F11" s="223">
        <v>0</v>
      </c>
      <c r="G11" s="223">
        <v>0</v>
      </c>
      <c r="H11" s="223">
        <v>9</v>
      </c>
      <c r="I11" s="224">
        <f t="shared" si="0"/>
        <v>11</v>
      </c>
      <c r="J11" s="223">
        <v>0</v>
      </c>
      <c r="K11" s="223">
        <v>0</v>
      </c>
      <c r="L11" s="223">
        <v>0</v>
      </c>
      <c r="M11" s="223">
        <v>0</v>
      </c>
      <c r="N11" s="223">
        <v>0</v>
      </c>
      <c r="O11" s="223">
        <v>1</v>
      </c>
      <c r="P11" s="223">
        <v>2</v>
      </c>
      <c r="Q11" s="224">
        <f t="shared" si="1"/>
        <v>3</v>
      </c>
      <c r="R11" s="224">
        <f t="shared" si="2"/>
        <v>14</v>
      </c>
      <c r="S11" s="225">
        <v>0.011306826900556457</v>
      </c>
      <c r="T11" s="223">
        <v>13</v>
      </c>
      <c r="U11" s="223">
        <f t="shared" si="3"/>
        <v>1</v>
      </c>
      <c r="V11" s="226">
        <f t="shared" si="4"/>
        <v>0.07692307692307693</v>
      </c>
      <c r="W11" s="187"/>
    </row>
    <row r="12" spans="1:23" ht="10.5" customHeight="1">
      <c r="A12" s="157" t="s">
        <v>52</v>
      </c>
      <c r="B12" s="223">
        <v>0</v>
      </c>
      <c r="C12" s="223">
        <v>0</v>
      </c>
      <c r="D12" s="223">
        <v>3</v>
      </c>
      <c r="E12" s="223">
        <v>0</v>
      </c>
      <c r="F12" s="223">
        <v>3.9</v>
      </c>
      <c r="G12" s="223">
        <v>12</v>
      </c>
      <c r="H12" s="223">
        <v>37</v>
      </c>
      <c r="I12" s="224">
        <f t="shared" si="0"/>
        <v>55.9</v>
      </c>
      <c r="J12" s="223">
        <v>0</v>
      </c>
      <c r="K12" s="223">
        <v>0</v>
      </c>
      <c r="L12" s="223">
        <v>0</v>
      </c>
      <c r="M12" s="223">
        <v>1</v>
      </c>
      <c r="N12" s="223">
        <v>0</v>
      </c>
      <c r="O12" s="223">
        <v>0.8</v>
      </c>
      <c r="P12" s="223">
        <v>13.64</v>
      </c>
      <c r="Q12" s="224">
        <f t="shared" si="1"/>
        <v>15.440000000000001</v>
      </c>
      <c r="R12" s="224">
        <f t="shared" si="2"/>
        <v>71.34</v>
      </c>
      <c r="S12" s="225">
        <v>0.03439033561188187</v>
      </c>
      <c r="T12" s="223">
        <v>77.14</v>
      </c>
      <c r="U12" s="223">
        <f t="shared" si="3"/>
        <v>-5.799999999999997</v>
      </c>
      <c r="V12" s="226">
        <f t="shared" si="4"/>
        <v>-0.075187969924812</v>
      </c>
      <c r="W12" s="187"/>
    </row>
    <row r="13" spans="1:23" ht="10.5" customHeight="1">
      <c r="A13" s="157" t="s">
        <v>53</v>
      </c>
      <c r="B13" s="223">
        <v>0</v>
      </c>
      <c r="C13" s="223">
        <v>0</v>
      </c>
      <c r="D13" s="223">
        <v>0</v>
      </c>
      <c r="E13" s="223">
        <v>0</v>
      </c>
      <c r="F13" s="223">
        <v>2</v>
      </c>
      <c r="G13" s="223">
        <v>3</v>
      </c>
      <c r="H13" s="223">
        <v>20</v>
      </c>
      <c r="I13" s="224">
        <f t="shared" si="0"/>
        <v>25</v>
      </c>
      <c r="J13" s="223">
        <v>0</v>
      </c>
      <c r="K13" s="223">
        <v>0</v>
      </c>
      <c r="L13" s="223">
        <v>0</v>
      </c>
      <c r="M13" s="223">
        <v>0</v>
      </c>
      <c r="N13" s="223">
        <v>0</v>
      </c>
      <c r="O13" s="223">
        <v>1</v>
      </c>
      <c r="P13" s="223">
        <v>5.88</v>
      </c>
      <c r="Q13" s="224">
        <f t="shared" si="1"/>
        <v>6.88</v>
      </c>
      <c r="R13" s="224">
        <f t="shared" si="2"/>
        <v>31.88</v>
      </c>
      <c r="S13" s="225">
        <v>0.008965104147626132</v>
      </c>
      <c r="T13" s="223">
        <v>29.82</v>
      </c>
      <c r="U13" s="223">
        <f t="shared" si="3"/>
        <v>2.0599999999999987</v>
      </c>
      <c r="V13" s="226">
        <f t="shared" si="4"/>
        <v>0.0690811535881958</v>
      </c>
      <c r="W13" s="187"/>
    </row>
    <row r="14" spans="1:23" ht="10.5" customHeight="1">
      <c r="A14" s="157" t="s">
        <v>54</v>
      </c>
      <c r="B14" s="223">
        <v>0</v>
      </c>
      <c r="C14" s="223">
        <v>0</v>
      </c>
      <c r="D14" s="223">
        <v>0</v>
      </c>
      <c r="E14" s="223">
        <v>0</v>
      </c>
      <c r="F14" s="223">
        <v>3</v>
      </c>
      <c r="G14" s="223">
        <v>1</v>
      </c>
      <c r="H14" s="223">
        <v>11</v>
      </c>
      <c r="I14" s="224">
        <f t="shared" si="0"/>
        <v>15</v>
      </c>
      <c r="J14" s="223">
        <v>0</v>
      </c>
      <c r="K14" s="223">
        <v>0</v>
      </c>
      <c r="L14" s="223">
        <v>0</v>
      </c>
      <c r="M14" s="223">
        <v>0</v>
      </c>
      <c r="N14" s="223">
        <v>0</v>
      </c>
      <c r="O14" s="223">
        <v>1</v>
      </c>
      <c r="P14" s="223">
        <v>1</v>
      </c>
      <c r="Q14" s="224">
        <f t="shared" si="1"/>
        <v>2</v>
      </c>
      <c r="R14" s="224">
        <f t="shared" si="2"/>
        <v>17</v>
      </c>
      <c r="S14" s="225">
        <v>0.01143649047743984</v>
      </c>
      <c r="T14" s="223">
        <v>16</v>
      </c>
      <c r="U14" s="223">
        <f t="shared" si="3"/>
        <v>1</v>
      </c>
      <c r="V14" s="226">
        <f t="shared" si="4"/>
        <v>0.0625</v>
      </c>
      <c r="W14" s="187"/>
    </row>
    <row r="15" spans="1:23" ht="10.5" customHeight="1">
      <c r="A15" s="157" t="s">
        <v>55</v>
      </c>
      <c r="B15" s="223">
        <v>0</v>
      </c>
      <c r="C15" s="223">
        <v>0</v>
      </c>
      <c r="D15" s="223">
        <v>0</v>
      </c>
      <c r="E15" s="223">
        <v>0</v>
      </c>
      <c r="F15" s="223">
        <v>0</v>
      </c>
      <c r="G15" s="223">
        <v>6</v>
      </c>
      <c r="H15" s="223">
        <v>14</v>
      </c>
      <c r="I15" s="224">
        <f t="shared" si="0"/>
        <v>20</v>
      </c>
      <c r="J15" s="223">
        <v>0</v>
      </c>
      <c r="K15" s="223">
        <v>0</v>
      </c>
      <c r="L15" s="223">
        <v>0</v>
      </c>
      <c r="M15" s="223">
        <v>0</v>
      </c>
      <c r="N15" s="223">
        <v>1</v>
      </c>
      <c r="O15" s="223">
        <v>0</v>
      </c>
      <c r="P15" s="223">
        <v>4.65</v>
      </c>
      <c r="Q15" s="224">
        <f t="shared" si="1"/>
        <v>5.65</v>
      </c>
      <c r="R15" s="224">
        <f t="shared" si="2"/>
        <v>25.65</v>
      </c>
      <c r="S15" s="225">
        <v>0.017018989609458975</v>
      </c>
      <c r="T15" s="223">
        <v>24.65</v>
      </c>
      <c r="U15" s="223">
        <f t="shared" si="3"/>
        <v>1</v>
      </c>
      <c r="V15" s="226">
        <f t="shared" si="4"/>
        <v>0.04056795131845842</v>
      </c>
      <c r="W15" s="187"/>
    </row>
    <row r="16" spans="1:24" s="227" customFormat="1" ht="18" customHeight="1">
      <c r="A16" s="157" t="s">
        <v>56</v>
      </c>
      <c r="B16" s="223">
        <v>0</v>
      </c>
      <c r="C16" s="223">
        <v>0</v>
      </c>
      <c r="D16" s="223">
        <v>1</v>
      </c>
      <c r="E16" s="223">
        <v>0</v>
      </c>
      <c r="F16" s="223">
        <v>0</v>
      </c>
      <c r="G16" s="223">
        <v>6</v>
      </c>
      <c r="H16" s="223">
        <v>57.9</v>
      </c>
      <c r="I16" s="224">
        <f t="shared" si="0"/>
        <v>64.9</v>
      </c>
      <c r="J16" s="223">
        <v>0</v>
      </c>
      <c r="K16" s="223">
        <v>0</v>
      </c>
      <c r="L16" s="223">
        <v>1</v>
      </c>
      <c r="M16" s="223">
        <v>0</v>
      </c>
      <c r="N16" s="223">
        <v>1</v>
      </c>
      <c r="O16" s="223">
        <v>1</v>
      </c>
      <c r="P16" s="223">
        <v>19.79</v>
      </c>
      <c r="Q16" s="224">
        <f t="shared" si="1"/>
        <v>22.79</v>
      </c>
      <c r="R16" s="224">
        <f t="shared" si="2"/>
        <v>87.69</v>
      </c>
      <c r="S16" s="225">
        <v>0.024318275729146157</v>
      </c>
      <c r="T16" s="223">
        <v>79.69</v>
      </c>
      <c r="U16" s="223">
        <f t="shared" si="3"/>
        <v>8</v>
      </c>
      <c r="V16" s="226">
        <f t="shared" si="4"/>
        <v>0.10038900740368929</v>
      </c>
      <c r="W16" s="187"/>
      <c r="X16" s="122"/>
    </row>
    <row r="17" spans="1:23" ht="10.5" customHeight="1">
      <c r="A17" s="157" t="s">
        <v>57</v>
      </c>
      <c r="B17" s="223">
        <v>0</v>
      </c>
      <c r="C17" s="223">
        <v>0</v>
      </c>
      <c r="D17" s="223">
        <v>1</v>
      </c>
      <c r="E17" s="223">
        <v>0</v>
      </c>
      <c r="F17" s="223">
        <v>2</v>
      </c>
      <c r="G17" s="223">
        <v>7</v>
      </c>
      <c r="H17" s="223">
        <v>13.77</v>
      </c>
      <c r="I17" s="224">
        <f t="shared" si="0"/>
        <v>23.77</v>
      </c>
      <c r="J17" s="223">
        <v>0</v>
      </c>
      <c r="K17" s="223">
        <v>0</v>
      </c>
      <c r="L17" s="223">
        <v>0</v>
      </c>
      <c r="M17" s="223">
        <v>0</v>
      </c>
      <c r="N17" s="223">
        <v>0</v>
      </c>
      <c r="O17" s="223">
        <v>0</v>
      </c>
      <c r="P17" s="223">
        <v>1</v>
      </c>
      <c r="Q17" s="224">
        <f t="shared" si="1"/>
        <v>1</v>
      </c>
      <c r="R17" s="224">
        <f t="shared" si="2"/>
        <v>24.77</v>
      </c>
      <c r="S17" s="225">
        <v>0.018926745776439755</v>
      </c>
      <c r="T17" s="223">
        <v>25</v>
      </c>
      <c r="U17" s="223">
        <f t="shared" si="3"/>
        <v>-0.23000000000000043</v>
      </c>
      <c r="V17" s="226">
        <f t="shared" si="4"/>
        <v>-0.009200000000000017</v>
      </c>
      <c r="W17" s="187"/>
    </row>
    <row r="18" spans="1:23" ht="10.5" customHeight="1">
      <c r="A18" s="157" t="s">
        <v>58</v>
      </c>
      <c r="B18" s="223">
        <v>0</v>
      </c>
      <c r="C18" s="223">
        <v>0</v>
      </c>
      <c r="D18" s="223">
        <v>2</v>
      </c>
      <c r="E18" s="223">
        <v>4</v>
      </c>
      <c r="F18" s="223">
        <v>19</v>
      </c>
      <c r="G18" s="223">
        <v>45</v>
      </c>
      <c r="H18" s="223">
        <v>240.8</v>
      </c>
      <c r="I18" s="224">
        <f t="shared" si="0"/>
        <v>310.8</v>
      </c>
      <c r="J18" s="223">
        <v>0</v>
      </c>
      <c r="K18" s="223">
        <v>0</v>
      </c>
      <c r="L18" s="223">
        <v>0</v>
      </c>
      <c r="M18" s="223">
        <v>0</v>
      </c>
      <c r="N18" s="223">
        <v>0</v>
      </c>
      <c r="O18" s="223">
        <v>6</v>
      </c>
      <c r="P18" s="223">
        <v>55.35</v>
      </c>
      <c r="Q18" s="224">
        <f t="shared" si="1"/>
        <v>61.35</v>
      </c>
      <c r="R18" s="224">
        <f t="shared" si="2"/>
        <v>372.15000000000003</v>
      </c>
      <c r="S18" s="225">
        <v>0.045676139418084884</v>
      </c>
      <c r="T18" s="223">
        <v>354</v>
      </c>
      <c r="U18" s="223">
        <f t="shared" si="3"/>
        <v>18.150000000000034</v>
      </c>
      <c r="V18" s="226">
        <f t="shared" si="4"/>
        <v>0.05127118644067806</v>
      </c>
      <c r="W18" s="187"/>
    </row>
    <row r="19" spans="1:23" ht="10.5" customHeight="1">
      <c r="A19" s="157" t="s">
        <v>59</v>
      </c>
      <c r="B19" s="223">
        <v>0</v>
      </c>
      <c r="C19" s="223">
        <v>0</v>
      </c>
      <c r="D19" s="223">
        <v>0</v>
      </c>
      <c r="E19" s="223">
        <v>0</v>
      </c>
      <c r="F19" s="223">
        <v>3</v>
      </c>
      <c r="G19" s="223">
        <v>11</v>
      </c>
      <c r="H19" s="223">
        <v>43.38</v>
      </c>
      <c r="I19" s="224">
        <f t="shared" si="0"/>
        <v>57.38</v>
      </c>
      <c r="J19" s="223">
        <v>0</v>
      </c>
      <c r="K19" s="223">
        <v>0</v>
      </c>
      <c r="L19" s="223">
        <v>0</v>
      </c>
      <c r="M19" s="223">
        <v>2</v>
      </c>
      <c r="N19" s="223">
        <v>0</v>
      </c>
      <c r="O19" s="223">
        <v>0</v>
      </c>
      <c r="P19" s="223">
        <v>18.23</v>
      </c>
      <c r="Q19" s="224">
        <f t="shared" si="1"/>
        <v>20.23</v>
      </c>
      <c r="R19" s="224">
        <f t="shared" si="2"/>
        <v>77.61</v>
      </c>
      <c r="S19" s="225">
        <v>0.02070936444318734</v>
      </c>
      <c r="T19" s="223">
        <v>79.28</v>
      </c>
      <c r="U19" s="223">
        <f t="shared" si="3"/>
        <v>-1.6700000000000017</v>
      </c>
      <c r="V19" s="226">
        <f t="shared" si="4"/>
        <v>-0.021064581231079738</v>
      </c>
      <c r="W19" s="187"/>
    </row>
    <row r="20" spans="1:23" ht="10.5" customHeight="1">
      <c r="A20" s="157" t="s">
        <v>60</v>
      </c>
      <c r="B20" s="223">
        <v>0</v>
      </c>
      <c r="C20" s="223">
        <v>0</v>
      </c>
      <c r="D20" s="223">
        <v>0</v>
      </c>
      <c r="E20" s="223">
        <v>0</v>
      </c>
      <c r="F20" s="223">
        <v>4</v>
      </c>
      <c r="G20" s="223">
        <v>10</v>
      </c>
      <c r="H20" s="223">
        <v>45</v>
      </c>
      <c r="I20" s="224">
        <f t="shared" si="0"/>
        <v>59</v>
      </c>
      <c r="J20" s="223">
        <v>0</v>
      </c>
      <c r="K20" s="223">
        <v>0</v>
      </c>
      <c r="L20" s="223">
        <v>0</v>
      </c>
      <c r="M20" s="223">
        <v>0</v>
      </c>
      <c r="N20" s="223">
        <v>0</v>
      </c>
      <c r="O20" s="223">
        <v>4</v>
      </c>
      <c r="P20" s="223">
        <v>17.9</v>
      </c>
      <c r="Q20" s="224">
        <f t="shared" si="1"/>
        <v>21.9</v>
      </c>
      <c r="R20" s="224">
        <f t="shared" si="2"/>
        <v>80.9</v>
      </c>
      <c r="S20" s="225">
        <v>0.03798710598355614</v>
      </c>
      <c r="T20" s="223">
        <v>72.5</v>
      </c>
      <c r="U20" s="223">
        <f t="shared" si="3"/>
        <v>8.400000000000006</v>
      </c>
      <c r="V20" s="226">
        <f t="shared" si="4"/>
        <v>0.11586206896551732</v>
      </c>
      <c r="W20" s="187"/>
    </row>
    <row r="21" spans="1:23" ht="17.25" customHeight="1">
      <c r="A21" s="157" t="s">
        <v>61</v>
      </c>
      <c r="B21" s="223">
        <v>0</v>
      </c>
      <c r="C21" s="223">
        <v>0</v>
      </c>
      <c r="D21" s="223">
        <v>0</v>
      </c>
      <c r="E21" s="223">
        <v>1</v>
      </c>
      <c r="F21" s="223">
        <v>0</v>
      </c>
      <c r="G21" s="223">
        <v>5</v>
      </c>
      <c r="H21" s="223">
        <v>6</v>
      </c>
      <c r="I21" s="224">
        <f t="shared" si="0"/>
        <v>12</v>
      </c>
      <c r="J21" s="223">
        <v>0</v>
      </c>
      <c r="K21" s="223">
        <v>0</v>
      </c>
      <c r="L21" s="223">
        <v>0</v>
      </c>
      <c r="M21" s="223">
        <v>0</v>
      </c>
      <c r="N21" s="223">
        <v>0</v>
      </c>
      <c r="O21" s="223">
        <v>1</v>
      </c>
      <c r="P21" s="223">
        <v>4.95</v>
      </c>
      <c r="Q21" s="224">
        <f t="shared" si="1"/>
        <v>5.95</v>
      </c>
      <c r="R21" s="224">
        <f t="shared" si="2"/>
        <v>17.95</v>
      </c>
      <c r="S21" s="225">
        <v>0.008723671037412156</v>
      </c>
      <c r="T21" s="223">
        <v>19.76</v>
      </c>
      <c r="U21" s="223">
        <f t="shared" si="3"/>
        <v>-1.8100000000000023</v>
      </c>
      <c r="V21" s="226">
        <f t="shared" si="4"/>
        <v>-0.09159919028340091</v>
      </c>
      <c r="W21" s="187"/>
    </row>
    <row r="22" spans="1:23" ht="10.5" customHeight="1">
      <c r="A22" s="157" t="s">
        <v>62</v>
      </c>
      <c r="B22" s="223">
        <v>1</v>
      </c>
      <c r="C22" s="223">
        <v>2</v>
      </c>
      <c r="D22" s="223">
        <v>0</v>
      </c>
      <c r="E22" s="223">
        <v>1</v>
      </c>
      <c r="F22" s="223">
        <v>4</v>
      </c>
      <c r="G22" s="223">
        <v>5</v>
      </c>
      <c r="H22" s="223">
        <v>74.56</v>
      </c>
      <c r="I22" s="224">
        <f t="shared" si="0"/>
        <v>87.56</v>
      </c>
      <c r="J22" s="223">
        <v>0</v>
      </c>
      <c r="K22" s="223">
        <v>0</v>
      </c>
      <c r="L22" s="223">
        <v>0</v>
      </c>
      <c r="M22" s="223">
        <v>0</v>
      </c>
      <c r="N22" s="223">
        <v>1</v>
      </c>
      <c r="O22" s="223">
        <v>1.7</v>
      </c>
      <c r="P22" s="223">
        <v>22.3</v>
      </c>
      <c r="Q22" s="224">
        <f t="shared" si="1"/>
        <v>25</v>
      </c>
      <c r="R22" s="224">
        <f t="shared" si="2"/>
        <v>112.56</v>
      </c>
      <c r="S22" s="225">
        <v>0.02972171538869804</v>
      </c>
      <c r="T22" s="223">
        <v>108.26</v>
      </c>
      <c r="U22" s="223">
        <f t="shared" si="3"/>
        <v>4.299999999999997</v>
      </c>
      <c r="V22" s="226">
        <f t="shared" si="4"/>
        <v>0.039719194531682954</v>
      </c>
      <c r="W22" s="187"/>
    </row>
    <row r="23" spans="1:23" ht="10.5" customHeight="1">
      <c r="A23" s="157" t="s">
        <v>63</v>
      </c>
      <c r="B23" s="223">
        <v>0</v>
      </c>
      <c r="C23" s="223">
        <v>0</v>
      </c>
      <c r="D23" s="223">
        <v>0</v>
      </c>
      <c r="E23" s="223">
        <v>1</v>
      </c>
      <c r="F23" s="223">
        <v>6</v>
      </c>
      <c r="G23" s="223">
        <v>12</v>
      </c>
      <c r="H23" s="223">
        <v>77.26</v>
      </c>
      <c r="I23" s="224">
        <f t="shared" si="0"/>
        <v>96.26</v>
      </c>
      <c r="J23" s="223">
        <v>0</v>
      </c>
      <c r="K23" s="223">
        <v>0</v>
      </c>
      <c r="L23" s="223">
        <v>0</v>
      </c>
      <c r="M23" s="223">
        <v>0</v>
      </c>
      <c r="N23" s="223">
        <v>0</v>
      </c>
      <c r="O23" s="223">
        <v>4</v>
      </c>
      <c r="P23" s="223">
        <v>20.46</v>
      </c>
      <c r="Q23" s="224">
        <f t="shared" si="1"/>
        <v>24.46</v>
      </c>
      <c r="R23" s="224">
        <f t="shared" si="2"/>
        <v>120.72</v>
      </c>
      <c r="S23" s="225">
        <v>0.033080679370612126</v>
      </c>
      <c r="T23" s="223">
        <v>119.52</v>
      </c>
      <c r="U23" s="223">
        <f t="shared" si="3"/>
        <v>1.2000000000000028</v>
      </c>
      <c r="V23" s="226">
        <f t="shared" si="4"/>
        <v>0.010040160642570305</v>
      </c>
      <c r="W23" s="187"/>
    </row>
    <row r="24" spans="1:23" ht="10.5" customHeight="1">
      <c r="A24" s="157" t="s">
        <v>64</v>
      </c>
      <c r="B24" s="223">
        <v>0</v>
      </c>
      <c r="C24" s="223">
        <v>1</v>
      </c>
      <c r="D24" s="223">
        <v>0</v>
      </c>
      <c r="E24" s="223">
        <v>2</v>
      </c>
      <c r="F24" s="223">
        <v>4</v>
      </c>
      <c r="G24" s="223">
        <v>17</v>
      </c>
      <c r="H24" s="223">
        <v>95.96</v>
      </c>
      <c r="I24" s="224">
        <f t="shared" si="0"/>
        <v>119.96</v>
      </c>
      <c r="J24" s="223">
        <v>0</v>
      </c>
      <c r="K24" s="223">
        <v>0</v>
      </c>
      <c r="L24" s="223">
        <v>0</v>
      </c>
      <c r="M24" s="223">
        <v>0</v>
      </c>
      <c r="N24" s="223">
        <v>0</v>
      </c>
      <c r="O24" s="223">
        <v>4</v>
      </c>
      <c r="P24" s="223">
        <v>30</v>
      </c>
      <c r="Q24" s="224">
        <f t="shared" si="1"/>
        <v>34</v>
      </c>
      <c r="R24" s="224">
        <f t="shared" si="2"/>
        <v>153.95999999999998</v>
      </c>
      <c r="S24" s="225">
        <v>0.06644569889688745</v>
      </c>
      <c r="T24" s="223">
        <v>156.55</v>
      </c>
      <c r="U24" s="223">
        <f t="shared" si="3"/>
        <v>-2.590000000000032</v>
      </c>
      <c r="V24" s="226">
        <f t="shared" si="4"/>
        <v>-0.01654423506866836</v>
      </c>
      <c r="W24" s="187"/>
    </row>
    <row r="25" spans="1:23" ht="10.5" customHeight="1">
      <c r="A25" s="157" t="s">
        <v>65</v>
      </c>
      <c r="B25" s="223">
        <v>0</v>
      </c>
      <c r="C25" s="223">
        <v>0</v>
      </c>
      <c r="D25" s="223">
        <v>0</v>
      </c>
      <c r="E25" s="223">
        <v>0</v>
      </c>
      <c r="F25" s="223">
        <v>1</v>
      </c>
      <c r="G25" s="223">
        <v>5</v>
      </c>
      <c r="H25" s="223">
        <v>5</v>
      </c>
      <c r="I25" s="224">
        <f t="shared" si="0"/>
        <v>11</v>
      </c>
      <c r="J25" s="223">
        <v>0</v>
      </c>
      <c r="K25" s="223">
        <v>0</v>
      </c>
      <c r="L25" s="223">
        <v>0</v>
      </c>
      <c r="M25" s="223">
        <v>0</v>
      </c>
      <c r="N25" s="223">
        <v>0</v>
      </c>
      <c r="O25" s="223">
        <v>1</v>
      </c>
      <c r="P25" s="223">
        <v>5.6</v>
      </c>
      <c r="Q25" s="224">
        <f t="shared" si="1"/>
        <v>6.6</v>
      </c>
      <c r="R25" s="224">
        <f t="shared" si="2"/>
        <v>17.6</v>
      </c>
      <c r="S25" s="225">
        <v>0.014590673575129534</v>
      </c>
      <c r="T25" s="223">
        <v>16.6</v>
      </c>
      <c r="U25" s="223">
        <f t="shared" si="3"/>
        <v>1</v>
      </c>
      <c r="V25" s="226">
        <f t="shared" si="4"/>
        <v>0.06024096385542168</v>
      </c>
      <c r="W25" s="187"/>
    </row>
    <row r="26" spans="1:23" ht="18" customHeight="1">
      <c r="A26" s="157" t="s">
        <v>66</v>
      </c>
      <c r="B26" s="223">
        <v>0</v>
      </c>
      <c r="C26" s="223">
        <v>0</v>
      </c>
      <c r="D26" s="223">
        <v>1</v>
      </c>
      <c r="E26" s="223">
        <v>0</v>
      </c>
      <c r="F26" s="223">
        <v>3</v>
      </c>
      <c r="G26" s="223">
        <v>7</v>
      </c>
      <c r="H26" s="223">
        <v>23</v>
      </c>
      <c r="I26" s="224">
        <f t="shared" si="0"/>
        <v>34</v>
      </c>
      <c r="J26" s="223">
        <v>0</v>
      </c>
      <c r="K26" s="223">
        <v>0</v>
      </c>
      <c r="L26" s="223">
        <v>0</v>
      </c>
      <c r="M26" s="223">
        <v>1</v>
      </c>
      <c r="N26" s="223">
        <v>0</v>
      </c>
      <c r="O26" s="223">
        <v>0</v>
      </c>
      <c r="P26" s="223">
        <v>10.1</v>
      </c>
      <c r="Q26" s="224">
        <f t="shared" si="1"/>
        <v>11.1</v>
      </c>
      <c r="R26" s="224">
        <f t="shared" si="2"/>
        <v>45.1</v>
      </c>
      <c r="S26" s="225">
        <v>0.05292557560964161</v>
      </c>
      <c r="T26" s="223">
        <v>43.1</v>
      </c>
      <c r="U26" s="223">
        <f t="shared" si="3"/>
        <v>2</v>
      </c>
      <c r="V26" s="226">
        <f t="shared" si="4"/>
        <v>0.04640371229698376</v>
      </c>
      <c r="W26" s="187"/>
    </row>
    <row r="27" spans="1:23" ht="10.5" customHeight="1">
      <c r="A27" s="157" t="s">
        <v>67</v>
      </c>
      <c r="B27" s="223">
        <v>0</v>
      </c>
      <c r="C27" s="223">
        <v>0</v>
      </c>
      <c r="D27" s="223">
        <v>3</v>
      </c>
      <c r="E27" s="223">
        <v>1</v>
      </c>
      <c r="F27" s="223">
        <v>3</v>
      </c>
      <c r="G27" s="223">
        <v>13</v>
      </c>
      <c r="H27" s="223">
        <v>85</v>
      </c>
      <c r="I27" s="224">
        <f t="shared" si="0"/>
        <v>105</v>
      </c>
      <c r="J27" s="223">
        <v>1</v>
      </c>
      <c r="K27" s="223">
        <v>0</v>
      </c>
      <c r="L27" s="223">
        <v>0</v>
      </c>
      <c r="M27" s="223">
        <v>1</v>
      </c>
      <c r="N27" s="223">
        <v>1</v>
      </c>
      <c r="O27" s="223">
        <v>2</v>
      </c>
      <c r="P27" s="223">
        <v>36.13</v>
      </c>
      <c r="Q27" s="224">
        <f t="shared" si="1"/>
        <v>41.13</v>
      </c>
      <c r="R27" s="224">
        <f t="shared" si="2"/>
        <v>146.13</v>
      </c>
      <c r="S27" s="225">
        <v>0.03235563073884558</v>
      </c>
      <c r="T27" s="223">
        <v>131.91</v>
      </c>
      <c r="U27" s="223">
        <f t="shared" si="3"/>
        <v>14.219999999999999</v>
      </c>
      <c r="V27" s="226">
        <f t="shared" si="4"/>
        <v>0.1078007732544917</v>
      </c>
      <c r="W27" s="187"/>
    </row>
    <row r="28" spans="1:23" ht="10.5" customHeight="1">
      <c r="A28" s="1" t="s">
        <v>68</v>
      </c>
      <c r="B28" s="223">
        <v>2</v>
      </c>
      <c r="C28" s="223">
        <v>3</v>
      </c>
      <c r="D28" s="223">
        <v>8</v>
      </c>
      <c r="E28" s="223">
        <v>19</v>
      </c>
      <c r="F28" s="223">
        <v>74</v>
      </c>
      <c r="G28" s="223">
        <v>259.93</v>
      </c>
      <c r="H28" s="223">
        <v>1983.55</v>
      </c>
      <c r="I28" s="224">
        <f t="shared" si="0"/>
        <v>2349.48</v>
      </c>
      <c r="J28" s="223">
        <v>0</v>
      </c>
      <c r="K28" s="223">
        <v>0</v>
      </c>
      <c r="L28" s="223">
        <v>1</v>
      </c>
      <c r="M28" s="223">
        <v>2</v>
      </c>
      <c r="N28" s="223">
        <v>4.8</v>
      </c>
      <c r="O28" s="223">
        <v>46.88</v>
      </c>
      <c r="P28" s="223">
        <v>716.43</v>
      </c>
      <c r="Q28" s="224">
        <f t="shared" si="1"/>
        <v>771.1099999999999</v>
      </c>
      <c r="R28" s="224">
        <f t="shared" si="2"/>
        <v>3120.59</v>
      </c>
      <c r="S28" s="225">
        <v>0.09352450283292699</v>
      </c>
      <c r="T28" s="223">
        <v>2881.03</v>
      </c>
      <c r="U28" s="223">
        <f t="shared" si="3"/>
        <v>239.55999999999995</v>
      </c>
      <c r="V28" s="226">
        <f t="shared" si="4"/>
        <v>0.08315081758954261</v>
      </c>
      <c r="W28" s="187"/>
    </row>
    <row r="29" spans="1:23" ht="10.5" customHeight="1">
      <c r="A29" s="157" t="s">
        <v>69</v>
      </c>
      <c r="B29" s="223">
        <v>0</v>
      </c>
      <c r="C29" s="223">
        <v>0</v>
      </c>
      <c r="D29" s="223">
        <v>0</v>
      </c>
      <c r="E29" s="223">
        <v>0</v>
      </c>
      <c r="F29" s="223">
        <v>0</v>
      </c>
      <c r="G29" s="223">
        <v>1</v>
      </c>
      <c r="H29" s="223">
        <v>15</v>
      </c>
      <c r="I29" s="224">
        <f t="shared" si="0"/>
        <v>16</v>
      </c>
      <c r="J29" s="223">
        <v>0</v>
      </c>
      <c r="K29" s="223">
        <v>0</v>
      </c>
      <c r="L29" s="223">
        <v>0</v>
      </c>
      <c r="M29" s="223">
        <v>0</v>
      </c>
      <c r="N29" s="223">
        <v>0</v>
      </c>
      <c r="O29" s="223">
        <v>0</v>
      </c>
      <c r="P29" s="223">
        <v>5.27</v>
      </c>
      <c r="Q29" s="224">
        <f t="shared" si="1"/>
        <v>5.27</v>
      </c>
      <c r="R29" s="224">
        <f t="shared" si="2"/>
        <v>21.27</v>
      </c>
      <c r="S29" s="225">
        <v>0.012796448038118614</v>
      </c>
      <c r="T29" s="223">
        <v>22.38</v>
      </c>
      <c r="U29" s="223">
        <f t="shared" si="3"/>
        <v>-1.1099999999999994</v>
      </c>
      <c r="V29" s="226">
        <f t="shared" si="4"/>
        <v>-0.049597855227882015</v>
      </c>
      <c r="W29" s="187"/>
    </row>
    <row r="30" spans="1:23" ht="10.5" customHeight="1">
      <c r="A30" s="157" t="s">
        <v>70</v>
      </c>
      <c r="B30" s="223">
        <v>0</v>
      </c>
      <c r="C30" s="223">
        <v>0</v>
      </c>
      <c r="D30" s="223">
        <v>1</v>
      </c>
      <c r="E30" s="223">
        <v>1</v>
      </c>
      <c r="F30" s="223">
        <v>2</v>
      </c>
      <c r="G30" s="223">
        <v>8</v>
      </c>
      <c r="H30" s="223">
        <v>30</v>
      </c>
      <c r="I30" s="224">
        <f t="shared" si="0"/>
        <v>42</v>
      </c>
      <c r="J30" s="223">
        <v>0</v>
      </c>
      <c r="K30" s="223">
        <v>0</v>
      </c>
      <c r="L30" s="223">
        <v>0</v>
      </c>
      <c r="M30" s="223">
        <v>0</v>
      </c>
      <c r="N30" s="223">
        <v>0</v>
      </c>
      <c r="O30" s="223">
        <v>1</v>
      </c>
      <c r="P30" s="223">
        <v>9.92</v>
      </c>
      <c r="Q30" s="224">
        <f t="shared" si="1"/>
        <v>10.92</v>
      </c>
      <c r="R30" s="224">
        <f t="shared" si="2"/>
        <v>52.92</v>
      </c>
      <c r="S30" s="225">
        <v>0.03941605839416059</v>
      </c>
      <c r="T30" s="223">
        <v>54.92</v>
      </c>
      <c r="U30" s="223">
        <f t="shared" si="3"/>
        <v>-2</v>
      </c>
      <c r="V30" s="226">
        <f t="shared" si="4"/>
        <v>-0.03641660597232338</v>
      </c>
      <c r="W30" s="187"/>
    </row>
    <row r="31" spans="1:23" ht="18" customHeight="1">
      <c r="A31" s="157" t="s">
        <v>71</v>
      </c>
      <c r="B31" s="223">
        <v>0</v>
      </c>
      <c r="C31" s="223">
        <v>0</v>
      </c>
      <c r="D31" s="223">
        <v>0</v>
      </c>
      <c r="E31" s="223">
        <v>0</v>
      </c>
      <c r="F31" s="223">
        <v>2</v>
      </c>
      <c r="G31" s="223">
        <v>11</v>
      </c>
      <c r="H31" s="223">
        <v>35</v>
      </c>
      <c r="I31" s="224">
        <f t="shared" si="0"/>
        <v>48</v>
      </c>
      <c r="J31" s="223">
        <v>0</v>
      </c>
      <c r="K31" s="223">
        <v>0</v>
      </c>
      <c r="L31" s="223">
        <v>0</v>
      </c>
      <c r="M31" s="223">
        <v>0</v>
      </c>
      <c r="N31" s="223">
        <v>0</v>
      </c>
      <c r="O31" s="223">
        <v>0</v>
      </c>
      <c r="P31" s="223">
        <v>15.87</v>
      </c>
      <c r="Q31" s="224">
        <f t="shared" si="1"/>
        <v>15.87</v>
      </c>
      <c r="R31" s="224">
        <f t="shared" si="2"/>
        <v>63.87</v>
      </c>
      <c r="S31" s="225">
        <v>0.015254322296818014</v>
      </c>
      <c r="T31" s="223">
        <v>62.35</v>
      </c>
      <c r="U31" s="223">
        <f t="shared" si="3"/>
        <v>1.519999999999996</v>
      </c>
      <c r="V31" s="226">
        <f t="shared" si="4"/>
        <v>0.024378508420208438</v>
      </c>
      <c r="W31" s="187"/>
    </row>
    <row r="32" spans="1:23" ht="10.5" customHeight="1">
      <c r="A32" s="157" t="s">
        <v>72</v>
      </c>
      <c r="B32" s="223">
        <v>0</v>
      </c>
      <c r="C32" s="223">
        <v>1</v>
      </c>
      <c r="D32" s="223">
        <v>1</v>
      </c>
      <c r="E32" s="223">
        <v>1</v>
      </c>
      <c r="F32" s="223">
        <v>2</v>
      </c>
      <c r="G32" s="223">
        <v>5</v>
      </c>
      <c r="H32" s="223">
        <v>6</v>
      </c>
      <c r="I32" s="224">
        <f t="shared" si="0"/>
        <v>16</v>
      </c>
      <c r="J32" s="223">
        <v>0</v>
      </c>
      <c r="K32" s="223">
        <v>0</v>
      </c>
      <c r="L32" s="223">
        <v>0</v>
      </c>
      <c r="M32" s="223">
        <v>1</v>
      </c>
      <c r="N32" s="223">
        <v>0</v>
      </c>
      <c r="O32" s="223">
        <v>0</v>
      </c>
      <c r="P32" s="223">
        <v>0</v>
      </c>
      <c r="Q32" s="224">
        <f t="shared" si="1"/>
        <v>1</v>
      </c>
      <c r="R32" s="224">
        <f t="shared" si="2"/>
        <v>17</v>
      </c>
      <c r="S32" s="225">
        <v>0.01144264877126145</v>
      </c>
      <c r="T32" s="223">
        <v>16</v>
      </c>
      <c r="U32" s="223">
        <f t="shared" si="3"/>
        <v>1</v>
      </c>
      <c r="V32" s="226">
        <f t="shared" si="4"/>
        <v>0.0625</v>
      </c>
      <c r="W32" s="187"/>
    </row>
    <row r="33" spans="1:23" ht="10.5" customHeight="1">
      <c r="A33" s="1" t="s">
        <v>73</v>
      </c>
      <c r="B33" s="223">
        <v>0</v>
      </c>
      <c r="C33" s="223">
        <v>1</v>
      </c>
      <c r="D33" s="223">
        <v>1</v>
      </c>
      <c r="E33" s="223">
        <v>2</v>
      </c>
      <c r="F33" s="223">
        <v>1</v>
      </c>
      <c r="G33" s="223">
        <v>8</v>
      </c>
      <c r="H33" s="223">
        <v>53.8</v>
      </c>
      <c r="I33" s="224">
        <f t="shared" si="0"/>
        <v>66.8</v>
      </c>
      <c r="J33" s="223">
        <v>0</v>
      </c>
      <c r="K33" s="223">
        <v>0</v>
      </c>
      <c r="L33" s="223">
        <v>0</v>
      </c>
      <c r="M33" s="223">
        <v>0</v>
      </c>
      <c r="N33" s="223">
        <v>1</v>
      </c>
      <c r="O33" s="223">
        <v>3.7</v>
      </c>
      <c r="P33" s="223">
        <v>16.84</v>
      </c>
      <c r="Q33" s="224">
        <f t="shared" si="1"/>
        <v>21.54</v>
      </c>
      <c r="R33" s="224">
        <f t="shared" si="2"/>
        <v>88.34</v>
      </c>
      <c r="S33" s="225">
        <v>0.036669904444057023</v>
      </c>
      <c r="T33" s="223">
        <v>88.16</v>
      </c>
      <c r="U33" s="223">
        <f t="shared" si="3"/>
        <v>0.18000000000000682</v>
      </c>
      <c r="V33" s="226">
        <f t="shared" si="4"/>
        <v>0.0020417422867514386</v>
      </c>
      <c r="W33" s="187"/>
    </row>
    <row r="34" spans="1:23" ht="10.5" customHeight="1">
      <c r="A34" s="157" t="s">
        <v>74</v>
      </c>
      <c r="B34" s="223">
        <v>1</v>
      </c>
      <c r="C34" s="223">
        <v>0</v>
      </c>
      <c r="D34" s="223">
        <v>0</v>
      </c>
      <c r="E34" s="223">
        <v>2</v>
      </c>
      <c r="F34" s="223">
        <v>6</v>
      </c>
      <c r="G34" s="223">
        <v>10.8</v>
      </c>
      <c r="H34" s="223">
        <v>52</v>
      </c>
      <c r="I34" s="224">
        <f t="shared" si="0"/>
        <v>71.8</v>
      </c>
      <c r="J34" s="223">
        <v>0</v>
      </c>
      <c r="K34" s="223">
        <v>0</v>
      </c>
      <c r="L34" s="223">
        <v>0</v>
      </c>
      <c r="M34" s="223">
        <v>0</v>
      </c>
      <c r="N34" s="223">
        <v>0</v>
      </c>
      <c r="O34" s="223">
        <v>1</v>
      </c>
      <c r="P34" s="223">
        <v>17.81</v>
      </c>
      <c r="Q34" s="224">
        <f t="shared" si="1"/>
        <v>18.81</v>
      </c>
      <c r="R34" s="224">
        <f t="shared" si="2"/>
        <v>90.61</v>
      </c>
      <c r="S34" s="225">
        <v>0.030688518815811312</v>
      </c>
      <c r="T34" s="223">
        <v>91.56</v>
      </c>
      <c r="U34" s="223">
        <f t="shared" si="3"/>
        <v>-0.9500000000000028</v>
      </c>
      <c r="V34" s="226">
        <f t="shared" si="4"/>
        <v>-0.010375709916994352</v>
      </c>
      <c r="W34" s="187"/>
    </row>
    <row r="35" spans="1:23" ht="10.5" customHeight="1">
      <c r="A35" s="157" t="s">
        <v>75</v>
      </c>
      <c r="B35" s="223">
        <v>0</v>
      </c>
      <c r="C35" s="223">
        <v>0</v>
      </c>
      <c r="D35" s="223">
        <v>0</v>
      </c>
      <c r="E35" s="223">
        <v>1</v>
      </c>
      <c r="F35" s="223">
        <v>3</v>
      </c>
      <c r="G35" s="223">
        <v>5</v>
      </c>
      <c r="H35" s="223">
        <v>23</v>
      </c>
      <c r="I35" s="224">
        <f t="shared" si="0"/>
        <v>32</v>
      </c>
      <c r="J35" s="223">
        <v>0</v>
      </c>
      <c r="K35" s="223">
        <v>0</v>
      </c>
      <c r="L35" s="223">
        <v>0</v>
      </c>
      <c r="M35" s="223">
        <v>0</v>
      </c>
      <c r="N35" s="223">
        <v>1</v>
      </c>
      <c r="O35" s="223">
        <v>0</v>
      </c>
      <c r="P35" s="223">
        <v>11.25</v>
      </c>
      <c r="Q35" s="224">
        <f t="shared" si="1"/>
        <v>12.25</v>
      </c>
      <c r="R35" s="224">
        <f t="shared" si="2"/>
        <v>44.25</v>
      </c>
      <c r="S35" s="225">
        <v>0.020476157423474698</v>
      </c>
      <c r="T35" s="223">
        <v>43.4</v>
      </c>
      <c r="U35" s="223">
        <f t="shared" si="3"/>
        <v>0.8500000000000014</v>
      </c>
      <c r="V35" s="226">
        <f t="shared" si="4"/>
        <v>0.01958525345622123</v>
      </c>
      <c r="W35" s="187"/>
    </row>
    <row r="36" spans="1:23" ht="18" customHeight="1">
      <c r="A36" s="157" t="s">
        <v>76</v>
      </c>
      <c r="B36" s="223">
        <v>0</v>
      </c>
      <c r="C36" s="223">
        <v>0</v>
      </c>
      <c r="D36" s="223">
        <v>0</v>
      </c>
      <c r="E36" s="223">
        <v>0</v>
      </c>
      <c r="F36" s="223">
        <v>0</v>
      </c>
      <c r="G36" s="223">
        <v>6</v>
      </c>
      <c r="H36" s="223">
        <v>12.96</v>
      </c>
      <c r="I36" s="224">
        <f t="shared" si="0"/>
        <v>18.96</v>
      </c>
      <c r="J36" s="223">
        <v>0</v>
      </c>
      <c r="K36" s="223">
        <v>0</v>
      </c>
      <c r="L36" s="223">
        <v>0</v>
      </c>
      <c r="M36" s="223">
        <v>0</v>
      </c>
      <c r="N36" s="223">
        <v>0</v>
      </c>
      <c r="O36" s="223">
        <v>0.75</v>
      </c>
      <c r="P36" s="223">
        <v>7.6</v>
      </c>
      <c r="Q36" s="224">
        <f t="shared" si="1"/>
        <v>8.35</v>
      </c>
      <c r="R36" s="224">
        <f t="shared" si="2"/>
        <v>27.310000000000002</v>
      </c>
      <c r="S36" s="225">
        <v>0.021921656766736235</v>
      </c>
      <c r="T36" s="223">
        <v>24.11</v>
      </c>
      <c r="U36" s="223">
        <f t="shared" si="3"/>
        <v>3.200000000000003</v>
      </c>
      <c r="V36" s="226">
        <f t="shared" si="4"/>
        <v>0.13272501036914156</v>
      </c>
      <c r="W36" s="187"/>
    </row>
    <row r="37" spans="1:23" ht="10.5" customHeight="1">
      <c r="A37" s="157" t="s">
        <v>77</v>
      </c>
      <c r="B37" s="223">
        <v>0</v>
      </c>
      <c r="C37" s="223">
        <v>0</v>
      </c>
      <c r="D37" s="223">
        <v>0</v>
      </c>
      <c r="E37" s="223">
        <v>2</v>
      </c>
      <c r="F37" s="223">
        <v>2</v>
      </c>
      <c r="G37" s="223">
        <v>4</v>
      </c>
      <c r="H37" s="223">
        <v>38</v>
      </c>
      <c r="I37" s="224">
        <f t="shared" si="0"/>
        <v>46</v>
      </c>
      <c r="J37" s="223">
        <v>0</v>
      </c>
      <c r="K37" s="223">
        <v>0</v>
      </c>
      <c r="L37" s="223">
        <v>0</v>
      </c>
      <c r="M37" s="223">
        <v>0</v>
      </c>
      <c r="N37" s="223">
        <v>0.75</v>
      </c>
      <c r="O37" s="223">
        <v>0</v>
      </c>
      <c r="P37" s="223">
        <v>17.08</v>
      </c>
      <c r="Q37" s="224">
        <f t="shared" si="1"/>
        <v>17.83</v>
      </c>
      <c r="R37" s="224">
        <f t="shared" si="2"/>
        <v>63.83</v>
      </c>
      <c r="S37" s="225">
        <v>0.033779635901778154</v>
      </c>
      <c r="T37" s="223">
        <v>69.83</v>
      </c>
      <c r="U37" s="223">
        <f t="shared" si="3"/>
        <v>-6</v>
      </c>
      <c r="V37" s="226">
        <f t="shared" si="4"/>
        <v>-0.08592295574967779</v>
      </c>
      <c r="W37" s="187"/>
    </row>
    <row r="38" spans="1:23" ht="10.5" customHeight="1">
      <c r="A38" s="157" t="s">
        <v>78</v>
      </c>
      <c r="B38" s="223">
        <v>0</v>
      </c>
      <c r="C38" s="223">
        <v>0</v>
      </c>
      <c r="D38" s="223">
        <v>0</v>
      </c>
      <c r="E38" s="223">
        <v>0</v>
      </c>
      <c r="F38" s="223">
        <v>1</v>
      </c>
      <c r="G38" s="223">
        <v>9</v>
      </c>
      <c r="H38" s="223">
        <v>31</v>
      </c>
      <c r="I38" s="224">
        <f t="shared" si="0"/>
        <v>41</v>
      </c>
      <c r="J38" s="223">
        <v>0</v>
      </c>
      <c r="K38" s="223">
        <v>0</v>
      </c>
      <c r="L38" s="223">
        <v>0</v>
      </c>
      <c r="M38" s="223">
        <v>0</v>
      </c>
      <c r="N38" s="223">
        <v>0</v>
      </c>
      <c r="O38" s="223">
        <v>2.6</v>
      </c>
      <c r="P38" s="223">
        <v>12.25</v>
      </c>
      <c r="Q38" s="224">
        <f t="shared" si="1"/>
        <v>14.85</v>
      </c>
      <c r="R38" s="224">
        <f t="shared" si="2"/>
        <v>55.85</v>
      </c>
      <c r="S38" s="225">
        <v>0.01738050706890274</v>
      </c>
      <c r="T38" s="223">
        <v>49.88</v>
      </c>
      <c r="U38" s="223">
        <f aca="true" t="shared" si="5" ref="U38:U54">R38-T38</f>
        <v>5.969999999999999</v>
      </c>
      <c r="V38" s="226">
        <f aca="true" t="shared" si="6" ref="V38:V54">U38/T38</f>
        <v>0.1196872493985565</v>
      </c>
      <c r="W38" s="187"/>
    </row>
    <row r="39" spans="1:23" ht="10.5" customHeight="1">
      <c r="A39" s="157" t="s">
        <v>79</v>
      </c>
      <c r="B39" s="223">
        <v>1</v>
      </c>
      <c r="C39" s="223">
        <v>0</v>
      </c>
      <c r="D39" s="223">
        <v>2</v>
      </c>
      <c r="E39" s="223">
        <v>2</v>
      </c>
      <c r="F39" s="223">
        <v>6</v>
      </c>
      <c r="G39" s="223">
        <v>22.89</v>
      </c>
      <c r="H39" s="223">
        <v>112.65</v>
      </c>
      <c r="I39" s="224">
        <f t="shared" si="0"/>
        <v>146.54000000000002</v>
      </c>
      <c r="J39" s="223">
        <v>0</v>
      </c>
      <c r="K39" s="223">
        <v>0</v>
      </c>
      <c r="L39" s="223">
        <v>0</v>
      </c>
      <c r="M39" s="223">
        <v>0</v>
      </c>
      <c r="N39" s="223">
        <v>1</v>
      </c>
      <c r="O39" s="223">
        <v>4</v>
      </c>
      <c r="P39" s="223">
        <v>46.45</v>
      </c>
      <c r="Q39" s="224">
        <f t="shared" si="1"/>
        <v>51.45</v>
      </c>
      <c r="R39" s="224">
        <f t="shared" si="2"/>
        <v>197.99</v>
      </c>
      <c r="S39" s="225">
        <v>0.04464956216412475</v>
      </c>
      <c r="T39" s="223">
        <v>173.5</v>
      </c>
      <c r="U39" s="223">
        <f t="shared" si="5"/>
        <v>24.49000000000001</v>
      </c>
      <c r="V39" s="226">
        <f t="shared" si="6"/>
        <v>0.14115273775216144</v>
      </c>
      <c r="W39" s="187"/>
    </row>
    <row r="40" spans="1:23" ht="10.5" customHeight="1">
      <c r="A40" s="157" t="s">
        <v>80</v>
      </c>
      <c r="B40" s="223">
        <v>0</v>
      </c>
      <c r="C40" s="223">
        <v>1</v>
      </c>
      <c r="D40" s="223">
        <v>0</v>
      </c>
      <c r="E40" s="223">
        <v>0</v>
      </c>
      <c r="F40" s="223">
        <v>2</v>
      </c>
      <c r="G40" s="223">
        <v>6</v>
      </c>
      <c r="H40" s="223">
        <v>20</v>
      </c>
      <c r="I40" s="224">
        <f t="shared" si="0"/>
        <v>29</v>
      </c>
      <c r="J40" s="223">
        <v>0</v>
      </c>
      <c r="K40" s="223">
        <v>0</v>
      </c>
      <c r="L40" s="223">
        <v>0</v>
      </c>
      <c r="M40" s="223">
        <v>0</v>
      </c>
      <c r="N40" s="223">
        <v>0</v>
      </c>
      <c r="O40" s="223">
        <v>0</v>
      </c>
      <c r="P40" s="223">
        <v>14</v>
      </c>
      <c r="Q40" s="224">
        <f t="shared" si="1"/>
        <v>14</v>
      </c>
      <c r="R40" s="224">
        <f t="shared" si="2"/>
        <v>43</v>
      </c>
      <c r="S40" s="225">
        <v>0.044195942195818856</v>
      </c>
      <c r="T40" s="223">
        <v>44</v>
      </c>
      <c r="U40" s="223">
        <f t="shared" si="5"/>
        <v>-1</v>
      </c>
      <c r="V40" s="226">
        <f t="shared" si="6"/>
        <v>-0.022727272727272728</v>
      </c>
      <c r="W40" s="187"/>
    </row>
    <row r="41" spans="1:23" ht="18" customHeight="1">
      <c r="A41" s="157" t="s">
        <v>81</v>
      </c>
      <c r="B41" s="223">
        <v>0</v>
      </c>
      <c r="C41" s="223">
        <v>0</v>
      </c>
      <c r="D41" s="223">
        <v>0</v>
      </c>
      <c r="E41" s="223">
        <v>1</v>
      </c>
      <c r="F41" s="223">
        <v>3</v>
      </c>
      <c r="G41" s="223">
        <v>9</v>
      </c>
      <c r="H41" s="223">
        <v>15</v>
      </c>
      <c r="I41" s="224">
        <f t="shared" si="0"/>
        <v>28</v>
      </c>
      <c r="J41" s="223">
        <v>0</v>
      </c>
      <c r="K41" s="223">
        <v>0</v>
      </c>
      <c r="L41" s="223">
        <v>0</v>
      </c>
      <c r="M41" s="223">
        <v>0</v>
      </c>
      <c r="N41" s="223">
        <v>1</v>
      </c>
      <c r="O41" s="223">
        <v>1</v>
      </c>
      <c r="P41" s="223">
        <v>10.75</v>
      </c>
      <c r="Q41" s="224">
        <f t="shared" si="1"/>
        <v>12.75</v>
      </c>
      <c r="R41" s="224">
        <f t="shared" si="2"/>
        <v>40.75</v>
      </c>
      <c r="S41" s="225">
        <v>0.017042436712963543</v>
      </c>
      <c r="T41" s="223">
        <v>36.35</v>
      </c>
      <c r="U41" s="223">
        <f t="shared" si="5"/>
        <v>4.399999999999999</v>
      </c>
      <c r="V41" s="226">
        <f t="shared" si="6"/>
        <v>0.1210453920220082</v>
      </c>
      <c r="W41" s="187"/>
    </row>
    <row r="42" spans="1:23" ht="10.5" customHeight="1">
      <c r="A42" s="157" t="s">
        <v>82</v>
      </c>
      <c r="B42" s="223">
        <v>1</v>
      </c>
      <c r="C42" s="223">
        <v>1</v>
      </c>
      <c r="D42" s="223">
        <v>4</v>
      </c>
      <c r="E42" s="223">
        <v>4</v>
      </c>
      <c r="F42" s="223">
        <v>23</v>
      </c>
      <c r="G42" s="223">
        <v>63</v>
      </c>
      <c r="H42" s="223">
        <v>400.71</v>
      </c>
      <c r="I42" s="224">
        <f t="shared" si="0"/>
        <v>496.71</v>
      </c>
      <c r="J42" s="223">
        <v>0</v>
      </c>
      <c r="K42" s="223">
        <v>0</v>
      </c>
      <c r="L42" s="223">
        <v>0</v>
      </c>
      <c r="M42" s="223">
        <v>1</v>
      </c>
      <c r="N42" s="223">
        <v>3.8</v>
      </c>
      <c r="O42" s="223">
        <v>15.8</v>
      </c>
      <c r="P42" s="223">
        <v>171.21</v>
      </c>
      <c r="Q42" s="224">
        <f t="shared" si="1"/>
        <v>191.81</v>
      </c>
      <c r="R42" s="224">
        <f t="shared" si="2"/>
        <v>688.52</v>
      </c>
      <c r="S42" s="225">
        <v>0.07981757836907921</v>
      </c>
      <c r="T42" s="223">
        <v>662.72</v>
      </c>
      <c r="U42" s="223">
        <f t="shared" si="5"/>
        <v>25.799999999999955</v>
      </c>
      <c r="V42" s="226">
        <f t="shared" si="6"/>
        <v>0.03893046837276671</v>
      </c>
      <c r="W42" s="187"/>
    </row>
    <row r="43" spans="1:23" ht="10.5" customHeight="1">
      <c r="A43" s="1" t="s">
        <v>83</v>
      </c>
      <c r="B43" s="223">
        <v>1</v>
      </c>
      <c r="C43" s="223">
        <v>0</v>
      </c>
      <c r="D43" s="223">
        <v>3</v>
      </c>
      <c r="E43" s="223">
        <v>2</v>
      </c>
      <c r="F43" s="223">
        <v>9</v>
      </c>
      <c r="G43" s="223">
        <v>35</v>
      </c>
      <c r="H43" s="223">
        <v>157.49</v>
      </c>
      <c r="I43" s="224">
        <f t="shared" si="0"/>
        <v>207.49</v>
      </c>
      <c r="J43" s="223">
        <v>0</v>
      </c>
      <c r="K43" s="223">
        <v>0</v>
      </c>
      <c r="L43" s="223">
        <v>0</v>
      </c>
      <c r="M43" s="223">
        <v>0</v>
      </c>
      <c r="N43" s="223">
        <v>1</v>
      </c>
      <c r="O43" s="223">
        <v>5.85</v>
      </c>
      <c r="P43" s="223">
        <v>51.94</v>
      </c>
      <c r="Q43" s="224">
        <f t="shared" si="1"/>
        <v>58.79</v>
      </c>
      <c r="R43" s="224">
        <f t="shared" si="2"/>
        <v>266.28000000000003</v>
      </c>
      <c r="S43" s="225">
        <v>0.04624281471962211</v>
      </c>
      <c r="T43" s="223">
        <v>265.59</v>
      </c>
      <c r="U43" s="223">
        <f t="shared" si="5"/>
        <v>0.6900000000000546</v>
      </c>
      <c r="V43" s="226">
        <f t="shared" si="6"/>
        <v>0.002597989382130557</v>
      </c>
      <c r="W43" s="187"/>
    </row>
    <row r="44" spans="1:23" ht="10.5" customHeight="1">
      <c r="A44" s="157" t="s">
        <v>84</v>
      </c>
      <c r="B44" s="223">
        <v>0</v>
      </c>
      <c r="C44" s="223">
        <v>1</v>
      </c>
      <c r="D44" s="223">
        <v>0</v>
      </c>
      <c r="E44" s="223">
        <v>0</v>
      </c>
      <c r="F44" s="223">
        <v>1</v>
      </c>
      <c r="G44" s="223">
        <v>1</v>
      </c>
      <c r="H44" s="223">
        <v>11</v>
      </c>
      <c r="I44" s="224">
        <f t="shared" si="0"/>
        <v>14</v>
      </c>
      <c r="J44" s="223">
        <v>0</v>
      </c>
      <c r="K44" s="223">
        <v>0</v>
      </c>
      <c r="L44" s="223">
        <v>0</v>
      </c>
      <c r="M44" s="223">
        <v>0</v>
      </c>
      <c r="N44" s="223">
        <v>0</v>
      </c>
      <c r="O44" s="223">
        <v>1</v>
      </c>
      <c r="P44" s="223">
        <v>1</v>
      </c>
      <c r="Q44" s="224">
        <f t="shared" si="1"/>
        <v>2</v>
      </c>
      <c r="R44" s="224">
        <f t="shared" si="2"/>
        <v>16</v>
      </c>
      <c r="S44" s="225">
        <v>0.013550135501355014</v>
      </c>
      <c r="T44" s="223">
        <v>16</v>
      </c>
      <c r="U44" s="223">
        <f t="shared" si="5"/>
        <v>0</v>
      </c>
      <c r="V44" s="226">
        <f t="shared" si="6"/>
        <v>0</v>
      </c>
      <c r="W44" s="187"/>
    </row>
    <row r="45" spans="1:23" ht="18" customHeight="1">
      <c r="A45" s="157" t="s">
        <v>85</v>
      </c>
      <c r="B45" s="223">
        <v>0</v>
      </c>
      <c r="C45" s="223">
        <v>1</v>
      </c>
      <c r="D45" s="223">
        <v>0</v>
      </c>
      <c r="E45" s="223">
        <v>0</v>
      </c>
      <c r="F45" s="223">
        <v>0</v>
      </c>
      <c r="G45" s="223">
        <v>0</v>
      </c>
      <c r="H45" s="223">
        <v>6</v>
      </c>
      <c r="I45" s="224">
        <f t="shared" si="0"/>
        <v>7</v>
      </c>
      <c r="J45" s="223">
        <v>0</v>
      </c>
      <c r="K45" s="223">
        <v>0</v>
      </c>
      <c r="L45" s="223">
        <v>0</v>
      </c>
      <c r="M45" s="223">
        <v>0</v>
      </c>
      <c r="N45" s="223">
        <v>0</v>
      </c>
      <c r="O45" s="223">
        <v>0</v>
      </c>
      <c r="P45" s="223">
        <v>1</v>
      </c>
      <c r="Q45" s="224">
        <f t="shared" si="1"/>
        <v>1</v>
      </c>
      <c r="R45" s="224">
        <f t="shared" si="2"/>
        <v>8</v>
      </c>
      <c r="S45" s="225">
        <v>0.0066962417343266085</v>
      </c>
      <c r="T45" s="223">
        <v>8</v>
      </c>
      <c r="U45" s="223">
        <f t="shared" si="5"/>
        <v>0</v>
      </c>
      <c r="V45" s="226">
        <f t="shared" si="6"/>
        <v>0</v>
      </c>
      <c r="W45" s="187"/>
    </row>
    <row r="46" spans="1:24" s="5" customFormat="1" ht="10.5" customHeight="1">
      <c r="A46" s="1" t="s">
        <v>86</v>
      </c>
      <c r="B46" s="223">
        <v>0</v>
      </c>
      <c r="C46" s="223">
        <v>0</v>
      </c>
      <c r="D46" s="223">
        <v>0</v>
      </c>
      <c r="E46" s="223">
        <v>0</v>
      </c>
      <c r="F46" s="223">
        <v>1</v>
      </c>
      <c r="G46" s="223">
        <v>0</v>
      </c>
      <c r="H46" s="223">
        <v>17</v>
      </c>
      <c r="I46" s="224">
        <f t="shared" si="0"/>
        <v>18</v>
      </c>
      <c r="J46" s="223">
        <v>0</v>
      </c>
      <c r="K46" s="223">
        <v>0</v>
      </c>
      <c r="L46" s="223">
        <v>0</v>
      </c>
      <c r="M46" s="223">
        <v>0</v>
      </c>
      <c r="N46" s="223">
        <v>0</v>
      </c>
      <c r="O46" s="223">
        <v>0</v>
      </c>
      <c r="P46" s="223">
        <v>4</v>
      </c>
      <c r="Q46" s="224">
        <f t="shared" si="1"/>
        <v>4</v>
      </c>
      <c r="R46" s="224">
        <f t="shared" si="2"/>
        <v>22</v>
      </c>
      <c r="S46" s="225">
        <v>0.015309140252600812</v>
      </c>
      <c r="T46" s="223">
        <v>23</v>
      </c>
      <c r="U46" s="223">
        <f t="shared" si="5"/>
        <v>-1</v>
      </c>
      <c r="V46" s="226">
        <f t="shared" si="6"/>
        <v>-0.043478260869565216</v>
      </c>
      <c r="W46" s="195"/>
      <c r="X46" s="122"/>
    </row>
    <row r="47" spans="1:23" ht="10.5" customHeight="1">
      <c r="A47" s="1" t="s">
        <v>87</v>
      </c>
      <c r="B47" s="223">
        <v>0</v>
      </c>
      <c r="C47" s="223">
        <v>0</v>
      </c>
      <c r="D47" s="223">
        <v>0</v>
      </c>
      <c r="E47" s="223">
        <v>0</v>
      </c>
      <c r="F47" s="223">
        <v>2</v>
      </c>
      <c r="G47" s="223">
        <v>1</v>
      </c>
      <c r="H47" s="223">
        <v>7</v>
      </c>
      <c r="I47" s="224">
        <f t="shared" si="0"/>
        <v>10</v>
      </c>
      <c r="J47" s="223">
        <v>0</v>
      </c>
      <c r="K47" s="223">
        <v>0</v>
      </c>
      <c r="L47" s="223">
        <v>0</v>
      </c>
      <c r="M47" s="223">
        <v>0</v>
      </c>
      <c r="N47" s="223">
        <v>0</v>
      </c>
      <c r="O47" s="223">
        <v>0</v>
      </c>
      <c r="P47" s="223">
        <v>1.94</v>
      </c>
      <c r="Q47" s="224">
        <f t="shared" si="1"/>
        <v>1.94</v>
      </c>
      <c r="R47" s="224">
        <f t="shared" si="2"/>
        <v>11.94</v>
      </c>
      <c r="S47" s="225">
        <v>0.007510709365741352</v>
      </c>
      <c r="T47" s="223">
        <v>11.94</v>
      </c>
      <c r="U47" s="223">
        <f t="shared" si="5"/>
        <v>0</v>
      </c>
      <c r="V47" s="226">
        <f t="shared" si="6"/>
        <v>0</v>
      </c>
      <c r="W47" s="187"/>
    </row>
    <row r="48" spans="1:23" ht="10.5" customHeight="1">
      <c r="A48" s="157" t="s">
        <v>88</v>
      </c>
      <c r="B48" s="223">
        <v>1</v>
      </c>
      <c r="C48" s="223">
        <v>0</v>
      </c>
      <c r="D48" s="223">
        <v>0</v>
      </c>
      <c r="E48" s="223">
        <v>3</v>
      </c>
      <c r="F48" s="223">
        <v>3</v>
      </c>
      <c r="G48" s="223">
        <v>2</v>
      </c>
      <c r="H48" s="223">
        <v>40</v>
      </c>
      <c r="I48" s="224">
        <f t="shared" si="0"/>
        <v>49</v>
      </c>
      <c r="J48" s="223">
        <v>0</v>
      </c>
      <c r="K48" s="223">
        <v>0</v>
      </c>
      <c r="L48" s="223">
        <v>0</v>
      </c>
      <c r="M48" s="223">
        <v>0</v>
      </c>
      <c r="N48" s="223">
        <v>1</v>
      </c>
      <c r="O48" s="223">
        <v>1</v>
      </c>
      <c r="P48" s="223">
        <v>15.35</v>
      </c>
      <c r="Q48" s="224">
        <f t="shared" si="1"/>
        <v>17.35</v>
      </c>
      <c r="R48" s="224">
        <f t="shared" si="2"/>
        <v>66.35</v>
      </c>
      <c r="S48" s="225">
        <v>0.02107961964550656</v>
      </c>
      <c r="T48" s="223">
        <v>64.35</v>
      </c>
      <c r="U48" s="223">
        <f t="shared" si="5"/>
        <v>2</v>
      </c>
      <c r="V48" s="226">
        <f t="shared" si="6"/>
        <v>0.031080031080031083</v>
      </c>
      <c r="W48" s="187"/>
    </row>
    <row r="49" spans="1:24" s="230" customFormat="1" ht="15" customHeight="1">
      <c r="A49" s="193" t="s">
        <v>96</v>
      </c>
      <c r="B49" s="224">
        <f aca="true" t="shared" si="7" ref="B49:H49">SUM(B6:B48)</f>
        <v>8</v>
      </c>
      <c r="C49" s="224">
        <f t="shared" si="7"/>
        <v>13</v>
      </c>
      <c r="D49" s="224">
        <f t="shared" si="7"/>
        <v>32</v>
      </c>
      <c r="E49" s="224">
        <f t="shared" si="7"/>
        <v>54</v>
      </c>
      <c r="F49" s="224">
        <f t="shared" si="7"/>
        <v>208.9</v>
      </c>
      <c r="G49" s="224">
        <f t="shared" si="7"/>
        <v>661.62</v>
      </c>
      <c r="H49" s="224">
        <f t="shared" si="7"/>
        <v>4050.330000000001</v>
      </c>
      <c r="I49" s="224">
        <f t="shared" si="0"/>
        <v>5027.85</v>
      </c>
      <c r="J49" s="224">
        <f aca="true" t="shared" si="8" ref="J49:P49">SUM(J6:J48)</f>
        <v>1</v>
      </c>
      <c r="K49" s="224">
        <f t="shared" si="8"/>
        <v>0</v>
      </c>
      <c r="L49" s="224">
        <f t="shared" si="8"/>
        <v>2</v>
      </c>
      <c r="M49" s="224">
        <f t="shared" si="8"/>
        <v>9</v>
      </c>
      <c r="N49" s="224">
        <f t="shared" si="8"/>
        <v>20.35</v>
      </c>
      <c r="O49" s="224">
        <f t="shared" si="8"/>
        <v>117.07999999999998</v>
      </c>
      <c r="P49" s="224">
        <f t="shared" si="8"/>
        <v>1464.5199999999998</v>
      </c>
      <c r="Q49" s="224">
        <f t="shared" si="1"/>
        <v>1613.9499999999998</v>
      </c>
      <c r="R49" s="224">
        <f t="shared" si="2"/>
        <v>6641.8</v>
      </c>
      <c r="S49" s="228">
        <v>0.046208827891213826</v>
      </c>
      <c r="T49" s="224">
        <v>6290.06</v>
      </c>
      <c r="U49" s="224">
        <f t="shared" si="5"/>
        <v>351.7399999999998</v>
      </c>
      <c r="V49" s="229">
        <f t="shared" si="6"/>
        <v>0.05591997532614947</v>
      </c>
      <c r="W49" s="192"/>
      <c r="X49" s="123"/>
    </row>
    <row r="50" spans="1:24" s="235" customFormat="1" ht="21.75" customHeight="1">
      <c r="A50" s="231" t="s">
        <v>90</v>
      </c>
      <c r="B50" s="232">
        <v>0</v>
      </c>
      <c r="C50" s="232">
        <v>2</v>
      </c>
      <c r="D50" s="232">
        <v>2</v>
      </c>
      <c r="E50" s="232">
        <v>1</v>
      </c>
      <c r="F50" s="232">
        <v>1</v>
      </c>
      <c r="G50" s="232">
        <v>3</v>
      </c>
      <c r="H50" s="232">
        <v>7</v>
      </c>
      <c r="I50" s="233">
        <f t="shared" si="0"/>
        <v>16</v>
      </c>
      <c r="J50" s="232">
        <v>0</v>
      </c>
      <c r="K50" s="232">
        <v>0</v>
      </c>
      <c r="L50" s="232">
        <v>0</v>
      </c>
      <c r="M50" s="232">
        <v>0</v>
      </c>
      <c r="N50" s="232">
        <v>0</v>
      </c>
      <c r="O50" s="232">
        <v>1</v>
      </c>
      <c r="P50" s="232">
        <v>1</v>
      </c>
      <c r="Q50" s="233">
        <f t="shared" si="1"/>
        <v>2</v>
      </c>
      <c r="R50" s="233">
        <f>I50+Q50</f>
        <v>18</v>
      </c>
      <c r="S50" s="225">
        <v>0.03592814371257485</v>
      </c>
      <c r="T50" s="232">
        <v>20</v>
      </c>
      <c r="U50" s="232">
        <f t="shared" si="5"/>
        <v>-2</v>
      </c>
      <c r="V50" s="226">
        <f t="shared" si="6"/>
        <v>-0.1</v>
      </c>
      <c r="W50" s="234"/>
      <c r="X50" s="122"/>
    </row>
    <row r="51" spans="1:23" ht="11.25" customHeight="1">
      <c r="A51" s="236" t="s">
        <v>91</v>
      </c>
      <c r="B51" s="223">
        <v>0</v>
      </c>
      <c r="C51" s="223">
        <v>0</v>
      </c>
      <c r="D51" s="223">
        <v>1</v>
      </c>
      <c r="E51" s="223">
        <v>1</v>
      </c>
      <c r="F51" s="223">
        <v>5</v>
      </c>
      <c r="G51" s="223">
        <v>16</v>
      </c>
      <c r="H51" s="223">
        <v>141</v>
      </c>
      <c r="I51" s="224">
        <f t="shared" si="0"/>
        <v>164</v>
      </c>
      <c r="J51" s="223">
        <v>0</v>
      </c>
      <c r="K51" s="223">
        <v>0</v>
      </c>
      <c r="L51" s="223">
        <v>0</v>
      </c>
      <c r="M51" s="223">
        <v>0</v>
      </c>
      <c r="N51" s="223">
        <v>2</v>
      </c>
      <c r="O51" s="223">
        <v>4</v>
      </c>
      <c r="P51" s="223">
        <v>22</v>
      </c>
      <c r="Q51" s="224">
        <f t="shared" si="1"/>
        <v>28</v>
      </c>
      <c r="R51" s="224">
        <f>SUM(Q51,I51)</f>
        <v>192</v>
      </c>
      <c r="S51" s="225">
        <v>0.07172931151068655</v>
      </c>
      <c r="T51" s="223">
        <v>187</v>
      </c>
      <c r="U51" s="223">
        <f t="shared" si="5"/>
        <v>5</v>
      </c>
      <c r="V51" s="226">
        <f t="shared" si="6"/>
        <v>0.026737967914438502</v>
      </c>
      <c r="W51" s="187"/>
    </row>
    <row r="52" spans="1:24" s="230" customFormat="1" ht="13.5" customHeight="1">
      <c r="A52" s="193" t="s">
        <v>38</v>
      </c>
      <c r="B52" s="237">
        <f aca="true" t="shared" si="9" ref="B52:R52">SUM(B50:B51)</f>
        <v>0</v>
      </c>
      <c r="C52" s="237">
        <f t="shared" si="9"/>
        <v>2</v>
      </c>
      <c r="D52" s="237">
        <f t="shared" si="9"/>
        <v>3</v>
      </c>
      <c r="E52" s="237">
        <f t="shared" si="9"/>
        <v>2</v>
      </c>
      <c r="F52" s="237">
        <f t="shared" si="9"/>
        <v>6</v>
      </c>
      <c r="G52" s="237">
        <f t="shared" si="9"/>
        <v>19</v>
      </c>
      <c r="H52" s="237">
        <f t="shared" si="9"/>
        <v>148</v>
      </c>
      <c r="I52" s="237">
        <f t="shared" si="9"/>
        <v>180</v>
      </c>
      <c r="J52" s="237">
        <f t="shared" si="9"/>
        <v>0</v>
      </c>
      <c r="K52" s="237">
        <f t="shared" si="9"/>
        <v>0</v>
      </c>
      <c r="L52" s="237">
        <f t="shared" si="9"/>
        <v>0</v>
      </c>
      <c r="M52" s="237">
        <f t="shared" si="9"/>
        <v>0</v>
      </c>
      <c r="N52" s="237">
        <f t="shared" si="9"/>
        <v>2</v>
      </c>
      <c r="O52" s="237">
        <f t="shared" si="9"/>
        <v>5</v>
      </c>
      <c r="P52" s="237">
        <f t="shared" si="9"/>
        <v>23</v>
      </c>
      <c r="Q52" s="237">
        <f t="shared" si="9"/>
        <v>30</v>
      </c>
      <c r="R52" s="237">
        <f t="shared" si="9"/>
        <v>210</v>
      </c>
      <c r="S52" s="238">
        <v>0.06608490966822228</v>
      </c>
      <c r="T52" s="237">
        <v>207</v>
      </c>
      <c r="U52" s="237">
        <f t="shared" si="5"/>
        <v>3</v>
      </c>
      <c r="V52" s="239">
        <f t="shared" si="6"/>
        <v>0.014492753623188406</v>
      </c>
      <c r="W52" s="187"/>
      <c r="X52" s="122"/>
    </row>
    <row r="53" spans="1:24" s="230" customFormat="1" ht="21.75" customHeight="1">
      <c r="A53" s="200" t="s">
        <v>97</v>
      </c>
      <c r="B53" s="237">
        <f aca="true" t="shared" si="10" ref="B53:R53">SUM(B52,B49)</f>
        <v>8</v>
      </c>
      <c r="C53" s="237">
        <f t="shared" si="10"/>
        <v>15</v>
      </c>
      <c r="D53" s="237">
        <f t="shared" si="10"/>
        <v>35</v>
      </c>
      <c r="E53" s="237">
        <f t="shared" si="10"/>
        <v>56</v>
      </c>
      <c r="F53" s="237">
        <f t="shared" si="10"/>
        <v>214.9</v>
      </c>
      <c r="G53" s="237">
        <f t="shared" si="10"/>
        <v>680.62</v>
      </c>
      <c r="H53" s="237">
        <f t="shared" si="10"/>
        <v>4198.330000000001</v>
      </c>
      <c r="I53" s="237">
        <f t="shared" si="10"/>
        <v>5207.85</v>
      </c>
      <c r="J53" s="237">
        <f t="shared" si="10"/>
        <v>1</v>
      </c>
      <c r="K53" s="237">
        <f t="shared" si="10"/>
        <v>0</v>
      </c>
      <c r="L53" s="237">
        <f t="shared" si="10"/>
        <v>2</v>
      </c>
      <c r="M53" s="237">
        <f t="shared" si="10"/>
        <v>9</v>
      </c>
      <c r="N53" s="237">
        <f t="shared" si="10"/>
        <v>22.35</v>
      </c>
      <c r="O53" s="237">
        <f t="shared" si="10"/>
        <v>122.07999999999998</v>
      </c>
      <c r="P53" s="237">
        <f t="shared" si="10"/>
        <v>1487.5199999999998</v>
      </c>
      <c r="Q53" s="237">
        <f t="shared" si="10"/>
        <v>1643.9499999999998</v>
      </c>
      <c r="R53" s="237">
        <f t="shared" si="10"/>
        <v>6851.8</v>
      </c>
      <c r="S53" s="238">
        <v>0.04663875021381823</v>
      </c>
      <c r="T53" s="237">
        <v>6497.06</v>
      </c>
      <c r="U53" s="237">
        <f t="shared" si="5"/>
        <v>354.7399999999998</v>
      </c>
      <c r="V53" s="239">
        <f t="shared" si="6"/>
        <v>0.05460008065186404</v>
      </c>
      <c r="W53" s="157"/>
      <c r="X53" s="122"/>
    </row>
    <row r="54" spans="1:24" s="230" customFormat="1" ht="21.75" customHeight="1">
      <c r="A54" s="200" t="s">
        <v>98</v>
      </c>
      <c r="B54" s="237">
        <f aca="true" t="shared" si="11" ref="B54:R54">B53-B51</f>
        <v>8</v>
      </c>
      <c r="C54" s="237">
        <f t="shared" si="11"/>
        <v>15</v>
      </c>
      <c r="D54" s="237">
        <f t="shared" si="11"/>
        <v>34</v>
      </c>
      <c r="E54" s="237">
        <f t="shared" si="11"/>
        <v>55</v>
      </c>
      <c r="F54" s="237">
        <f t="shared" si="11"/>
        <v>209.9</v>
      </c>
      <c r="G54" s="237">
        <f t="shared" si="11"/>
        <v>664.62</v>
      </c>
      <c r="H54" s="237">
        <f t="shared" si="11"/>
        <v>4057.330000000001</v>
      </c>
      <c r="I54" s="237">
        <f t="shared" si="11"/>
        <v>5043.85</v>
      </c>
      <c r="J54" s="237">
        <f t="shared" si="11"/>
        <v>1</v>
      </c>
      <c r="K54" s="237">
        <f t="shared" si="11"/>
        <v>0</v>
      </c>
      <c r="L54" s="237">
        <f t="shared" si="11"/>
        <v>2</v>
      </c>
      <c r="M54" s="237">
        <f t="shared" si="11"/>
        <v>9</v>
      </c>
      <c r="N54" s="237">
        <f t="shared" si="11"/>
        <v>20.35</v>
      </c>
      <c r="O54" s="237">
        <f t="shared" si="11"/>
        <v>118.07999999999998</v>
      </c>
      <c r="P54" s="237">
        <f t="shared" si="11"/>
        <v>1465.5199999999998</v>
      </c>
      <c r="Q54" s="237">
        <f t="shared" si="11"/>
        <v>1615.9499999999998</v>
      </c>
      <c r="R54" s="237">
        <f t="shared" si="11"/>
        <v>6659.8</v>
      </c>
      <c r="S54" s="240">
        <v>0.04617311806307798</v>
      </c>
      <c r="T54" s="241">
        <v>6310.06</v>
      </c>
      <c r="U54" s="241">
        <f t="shared" si="5"/>
        <v>349.7399999999998</v>
      </c>
      <c r="V54" s="242">
        <f t="shared" si="6"/>
        <v>0.0554257804204714</v>
      </c>
      <c r="W54" s="157"/>
      <c r="X54" s="122"/>
    </row>
    <row r="55" ht="11.25" customHeight="1"/>
    <row r="56" ht="10.5" customHeight="1">
      <c r="A56" s="157" t="s">
        <v>92</v>
      </c>
    </row>
    <row r="57" ht="10.5" customHeight="1">
      <c r="A57" s="157" t="s">
        <v>185</v>
      </c>
    </row>
    <row r="58" spans="1:18" ht="109.5" customHeight="1" hidden="1">
      <c r="A58" s="157" t="s">
        <v>99</v>
      </c>
      <c r="C58" s="124"/>
      <c r="I58" s="121"/>
      <c r="K58" s="124"/>
      <c r="L58" s="124"/>
      <c r="M58" s="206"/>
      <c r="N58" s="129"/>
      <c r="R58" s="206"/>
    </row>
    <row r="59" spans="2:18" ht="10.5" customHeight="1" hidden="1">
      <c r="B59" s="121" t="s">
        <v>100</v>
      </c>
      <c r="C59" s="124"/>
      <c r="I59" s="121"/>
      <c r="K59" s="124"/>
      <c r="L59" s="124"/>
      <c r="M59" s="206"/>
      <c r="N59" s="129"/>
      <c r="R59" s="206"/>
    </row>
    <row r="60" spans="1:18" ht="10.5" customHeight="1" hidden="1">
      <c r="A60" s="157" t="s">
        <v>101</v>
      </c>
      <c r="B60" s="121">
        <v>7</v>
      </c>
      <c r="C60" s="124">
        <v>215</v>
      </c>
      <c r="D60" s="121">
        <v>3.255813953488372</v>
      </c>
      <c r="I60" s="121"/>
      <c r="K60" s="124"/>
      <c r="L60" s="124"/>
      <c r="M60" s="206"/>
      <c r="N60" s="129"/>
      <c r="R60" s="206"/>
    </row>
    <row r="61" spans="1:18" ht="10.5" customHeight="1" hidden="1">
      <c r="A61" s="243" t="s">
        <v>11</v>
      </c>
      <c r="B61" s="121">
        <v>12</v>
      </c>
      <c r="C61" s="124">
        <v>525.9</v>
      </c>
      <c r="D61" s="121">
        <v>2.2818026240730176</v>
      </c>
      <c r="E61" s="121">
        <v>19</v>
      </c>
      <c r="F61" s="121">
        <v>740.9</v>
      </c>
      <c r="G61" s="121">
        <v>2.5644486435416383</v>
      </c>
      <c r="I61" s="121"/>
      <c r="K61" s="124"/>
      <c r="L61" s="124"/>
      <c r="M61" s="206"/>
      <c r="N61" s="129"/>
      <c r="R61" s="206"/>
    </row>
    <row r="62" spans="1:18" ht="10.5" customHeight="1" hidden="1">
      <c r="A62" s="243" t="s">
        <v>12</v>
      </c>
      <c r="B62" s="121">
        <v>31</v>
      </c>
      <c r="C62" s="124">
        <v>1087.58</v>
      </c>
      <c r="D62" s="121">
        <v>2.8503650306184376</v>
      </c>
      <c r="I62" s="121"/>
      <c r="K62" s="124"/>
      <c r="L62" s="124"/>
      <c r="M62" s="206"/>
      <c r="N62" s="129"/>
      <c r="R62" s="206"/>
    </row>
    <row r="63" spans="1:18" ht="10.5" customHeight="1" hidden="1">
      <c r="A63" s="243" t="s">
        <v>13</v>
      </c>
      <c r="B63" s="121">
        <v>63</v>
      </c>
      <c r="C63" s="124">
        <v>1987.81</v>
      </c>
      <c r="D63" s="121">
        <v>3.1693169870359847</v>
      </c>
      <c r="I63" s="121"/>
      <c r="K63" s="124"/>
      <c r="L63" s="124"/>
      <c r="M63" s="206"/>
      <c r="N63" s="129"/>
      <c r="R63" s="206"/>
    </row>
    <row r="64" spans="1:18" ht="10.5" customHeight="1" hidden="1">
      <c r="A64" s="243" t="s">
        <v>14</v>
      </c>
      <c r="B64" s="121">
        <v>196.68</v>
      </c>
      <c r="C64" s="124">
        <v>7406.39</v>
      </c>
      <c r="D64" s="121">
        <v>2.655544739069911</v>
      </c>
      <c r="I64" s="121"/>
      <c r="K64" s="124"/>
      <c r="L64" s="124"/>
      <c r="M64" s="206"/>
      <c r="N64" s="129"/>
      <c r="R64" s="206"/>
    </row>
    <row r="65" spans="1:4" ht="10.5" customHeight="1" hidden="1">
      <c r="A65" s="243" t="s">
        <v>15</v>
      </c>
      <c r="B65" s="121">
        <v>695.7</v>
      </c>
      <c r="C65" s="124">
        <v>22749.67</v>
      </c>
      <c r="D65" s="121">
        <v>3.058066336786424</v>
      </c>
    </row>
    <row r="66" spans="1:4" ht="10.5" customHeight="1" hidden="1">
      <c r="A66" s="244" t="s">
        <v>115</v>
      </c>
      <c r="B66" s="132">
        <v>4973.49</v>
      </c>
      <c r="C66" s="205">
        <v>110969.65</v>
      </c>
      <c r="D66" s="132">
        <v>4.481847063589009</v>
      </c>
    </row>
    <row r="67" spans="1:4" ht="9.75" hidden="1">
      <c r="A67" s="245"/>
      <c r="B67" s="121">
        <v>5978.87</v>
      </c>
      <c r="C67" s="121">
        <v>144942</v>
      </c>
      <c r="D67" s="121">
        <v>4.125008624139311</v>
      </c>
    </row>
    <row r="69" ht="9.75">
      <c r="A69" s="121"/>
    </row>
  </sheetData>
  <printOptions horizontalCentered="1"/>
  <pageMargins left="0.3937007874015748" right="0.35433070866141736" top="0.7874015748031497" bottom="0.3937007874015748" header="0" footer="0"/>
  <pageSetup fitToHeight="1" fitToWidth="1" horizontalDpi="600" verticalDpi="600" orientation="landscape" paperSize="9" scale="67"/>
  <headerFooter alignWithMargins="0">
    <oddFooter>&amp;C&amp;"Arial,Regular"18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56"/>
  <sheetViews>
    <sheetView showGridLines="0" zoomScaleSheetLayoutView="100" workbookViewId="0" topLeftCell="A1">
      <pane xSplit="1" ySplit="5" topLeftCell="F25" activePane="bottomRight" state="frozen"/>
      <selection pane="topLeft" activeCell="C56" sqref="C56"/>
      <selection pane="topRight" activeCell="C56" sqref="C56"/>
      <selection pane="bottomLeft" activeCell="C56" sqref="C56"/>
      <selection pane="bottomRight" activeCell="G45" sqref="G45"/>
    </sheetView>
  </sheetViews>
  <sheetFormatPr defaultColWidth="12" defaultRowHeight="12.75"/>
  <cols>
    <col min="1" max="1" width="34.66015625" style="157" customWidth="1"/>
    <col min="2" max="7" width="12.83203125" style="122" customWidth="1"/>
    <col min="8" max="8" width="9.16015625" style="123" bestFit="1" customWidth="1"/>
    <col min="9" max="14" width="13" style="122" customWidth="1"/>
    <col min="15" max="15" width="8.16015625" style="246" customWidth="1"/>
    <col min="16" max="16" width="13.33203125" style="122" customWidth="1"/>
    <col min="17" max="17" width="17.16015625" style="247" customWidth="1"/>
    <col min="18" max="18" width="11.33203125" style="157" hidden="1" customWidth="1"/>
    <col min="19" max="19" width="14.83203125" style="157" hidden="1" customWidth="1"/>
    <col min="20" max="20" width="9.33203125" style="157" customWidth="1"/>
    <col min="21" max="21" width="8.16015625" style="157" bestFit="1" customWidth="1"/>
    <col min="22" max="22" width="6.66015625" style="248" bestFit="1" customWidth="1"/>
    <col min="23" max="23" width="5.83203125" style="193" bestFit="1" customWidth="1"/>
    <col min="24" max="24" width="11" style="157" bestFit="1" customWidth="1"/>
    <col min="25" max="25" width="11.33203125" style="157" bestFit="1" customWidth="1"/>
    <col min="26" max="26" width="14.83203125" style="157" bestFit="1" customWidth="1"/>
    <col min="27" max="27" width="9.33203125" style="157" customWidth="1"/>
    <col min="28" max="28" width="7.33203125" style="157" bestFit="1" customWidth="1"/>
    <col min="29" max="29" width="5.66015625" style="157" bestFit="1" customWidth="1"/>
    <col min="30" max="30" width="5.83203125" style="248" bestFit="1" customWidth="1"/>
    <col min="31" max="31" width="11" style="193" bestFit="1" customWidth="1"/>
    <col min="32" max="32" width="11.33203125" style="193" bestFit="1" customWidth="1"/>
    <col min="33" max="33" width="14.83203125" style="157" bestFit="1" customWidth="1"/>
    <col min="34" max="34" width="9.33203125" style="157" customWidth="1"/>
    <col min="35" max="36" width="5.66015625" style="157" bestFit="1" customWidth="1"/>
    <col min="37" max="37" width="5.83203125" style="157" bestFit="1" customWidth="1"/>
    <col min="38" max="38" width="11" style="157" bestFit="1" customWidth="1"/>
    <col min="39" max="39" width="11.33203125" style="157" bestFit="1" customWidth="1"/>
    <col min="40" max="40" width="14.83203125" style="157" bestFit="1" customWidth="1"/>
    <col min="41" max="41" width="9.33203125" style="157" customWidth="1"/>
    <col min="42" max="42" width="7.33203125" style="157" bestFit="1" customWidth="1"/>
    <col min="43" max="16384" width="9.33203125" style="157" customWidth="1"/>
  </cols>
  <sheetData>
    <row r="1" ht="9.75">
      <c r="A1" s="157" t="s">
        <v>104</v>
      </c>
    </row>
    <row r="3" spans="1:30" ht="12.75" customHeight="1">
      <c r="A3" s="157" t="s">
        <v>118</v>
      </c>
      <c r="H3" s="127"/>
      <c r="O3" s="249"/>
      <c r="P3" s="129" t="s">
        <v>152</v>
      </c>
      <c r="R3" s="250"/>
      <c r="S3" s="250"/>
      <c r="T3" s="250"/>
      <c r="U3" s="250"/>
      <c r="V3" s="251"/>
      <c r="W3" s="251"/>
      <c r="X3" s="251"/>
      <c r="Y3" s="251"/>
      <c r="Z3" s="251"/>
      <c r="AA3" s="251"/>
      <c r="AB3" s="250"/>
      <c r="AD3" s="157"/>
    </row>
    <row r="4" spans="1:30" ht="9.75">
      <c r="A4" s="162" t="s">
        <v>42</v>
      </c>
      <c r="B4" s="130"/>
      <c r="C4" s="130"/>
      <c r="D4" s="130"/>
      <c r="E4" s="130" t="s">
        <v>43</v>
      </c>
      <c r="F4" s="130"/>
      <c r="G4" s="130"/>
      <c r="H4" s="124"/>
      <c r="I4" s="130"/>
      <c r="J4" s="130"/>
      <c r="K4" s="130"/>
      <c r="L4" s="130" t="s">
        <v>44</v>
      </c>
      <c r="M4" s="130"/>
      <c r="N4" s="130"/>
      <c r="O4" s="193"/>
      <c r="P4" s="130"/>
      <c r="R4" s="250"/>
      <c r="S4" s="250"/>
      <c r="T4" s="250"/>
      <c r="U4" s="250"/>
      <c r="V4" s="251"/>
      <c r="W4" s="251"/>
      <c r="X4" s="251"/>
      <c r="Y4" s="251"/>
      <c r="Z4" s="251"/>
      <c r="AA4" s="251"/>
      <c r="AB4" s="250"/>
      <c r="AD4" s="157"/>
    </row>
    <row r="5" spans="1:42" ht="24.75" customHeight="1">
      <c r="A5" s="168"/>
      <c r="B5" s="135" t="s">
        <v>105</v>
      </c>
      <c r="C5" s="135" t="s">
        <v>106</v>
      </c>
      <c r="D5" s="135" t="s">
        <v>107</v>
      </c>
      <c r="E5" s="135" t="s">
        <v>108</v>
      </c>
      <c r="F5" s="135" t="s">
        <v>109</v>
      </c>
      <c r="G5" s="135" t="s">
        <v>110</v>
      </c>
      <c r="H5" s="134" t="s">
        <v>111</v>
      </c>
      <c r="I5" s="135" t="s">
        <v>105</v>
      </c>
      <c r="J5" s="135" t="s">
        <v>106</v>
      </c>
      <c r="K5" s="135" t="s">
        <v>107</v>
      </c>
      <c r="L5" s="135" t="s">
        <v>108</v>
      </c>
      <c r="M5" s="135" t="s">
        <v>109</v>
      </c>
      <c r="N5" s="135" t="s">
        <v>110</v>
      </c>
      <c r="O5" s="174" t="s">
        <v>112</v>
      </c>
      <c r="P5" s="134" t="s">
        <v>113</v>
      </c>
      <c r="R5" s="250"/>
      <c r="S5" s="250" t="s">
        <v>114</v>
      </c>
      <c r="T5" s="250"/>
      <c r="U5" s="250"/>
      <c r="V5" s="251"/>
      <c r="W5" s="251"/>
      <c r="X5" s="251"/>
      <c r="Y5" s="251"/>
      <c r="Z5" s="251"/>
      <c r="AA5" s="251"/>
      <c r="AB5" s="250"/>
      <c r="AD5" s="157"/>
      <c r="AE5" s="222"/>
      <c r="AF5" s="222"/>
      <c r="AG5" s="222"/>
      <c r="AH5" s="222"/>
      <c r="AI5" s="252"/>
      <c r="AJ5" s="135"/>
      <c r="AK5" s="222"/>
      <c r="AL5" s="222"/>
      <c r="AM5" s="222"/>
      <c r="AN5" s="222"/>
      <c r="AO5" s="222"/>
      <c r="AP5" s="174"/>
    </row>
    <row r="6" spans="1:18" s="175" customFormat="1" ht="15" customHeight="1">
      <c r="A6" s="253" t="s">
        <v>46</v>
      </c>
      <c r="B6" s="254">
        <v>2443.39</v>
      </c>
      <c r="C6" s="254">
        <v>13</v>
      </c>
      <c r="D6" s="254">
        <v>11</v>
      </c>
      <c r="E6" s="254">
        <v>7</v>
      </c>
      <c r="F6" s="254">
        <v>9</v>
      </c>
      <c r="G6" s="254">
        <v>2</v>
      </c>
      <c r="H6" s="255">
        <f aca="true" t="shared" si="0" ref="H6:H48">SUM(B6:G6)</f>
        <v>2485.39</v>
      </c>
      <c r="I6" s="254">
        <v>798.33</v>
      </c>
      <c r="J6" s="254">
        <v>6.18</v>
      </c>
      <c r="K6" s="254">
        <v>7.3</v>
      </c>
      <c r="L6" s="254">
        <v>1.75</v>
      </c>
      <c r="M6" s="254">
        <v>2</v>
      </c>
      <c r="N6" s="254">
        <v>0.6</v>
      </c>
      <c r="O6" s="255">
        <f aca="true" t="shared" si="1" ref="O6:O48">SUM(I6:N6)</f>
        <v>816.16</v>
      </c>
      <c r="P6" s="255">
        <f aca="true" t="shared" si="2" ref="P6:P48">SUM(O6,H6)</f>
        <v>3301.5499999999997</v>
      </c>
      <c r="Q6" s="256"/>
      <c r="R6" s="136">
        <v>51.36</v>
      </c>
    </row>
    <row r="7" spans="1:18" s="175" customFormat="1" ht="9.75">
      <c r="A7" s="253" t="s">
        <v>47</v>
      </c>
      <c r="B7" s="254">
        <v>806.75</v>
      </c>
      <c r="C7" s="254">
        <v>15</v>
      </c>
      <c r="D7" s="254">
        <v>10</v>
      </c>
      <c r="E7" s="254">
        <v>33</v>
      </c>
      <c r="F7" s="254">
        <v>0</v>
      </c>
      <c r="G7" s="254">
        <v>19</v>
      </c>
      <c r="H7" s="255">
        <f t="shared" si="0"/>
        <v>883.75</v>
      </c>
      <c r="I7" s="254">
        <v>343.15</v>
      </c>
      <c r="J7" s="254">
        <v>4.55</v>
      </c>
      <c r="K7" s="254">
        <v>6</v>
      </c>
      <c r="L7" s="254">
        <v>5.8</v>
      </c>
      <c r="M7" s="254">
        <v>0</v>
      </c>
      <c r="N7" s="254">
        <v>3</v>
      </c>
      <c r="O7" s="255">
        <f t="shared" si="1"/>
        <v>362.5</v>
      </c>
      <c r="P7" s="255">
        <f t="shared" si="2"/>
        <v>1246.25</v>
      </c>
      <c r="Q7" s="256"/>
      <c r="R7" s="136">
        <v>70.5</v>
      </c>
    </row>
    <row r="8" spans="1:18" s="175" customFormat="1" ht="9.75">
      <c r="A8" s="253" t="s">
        <v>48</v>
      </c>
      <c r="B8" s="254">
        <v>1050.15</v>
      </c>
      <c r="C8" s="254">
        <v>8</v>
      </c>
      <c r="D8" s="254">
        <v>6.81</v>
      </c>
      <c r="E8" s="254">
        <v>12</v>
      </c>
      <c r="F8" s="254">
        <v>3</v>
      </c>
      <c r="G8" s="254">
        <v>10</v>
      </c>
      <c r="H8" s="255">
        <f t="shared" si="0"/>
        <v>1089.96</v>
      </c>
      <c r="I8" s="254">
        <v>370.36</v>
      </c>
      <c r="J8" s="254">
        <v>6</v>
      </c>
      <c r="K8" s="254">
        <v>0</v>
      </c>
      <c r="L8" s="254">
        <v>1</v>
      </c>
      <c r="M8" s="254">
        <v>0</v>
      </c>
      <c r="N8" s="254">
        <v>4</v>
      </c>
      <c r="O8" s="255">
        <f t="shared" si="1"/>
        <v>381.36</v>
      </c>
      <c r="P8" s="255">
        <f t="shared" si="2"/>
        <v>1471.3200000000002</v>
      </c>
      <c r="Q8" s="256"/>
      <c r="R8" s="136">
        <v>30.8</v>
      </c>
    </row>
    <row r="9" spans="1:18" s="175" customFormat="1" ht="9.75">
      <c r="A9" s="253" t="s">
        <v>49</v>
      </c>
      <c r="B9" s="254">
        <v>1579.07</v>
      </c>
      <c r="C9" s="254">
        <v>9</v>
      </c>
      <c r="D9" s="254">
        <v>2</v>
      </c>
      <c r="E9" s="254">
        <v>3</v>
      </c>
      <c r="F9" s="254">
        <v>2</v>
      </c>
      <c r="G9" s="254">
        <v>8</v>
      </c>
      <c r="H9" s="255">
        <f t="shared" si="0"/>
        <v>1603.07</v>
      </c>
      <c r="I9" s="254">
        <v>539.48</v>
      </c>
      <c r="J9" s="254">
        <v>5</v>
      </c>
      <c r="K9" s="254">
        <v>0</v>
      </c>
      <c r="L9" s="254">
        <v>2</v>
      </c>
      <c r="M9" s="254">
        <v>0</v>
      </c>
      <c r="N9" s="254">
        <v>5.64</v>
      </c>
      <c r="O9" s="255">
        <f t="shared" si="1"/>
        <v>552.12</v>
      </c>
      <c r="P9" s="255">
        <f t="shared" si="2"/>
        <v>2155.19</v>
      </c>
      <c r="Q9" s="256"/>
      <c r="R9" s="136">
        <v>21.75</v>
      </c>
    </row>
    <row r="10" spans="1:18" s="175" customFormat="1" ht="9.75">
      <c r="A10" s="253" t="s">
        <v>50</v>
      </c>
      <c r="B10" s="254">
        <v>1296.63</v>
      </c>
      <c r="C10" s="254">
        <v>6</v>
      </c>
      <c r="D10" s="254">
        <v>1</v>
      </c>
      <c r="E10" s="254">
        <v>14.73</v>
      </c>
      <c r="F10" s="254">
        <v>0</v>
      </c>
      <c r="G10" s="254">
        <v>38</v>
      </c>
      <c r="H10" s="255">
        <f t="shared" si="0"/>
        <v>1356.3600000000001</v>
      </c>
      <c r="I10" s="254">
        <v>359.06</v>
      </c>
      <c r="J10" s="254">
        <v>0</v>
      </c>
      <c r="K10" s="254">
        <v>0</v>
      </c>
      <c r="L10" s="254">
        <v>4</v>
      </c>
      <c r="M10" s="254">
        <v>1</v>
      </c>
      <c r="N10" s="254">
        <v>4</v>
      </c>
      <c r="O10" s="255">
        <f t="shared" si="1"/>
        <v>368.06</v>
      </c>
      <c r="P10" s="255">
        <f t="shared" si="2"/>
        <v>1724.42</v>
      </c>
      <c r="Q10" s="256"/>
      <c r="R10" s="136">
        <v>25</v>
      </c>
    </row>
    <row r="11" spans="1:19" s="175" customFormat="1" ht="18" customHeight="1">
      <c r="A11" s="253" t="s">
        <v>51</v>
      </c>
      <c r="B11" s="254">
        <v>822.95</v>
      </c>
      <c r="C11" s="254">
        <v>4</v>
      </c>
      <c r="D11" s="254">
        <v>2</v>
      </c>
      <c r="E11" s="254">
        <v>4</v>
      </c>
      <c r="F11" s="254">
        <v>1</v>
      </c>
      <c r="G11" s="254">
        <v>1</v>
      </c>
      <c r="H11" s="255">
        <f t="shared" si="0"/>
        <v>834.95</v>
      </c>
      <c r="I11" s="254">
        <v>399.24</v>
      </c>
      <c r="J11" s="254">
        <v>2</v>
      </c>
      <c r="K11" s="254">
        <v>0</v>
      </c>
      <c r="L11" s="254">
        <v>1</v>
      </c>
      <c r="M11" s="254">
        <v>0</v>
      </c>
      <c r="N11" s="254">
        <v>1</v>
      </c>
      <c r="O11" s="255">
        <f t="shared" si="1"/>
        <v>403.24</v>
      </c>
      <c r="P11" s="255">
        <f t="shared" si="2"/>
        <v>1238.19</v>
      </c>
      <c r="Q11" s="256"/>
      <c r="R11" s="136">
        <v>11</v>
      </c>
      <c r="S11" s="175">
        <v>12</v>
      </c>
    </row>
    <row r="12" spans="1:18" s="175" customFormat="1" ht="9.75">
      <c r="A12" s="253" t="s">
        <v>52</v>
      </c>
      <c r="B12" s="254">
        <v>1497.95</v>
      </c>
      <c r="C12" s="254">
        <v>12</v>
      </c>
      <c r="D12" s="254">
        <v>4</v>
      </c>
      <c r="E12" s="254">
        <v>36.9</v>
      </c>
      <c r="F12" s="254">
        <v>3</v>
      </c>
      <c r="G12" s="254">
        <v>0</v>
      </c>
      <c r="H12" s="255">
        <f t="shared" si="0"/>
        <v>1553.8500000000001</v>
      </c>
      <c r="I12" s="254">
        <v>505.13</v>
      </c>
      <c r="J12" s="254">
        <v>3</v>
      </c>
      <c r="K12" s="254">
        <v>1.75</v>
      </c>
      <c r="L12" s="254">
        <v>10.69</v>
      </c>
      <c r="M12" s="254">
        <v>0</v>
      </c>
      <c r="N12" s="254">
        <v>0</v>
      </c>
      <c r="O12" s="255">
        <f t="shared" si="1"/>
        <v>520.57</v>
      </c>
      <c r="P12" s="255">
        <f t="shared" si="2"/>
        <v>2074.42</v>
      </c>
      <c r="Q12" s="256"/>
      <c r="R12" s="136">
        <v>74.92</v>
      </c>
    </row>
    <row r="13" spans="1:18" s="175" customFormat="1" ht="9.75">
      <c r="A13" s="253" t="s">
        <v>53</v>
      </c>
      <c r="B13" s="254">
        <v>2406.03</v>
      </c>
      <c r="C13" s="254">
        <v>15</v>
      </c>
      <c r="D13" s="254">
        <v>6</v>
      </c>
      <c r="E13" s="254">
        <v>1</v>
      </c>
      <c r="F13" s="254">
        <v>3</v>
      </c>
      <c r="G13" s="254">
        <v>232.69</v>
      </c>
      <c r="H13" s="255">
        <f t="shared" si="0"/>
        <v>2663.7200000000003</v>
      </c>
      <c r="I13" s="254">
        <v>772.77</v>
      </c>
      <c r="J13" s="254">
        <v>2</v>
      </c>
      <c r="K13" s="254">
        <v>1.88</v>
      </c>
      <c r="L13" s="254">
        <v>0</v>
      </c>
      <c r="M13" s="254">
        <v>3</v>
      </c>
      <c r="N13" s="254">
        <v>112.64</v>
      </c>
      <c r="O13" s="255">
        <f t="shared" si="1"/>
        <v>892.29</v>
      </c>
      <c r="P13" s="255">
        <f t="shared" si="2"/>
        <v>3556.01</v>
      </c>
      <c r="Q13" s="256"/>
      <c r="R13" s="136">
        <v>27.82</v>
      </c>
    </row>
    <row r="14" spans="1:18" s="175" customFormat="1" ht="9.75">
      <c r="A14" s="253" t="s">
        <v>54</v>
      </c>
      <c r="B14" s="254">
        <v>1117.03</v>
      </c>
      <c r="C14" s="254">
        <v>8</v>
      </c>
      <c r="D14" s="254">
        <v>2</v>
      </c>
      <c r="E14" s="254">
        <v>4</v>
      </c>
      <c r="F14" s="254">
        <v>1</v>
      </c>
      <c r="G14" s="254">
        <v>4</v>
      </c>
      <c r="H14" s="255">
        <f t="shared" si="0"/>
        <v>1136.03</v>
      </c>
      <c r="I14" s="254">
        <v>347.44</v>
      </c>
      <c r="J14" s="254">
        <v>1</v>
      </c>
      <c r="K14" s="254">
        <v>1</v>
      </c>
      <c r="L14" s="254">
        <v>0</v>
      </c>
      <c r="M14" s="254">
        <v>0</v>
      </c>
      <c r="N14" s="254">
        <v>1</v>
      </c>
      <c r="O14" s="255">
        <f t="shared" si="1"/>
        <v>350.44</v>
      </c>
      <c r="P14" s="255">
        <f t="shared" si="2"/>
        <v>1486.47</v>
      </c>
      <c r="Q14" s="256"/>
      <c r="R14" s="136">
        <v>15</v>
      </c>
    </row>
    <row r="15" spans="1:18" s="175" customFormat="1" ht="9.75">
      <c r="A15" s="253" t="s">
        <v>55</v>
      </c>
      <c r="B15" s="254">
        <v>1092.73</v>
      </c>
      <c r="C15" s="254">
        <v>10</v>
      </c>
      <c r="D15" s="254">
        <v>1</v>
      </c>
      <c r="E15" s="254">
        <v>8</v>
      </c>
      <c r="F15" s="254">
        <v>1</v>
      </c>
      <c r="G15" s="254">
        <v>0</v>
      </c>
      <c r="H15" s="255">
        <f t="shared" si="0"/>
        <v>1112.73</v>
      </c>
      <c r="I15" s="254">
        <v>388.76</v>
      </c>
      <c r="J15" s="254">
        <v>3.65</v>
      </c>
      <c r="K15" s="254">
        <v>0</v>
      </c>
      <c r="L15" s="254">
        <v>2</v>
      </c>
      <c r="M15" s="254">
        <v>0</v>
      </c>
      <c r="N15" s="254">
        <v>0</v>
      </c>
      <c r="O15" s="255">
        <f t="shared" si="1"/>
        <v>394.40999999999997</v>
      </c>
      <c r="P15" s="255">
        <f t="shared" si="2"/>
        <v>1507.1399999999999</v>
      </c>
      <c r="Q15" s="256"/>
      <c r="R15" s="136">
        <v>26.65</v>
      </c>
    </row>
    <row r="16" spans="1:30" s="181" customFormat="1" ht="18" customHeight="1">
      <c r="A16" s="181" t="s">
        <v>56</v>
      </c>
      <c r="B16" s="254">
        <v>2540.1</v>
      </c>
      <c r="C16" s="254">
        <v>36.9</v>
      </c>
      <c r="D16" s="254">
        <v>10</v>
      </c>
      <c r="E16" s="254">
        <v>14</v>
      </c>
      <c r="F16" s="254">
        <v>4</v>
      </c>
      <c r="G16" s="254">
        <v>4</v>
      </c>
      <c r="H16" s="255">
        <f t="shared" si="0"/>
        <v>2609</v>
      </c>
      <c r="I16" s="254">
        <v>972.14</v>
      </c>
      <c r="J16" s="254">
        <v>18.79</v>
      </c>
      <c r="K16" s="254">
        <v>1</v>
      </c>
      <c r="L16" s="254">
        <v>2</v>
      </c>
      <c r="M16" s="254">
        <v>1</v>
      </c>
      <c r="N16" s="254">
        <v>2</v>
      </c>
      <c r="O16" s="255">
        <f t="shared" si="1"/>
        <v>996.93</v>
      </c>
      <c r="P16" s="255">
        <f t="shared" si="2"/>
        <v>3605.93</v>
      </c>
      <c r="Q16" s="257"/>
      <c r="R16" s="136">
        <v>71.34</v>
      </c>
      <c r="S16" s="181">
        <v>78</v>
      </c>
      <c r="V16" s="258"/>
      <c r="W16" s="259"/>
      <c r="AD16" s="258"/>
    </row>
    <row r="17" spans="1:30" s="175" customFormat="1" ht="9.75">
      <c r="A17" s="253" t="s">
        <v>57</v>
      </c>
      <c r="B17" s="254">
        <v>909.29</v>
      </c>
      <c r="C17" s="254">
        <v>11</v>
      </c>
      <c r="D17" s="254">
        <v>5</v>
      </c>
      <c r="E17" s="254">
        <v>2.77</v>
      </c>
      <c r="F17" s="254">
        <v>5</v>
      </c>
      <c r="G17" s="254">
        <v>15</v>
      </c>
      <c r="H17" s="255">
        <f t="shared" si="0"/>
        <v>948.06</v>
      </c>
      <c r="I17" s="254">
        <v>358.67</v>
      </c>
      <c r="J17" s="254">
        <v>0</v>
      </c>
      <c r="K17" s="254">
        <v>0</v>
      </c>
      <c r="L17" s="254">
        <v>1</v>
      </c>
      <c r="M17" s="254">
        <v>0</v>
      </c>
      <c r="N17" s="254">
        <v>1</v>
      </c>
      <c r="O17" s="255">
        <f t="shared" si="1"/>
        <v>360.67</v>
      </c>
      <c r="P17" s="255">
        <f t="shared" si="2"/>
        <v>1308.73</v>
      </c>
      <c r="Q17" s="256"/>
      <c r="R17" s="136">
        <v>22</v>
      </c>
      <c r="V17" s="260"/>
      <c r="W17" s="185"/>
      <c r="AD17" s="260"/>
    </row>
    <row r="18" spans="1:30" s="175" customFormat="1" ht="9.75">
      <c r="A18" s="253" t="s">
        <v>58</v>
      </c>
      <c r="B18" s="254">
        <v>5723.97</v>
      </c>
      <c r="C18" s="254">
        <v>111</v>
      </c>
      <c r="D18" s="254">
        <v>42.8</v>
      </c>
      <c r="E18" s="254">
        <v>128</v>
      </c>
      <c r="F18" s="254">
        <v>29</v>
      </c>
      <c r="G18" s="254">
        <v>0</v>
      </c>
      <c r="H18" s="255">
        <f t="shared" si="0"/>
        <v>6034.77</v>
      </c>
      <c r="I18" s="254">
        <v>2051.46</v>
      </c>
      <c r="J18" s="254">
        <v>20.5</v>
      </c>
      <c r="K18" s="254">
        <v>12.05</v>
      </c>
      <c r="L18" s="254">
        <v>20.8</v>
      </c>
      <c r="M18" s="254">
        <v>8</v>
      </c>
      <c r="N18" s="254">
        <v>0</v>
      </c>
      <c r="O18" s="255">
        <f t="shared" si="1"/>
        <v>2112.8100000000004</v>
      </c>
      <c r="P18" s="255">
        <f t="shared" si="2"/>
        <v>8147.580000000001</v>
      </c>
      <c r="Q18" s="256"/>
      <c r="R18" s="136">
        <v>334.25</v>
      </c>
      <c r="V18" s="260"/>
      <c r="W18" s="185"/>
      <c r="AD18" s="260"/>
    </row>
    <row r="19" spans="1:30" s="175" customFormat="1" ht="9.75">
      <c r="A19" s="253" t="s">
        <v>59</v>
      </c>
      <c r="B19" s="254">
        <v>2414.01</v>
      </c>
      <c r="C19" s="254">
        <v>22.38</v>
      </c>
      <c r="D19" s="254">
        <v>6</v>
      </c>
      <c r="E19" s="254">
        <v>16</v>
      </c>
      <c r="F19" s="254">
        <v>13</v>
      </c>
      <c r="G19" s="254">
        <v>210.75</v>
      </c>
      <c r="H19" s="255">
        <f t="shared" si="0"/>
        <v>2682.1400000000003</v>
      </c>
      <c r="I19" s="254">
        <v>1010.12</v>
      </c>
      <c r="J19" s="254">
        <v>8.2</v>
      </c>
      <c r="K19" s="254">
        <v>1</v>
      </c>
      <c r="L19" s="254">
        <v>8.03</v>
      </c>
      <c r="M19" s="254">
        <v>3</v>
      </c>
      <c r="N19" s="254">
        <v>35.08</v>
      </c>
      <c r="O19" s="255">
        <f t="shared" si="1"/>
        <v>1065.43</v>
      </c>
      <c r="P19" s="255">
        <f t="shared" si="2"/>
        <v>3747.5700000000006</v>
      </c>
      <c r="Q19" s="256"/>
      <c r="R19" s="136">
        <v>85</v>
      </c>
      <c r="V19" s="260"/>
      <c r="W19" s="185"/>
      <c r="AD19" s="260"/>
    </row>
    <row r="20" spans="1:23" s="175" customFormat="1" ht="9.75">
      <c r="A20" s="253" t="s">
        <v>60</v>
      </c>
      <c r="B20" s="254">
        <v>1413.76</v>
      </c>
      <c r="C20" s="254">
        <v>19</v>
      </c>
      <c r="D20" s="254">
        <v>13</v>
      </c>
      <c r="E20" s="254">
        <v>23</v>
      </c>
      <c r="F20" s="254">
        <v>4</v>
      </c>
      <c r="G20" s="254">
        <v>3</v>
      </c>
      <c r="H20" s="255">
        <f t="shared" si="0"/>
        <v>1475.76</v>
      </c>
      <c r="I20" s="254">
        <v>630.01</v>
      </c>
      <c r="J20" s="254">
        <v>9</v>
      </c>
      <c r="K20" s="254">
        <v>2.9</v>
      </c>
      <c r="L20" s="254">
        <v>9</v>
      </c>
      <c r="M20" s="254">
        <v>1</v>
      </c>
      <c r="N20" s="254">
        <v>2</v>
      </c>
      <c r="O20" s="255">
        <f t="shared" si="1"/>
        <v>653.91</v>
      </c>
      <c r="P20" s="255">
        <f t="shared" si="2"/>
        <v>2129.67</v>
      </c>
      <c r="Q20" s="256"/>
      <c r="R20" s="136">
        <v>64</v>
      </c>
      <c r="V20" s="260"/>
      <c r="W20" s="185"/>
    </row>
    <row r="21" spans="1:23" s="175" customFormat="1" ht="18" customHeight="1">
      <c r="A21" s="253" t="s">
        <v>61</v>
      </c>
      <c r="B21" s="254">
        <v>1507.4</v>
      </c>
      <c r="C21" s="254">
        <v>5</v>
      </c>
      <c r="D21" s="254">
        <v>3</v>
      </c>
      <c r="E21" s="254">
        <v>4</v>
      </c>
      <c r="F21" s="254">
        <v>0</v>
      </c>
      <c r="G21" s="254">
        <v>0</v>
      </c>
      <c r="H21" s="255">
        <f t="shared" si="0"/>
        <v>1519.4</v>
      </c>
      <c r="I21" s="254">
        <v>532.27</v>
      </c>
      <c r="J21" s="254">
        <v>2</v>
      </c>
      <c r="K21" s="254">
        <v>2.95</v>
      </c>
      <c r="L21" s="254">
        <v>1</v>
      </c>
      <c r="M21" s="254">
        <v>0</v>
      </c>
      <c r="N21" s="254">
        <v>0</v>
      </c>
      <c r="O21" s="255">
        <f t="shared" si="1"/>
        <v>538.22</v>
      </c>
      <c r="P21" s="255">
        <f t="shared" si="2"/>
        <v>2057.62</v>
      </c>
      <c r="Q21" s="256"/>
      <c r="R21" s="136">
        <v>22.78</v>
      </c>
      <c r="V21" s="260"/>
      <c r="W21" s="185"/>
    </row>
    <row r="22" spans="1:23" s="175" customFormat="1" ht="9.75">
      <c r="A22" s="253" t="s">
        <v>62</v>
      </c>
      <c r="B22" s="254">
        <v>2690.83</v>
      </c>
      <c r="C22" s="254">
        <v>34.56</v>
      </c>
      <c r="D22" s="254">
        <v>10</v>
      </c>
      <c r="E22" s="254">
        <v>31</v>
      </c>
      <c r="F22" s="254">
        <v>12</v>
      </c>
      <c r="G22" s="254">
        <v>14</v>
      </c>
      <c r="H22" s="255">
        <f t="shared" si="0"/>
        <v>2792.39</v>
      </c>
      <c r="I22" s="254">
        <v>967.74</v>
      </c>
      <c r="J22" s="254">
        <v>11.2</v>
      </c>
      <c r="K22" s="254">
        <v>3</v>
      </c>
      <c r="L22" s="254">
        <v>6.8</v>
      </c>
      <c r="M22" s="254">
        <v>4</v>
      </c>
      <c r="N22" s="254">
        <v>2</v>
      </c>
      <c r="O22" s="255">
        <f t="shared" si="1"/>
        <v>994.74</v>
      </c>
      <c r="P22" s="255">
        <f t="shared" si="2"/>
        <v>3787.13</v>
      </c>
      <c r="Q22" s="256"/>
      <c r="R22" s="136">
        <v>90.7</v>
      </c>
      <c r="V22" s="260"/>
      <c r="W22" s="185"/>
    </row>
    <row r="23" spans="1:23" s="175" customFormat="1" ht="9.75">
      <c r="A23" s="253" t="s">
        <v>63</v>
      </c>
      <c r="B23" s="254">
        <v>2292.45</v>
      </c>
      <c r="C23" s="254">
        <v>35</v>
      </c>
      <c r="D23" s="254">
        <v>2</v>
      </c>
      <c r="E23" s="254">
        <v>57.26</v>
      </c>
      <c r="F23" s="254">
        <v>2</v>
      </c>
      <c r="G23" s="254">
        <v>269.51</v>
      </c>
      <c r="H23" s="255">
        <f t="shared" si="0"/>
        <v>2658.2200000000003</v>
      </c>
      <c r="I23" s="254">
        <v>924.57</v>
      </c>
      <c r="J23" s="254">
        <v>13.94</v>
      </c>
      <c r="K23" s="254">
        <v>0</v>
      </c>
      <c r="L23" s="254">
        <v>9.52</v>
      </c>
      <c r="M23" s="254">
        <v>1</v>
      </c>
      <c r="N23" s="254">
        <v>42.01</v>
      </c>
      <c r="O23" s="255">
        <f t="shared" si="1"/>
        <v>991.0400000000001</v>
      </c>
      <c r="P23" s="255">
        <f t="shared" si="2"/>
        <v>3649.26</v>
      </c>
      <c r="Q23" s="256"/>
      <c r="R23" s="136">
        <v>106.98</v>
      </c>
      <c r="V23" s="260"/>
      <c r="W23" s="185"/>
    </row>
    <row r="24" spans="1:23" s="175" customFormat="1" ht="9.75">
      <c r="A24" s="253" t="s">
        <v>64</v>
      </c>
      <c r="B24" s="254">
        <v>1594.55</v>
      </c>
      <c r="C24" s="254">
        <v>30</v>
      </c>
      <c r="D24" s="254">
        <v>18.96</v>
      </c>
      <c r="E24" s="254">
        <v>70</v>
      </c>
      <c r="F24" s="254">
        <v>1</v>
      </c>
      <c r="G24" s="254">
        <v>26</v>
      </c>
      <c r="H24" s="255">
        <f t="shared" si="0"/>
        <v>1740.51</v>
      </c>
      <c r="I24" s="254">
        <v>538.57</v>
      </c>
      <c r="J24" s="254">
        <v>5</v>
      </c>
      <c r="K24" s="254">
        <v>5</v>
      </c>
      <c r="L24" s="254">
        <v>24</v>
      </c>
      <c r="M24" s="254">
        <v>0</v>
      </c>
      <c r="N24" s="254">
        <v>4</v>
      </c>
      <c r="O24" s="255">
        <f t="shared" si="1"/>
        <v>576.57</v>
      </c>
      <c r="P24" s="255">
        <f t="shared" si="2"/>
        <v>2317.08</v>
      </c>
      <c r="Q24" s="256"/>
      <c r="R24" s="136">
        <v>136.8</v>
      </c>
      <c r="V24" s="260"/>
      <c r="W24" s="185"/>
    </row>
    <row r="25" spans="1:23" s="175" customFormat="1" ht="9.75">
      <c r="A25" s="253" t="s">
        <v>65</v>
      </c>
      <c r="B25" s="254">
        <v>896.48</v>
      </c>
      <c r="C25" s="254">
        <v>2</v>
      </c>
      <c r="D25" s="254">
        <v>4</v>
      </c>
      <c r="E25" s="254">
        <v>4</v>
      </c>
      <c r="F25" s="254">
        <v>1</v>
      </c>
      <c r="G25" s="254">
        <v>0</v>
      </c>
      <c r="H25" s="255">
        <f t="shared" si="0"/>
        <v>907.48</v>
      </c>
      <c r="I25" s="254">
        <v>292.17</v>
      </c>
      <c r="J25" s="254">
        <v>4</v>
      </c>
      <c r="K25" s="254">
        <v>0.6</v>
      </c>
      <c r="L25" s="254">
        <v>2</v>
      </c>
      <c r="M25" s="254">
        <v>0</v>
      </c>
      <c r="N25" s="254">
        <v>0</v>
      </c>
      <c r="O25" s="255">
        <f t="shared" si="1"/>
        <v>298.77000000000004</v>
      </c>
      <c r="P25" s="255">
        <f t="shared" si="2"/>
        <v>1206.25</v>
      </c>
      <c r="Q25" s="256"/>
      <c r="R25" s="136">
        <v>16.59</v>
      </c>
      <c r="V25" s="260"/>
      <c r="W25" s="185"/>
    </row>
    <row r="26" spans="1:23" s="181" customFormat="1" ht="18" customHeight="1">
      <c r="A26" s="261" t="s">
        <v>66</v>
      </c>
      <c r="B26" s="254">
        <v>641.1</v>
      </c>
      <c r="C26" s="254">
        <v>11</v>
      </c>
      <c r="D26" s="254">
        <v>9</v>
      </c>
      <c r="E26" s="254">
        <v>13</v>
      </c>
      <c r="F26" s="254">
        <v>1</v>
      </c>
      <c r="G26" s="254">
        <v>2</v>
      </c>
      <c r="H26" s="255">
        <f t="shared" si="0"/>
        <v>677.1</v>
      </c>
      <c r="I26" s="254">
        <v>163.94</v>
      </c>
      <c r="J26" s="254">
        <v>3</v>
      </c>
      <c r="K26" s="254">
        <v>4.5</v>
      </c>
      <c r="L26" s="254">
        <v>3.6</v>
      </c>
      <c r="M26" s="254">
        <v>0</v>
      </c>
      <c r="N26" s="254">
        <v>0</v>
      </c>
      <c r="O26" s="255">
        <f t="shared" si="1"/>
        <v>175.04</v>
      </c>
      <c r="P26" s="255">
        <f t="shared" si="2"/>
        <v>852.14</v>
      </c>
      <c r="Q26" s="257"/>
      <c r="R26" s="136">
        <v>44.1</v>
      </c>
      <c r="V26" s="258"/>
      <c r="W26" s="259"/>
    </row>
    <row r="27" spans="1:23" s="175" customFormat="1" ht="9.75">
      <c r="A27" s="253" t="s">
        <v>67</v>
      </c>
      <c r="B27" s="254">
        <v>3302.71</v>
      </c>
      <c r="C27" s="254">
        <v>60</v>
      </c>
      <c r="D27" s="254">
        <v>13</v>
      </c>
      <c r="E27" s="254">
        <v>12</v>
      </c>
      <c r="F27" s="254">
        <v>20</v>
      </c>
      <c r="G27" s="254">
        <v>0</v>
      </c>
      <c r="H27" s="255">
        <f t="shared" si="0"/>
        <v>3407.71</v>
      </c>
      <c r="I27" s="254">
        <v>1067.53</v>
      </c>
      <c r="J27" s="254">
        <v>25.23</v>
      </c>
      <c r="K27" s="254">
        <v>7.9</v>
      </c>
      <c r="L27" s="254">
        <v>2</v>
      </c>
      <c r="M27" s="254">
        <v>6</v>
      </c>
      <c r="N27" s="254">
        <v>0</v>
      </c>
      <c r="O27" s="255">
        <f t="shared" si="1"/>
        <v>1108.66</v>
      </c>
      <c r="P27" s="255">
        <f t="shared" si="2"/>
        <v>4516.37</v>
      </c>
      <c r="Q27" s="256"/>
      <c r="R27" s="136">
        <v>127.23</v>
      </c>
      <c r="V27" s="260"/>
      <c r="W27" s="185"/>
    </row>
    <row r="28" spans="1:32" ht="9.75">
      <c r="A28" s="250" t="s">
        <v>68</v>
      </c>
      <c r="B28" s="254">
        <v>23181.68</v>
      </c>
      <c r="C28" s="254">
        <v>438.63</v>
      </c>
      <c r="D28" s="254">
        <v>621.54</v>
      </c>
      <c r="E28" s="254">
        <v>912.68</v>
      </c>
      <c r="F28" s="254">
        <v>376.63</v>
      </c>
      <c r="G28" s="254">
        <v>61</v>
      </c>
      <c r="H28" s="255">
        <f t="shared" si="0"/>
        <v>25592.160000000003</v>
      </c>
      <c r="I28" s="254">
        <v>6979.85</v>
      </c>
      <c r="J28" s="254">
        <v>189.24</v>
      </c>
      <c r="K28" s="254">
        <v>251.23</v>
      </c>
      <c r="L28" s="254">
        <v>219.58</v>
      </c>
      <c r="M28" s="254">
        <v>111.06</v>
      </c>
      <c r="N28" s="254">
        <v>23.43</v>
      </c>
      <c r="O28" s="255">
        <f t="shared" si="1"/>
        <v>7774.39</v>
      </c>
      <c r="P28" s="255">
        <f t="shared" si="2"/>
        <v>33366.55</v>
      </c>
      <c r="R28" s="136">
        <v>2594.27</v>
      </c>
      <c r="AD28" s="157"/>
      <c r="AE28" s="157"/>
      <c r="AF28" s="157"/>
    </row>
    <row r="29" spans="1:32" ht="9.75">
      <c r="A29" s="250" t="s">
        <v>69</v>
      </c>
      <c r="B29" s="254">
        <v>1218.72</v>
      </c>
      <c r="C29" s="254">
        <v>13</v>
      </c>
      <c r="D29" s="254">
        <v>1</v>
      </c>
      <c r="E29" s="254">
        <v>2</v>
      </c>
      <c r="F29" s="254">
        <v>0</v>
      </c>
      <c r="G29" s="254">
        <v>7</v>
      </c>
      <c r="H29" s="255">
        <f t="shared" si="0"/>
        <v>1241.72</v>
      </c>
      <c r="I29" s="254">
        <v>413.97</v>
      </c>
      <c r="J29" s="254">
        <v>3.89</v>
      </c>
      <c r="K29" s="254">
        <v>0</v>
      </c>
      <c r="L29" s="254">
        <v>0.6</v>
      </c>
      <c r="M29" s="254">
        <v>1</v>
      </c>
      <c r="N29" s="254">
        <v>1</v>
      </c>
      <c r="O29" s="255">
        <f t="shared" si="1"/>
        <v>420.46000000000004</v>
      </c>
      <c r="P29" s="255">
        <f t="shared" si="2"/>
        <v>1662.18</v>
      </c>
      <c r="R29" s="136">
        <v>19.35</v>
      </c>
      <c r="AD29" s="157"/>
      <c r="AE29" s="157"/>
      <c r="AF29" s="157"/>
    </row>
    <row r="30" spans="1:32" ht="9.75">
      <c r="A30" s="250" t="s">
        <v>70</v>
      </c>
      <c r="B30" s="254">
        <v>866.02</v>
      </c>
      <c r="C30" s="254">
        <v>10</v>
      </c>
      <c r="D30" s="254">
        <v>18</v>
      </c>
      <c r="E30" s="254">
        <v>11</v>
      </c>
      <c r="F30" s="254">
        <v>3</v>
      </c>
      <c r="G30" s="254">
        <v>75.91</v>
      </c>
      <c r="H30" s="255">
        <f t="shared" si="0"/>
        <v>983.93</v>
      </c>
      <c r="I30" s="254">
        <v>334.34</v>
      </c>
      <c r="J30" s="254">
        <v>4.67</v>
      </c>
      <c r="K30" s="254">
        <v>3.25</v>
      </c>
      <c r="L30" s="254">
        <v>2</v>
      </c>
      <c r="M30" s="254">
        <v>1</v>
      </c>
      <c r="N30" s="254">
        <v>13.41</v>
      </c>
      <c r="O30" s="255">
        <f t="shared" si="1"/>
        <v>358.67</v>
      </c>
      <c r="P30" s="255">
        <f t="shared" si="2"/>
        <v>1342.6</v>
      </c>
      <c r="R30" s="136">
        <v>51.97</v>
      </c>
      <c r="AD30" s="157"/>
      <c r="AE30" s="157"/>
      <c r="AF30" s="157"/>
    </row>
    <row r="31" spans="1:23" s="266" customFormat="1" ht="18" customHeight="1">
      <c r="A31" s="262" t="s">
        <v>71</v>
      </c>
      <c r="B31" s="263">
        <v>3049.73</v>
      </c>
      <c r="C31" s="263">
        <v>22</v>
      </c>
      <c r="D31" s="263">
        <v>4</v>
      </c>
      <c r="E31" s="263">
        <v>14</v>
      </c>
      <c r="F31" s="263">
        <v>8</v>
      </c>
      <c r="G31" s="263">
        <v>8</v>
      </c>
      <c r="H31" s="264">
        <f t="shared" si="0"/>
        <v>3105.73</v>
      </c>
      <c r="I31" s="263">
        <v>1062.41</v>
      </c>
      <c r="J31" s="263">
        <v>10.87</v>
      </c>
      <c r="K31" s="263">
        <v>1</v>
      </c>
      <c r="L31" s="263">
        <v>3</v>
      </c>
      <c r="M31" s="263">
        <v>1</v>
      </c>
      <c r="N31" s="263">
        <v>3</v>
      </c>
      <c r="O31" s="264">
        <f t="shared" si="1"/>
        <v>1081.28</v>
      </c>
      <c r="P31" s="264">
        <f t="shared" si="2"/>
        <v>4187.01</v>
      </c>
      <c r="Q31" s="265"/>
      <c r="R31" s="143">
        <v>54.35</v>
      </c>
      <c r="V31" s="267"/>
      <c r="W31" s="268"/>
    </row>
    <row r="32" spans="1:23" s="266" customFormat="1" ht="9.75">
      <c r="A32" s="262" t="s">
        <v>72</v>
      </c>
      <c r="B32" s="263">
        <v>1089.05</v>
      </c>
      <c r="C32" s="263">
        <v>10</v>
      </c>
      <c r="D32" s="263">
        <v>0</v>
      </c>
      <c r="E32" s="263">
        <v>6</v>
      </c>
      <c r="F32" s="263">
        <v>0</v>
      </c>
      <c r="G32" s="263">
        <v>0</v>
      </c>
      <c r="H32" s="264">
        <f t="shared" si="0"/>
        <v>1105.05</v>
      </c>
      <c r="I32" s="263">
        <v>379.62</v>
      </c>
      <c r="J32" s="263">
        <v>1</v>
      </c>
      <c r="K32" s="263">
        <v>0</v>
      </c>
      <c r="L32" s="263">
        <v>0</v>
      </c>
      <c r="M32" s="263">
        <v>0</v>
      </c>
      <c r="N32" s="263">
        <v>0</v>
      </c>
      <c r="O32" s="264">
        <f t="shared" si="1"/>
        <v>380.62</v>
      </c>
      <c r="P32" s="264">
        <f t="shared" si="2"/>
        <v>1485.67</v>
      </c>
      <c r="Q32" s="265"/>
      <c r="R32" s="143">
        <v>18</v>
      </c>
      <c r="V32" s="267"/>
      <c r="W32" s="268"/>
    </row>
    <row r="33" spans="1:23" s="266" customFormat="1" ht="9.75">
      <c r="A33" s="262" t="s">
        <v>73</v>
      </c>
      <c r="B33" s="263">
        <v>1758.21</v>
      </c>
      <c r="C33" s="263">
        <v>18</v>
      </c>
      <c r="D33" s="263">
        <v>18</v>
      </c>
      <c r="E33" s="263">
        <v>28.8</v>
      </c>
      <c r="F33" s="263">
        <v>2</v>
      </c>
      <c r="G33" s="263">
        <v>7</v>
      </c>
      <c r="H33" s="264">
        <f t="shared" si="0"/>
        <v>1832.01</v>
      </c>
      <c r="I33" s="263">
        <v>554.51</v>
      </c>
      <c r="J33" s="263">
        <v>7.61</v>
      </c>
      <c r="K33" s="263">
        <v>5</v>
      </c>
      <c r="L33" s="263">
        <v>8.93</v>
      </c>
      <c r="M33" s="263">
        <v>0</v>
      </c>
      <c r="N33" s="263">
        <v>1</v>
      </c>
      <c r="O33" s="264">
        <f t="shared" si="1"/>
        <v>577.05</v>
      </c>
      <c r="P33" s="264">
        <f t="shared" si="2"/>
        <v>2409.06</v>
      </c>
      <c r="Q33" s="265"/>
      <c r="R33" s="143">
        <v>75.91</v>
      </c>
      <c r="V33" s="267"/>
      <c r="W33" s="268"/>
    </row>
    <row r="34" spans="1:23" s="266" customFormat="1" ht="9.75">
      <c r="A34" s="266" t="s">
        <v>74</v>
      </c>
      <c r="B34" s="263">
        <v>2091.92</v>
      </c>
      <c r="C34" s="263">
        <v>17</v>
      </c>
      <c r="D34" s="263">
        <v>18</v>
      </c>
      <c r="E34" s="263">
        <v>35</v>
      </c>
      <c r="F34" s="263">
        <v>1.8</v>
      </c>
      <c r="G34" s="263">
        <v>12</v>
      </c>
      <c r="H34" s="264">
        <f t="shared" si="0"/>
        <v>2175.7200000000003</v>
      </c>
      <c r="I34" s="263">
        <v>756.04</v>
      </c>
      <c r="J34" s="263">
        <v>6</v>
      </c>
      <c r="K34" s="263">
        <v>4</v>
      </c>
      <c r="L34" s="263">
        <v>7.81</v>
      </c>
      <c r="M34" s="263">
        <v>1</v>
      </c>
      <c r="N34" s="263">
        <v>2</v>
      </c>
      <c r="O34" s="264">
        <f t="shared" si="1"/>
        <v>776.8499999999999</v>
      </c>
      <c r="P34" s="264">
        <f t="shared" si="2"/>
        <v>2952.57</v>
      </c>
      <c r="Q34" s="265"/>
      <c r="R34" s="143">
        <v>94.8</v>
      </c>
      <c r="V34" s="267"/>
      <c r="W34" s="268"/>
    </row>
    <row r="35" spans="1:23" s="266" customFormat="1" ht="9.75">
      <c r="A35" s="262" t="s">
        <v>75</v>
      </c>
      <c r="B35" s="263">
        <v>1576.55</v>
      </c>
      <c r="C35" s="263">
        <v>15</v>
      </c>
      <c r="D35" s="263">
        <v>8</v>
      </c>
      <c r="E35" s="263">
        <v>9</v>
      </c>
      <c r="F35" s="263">
        <v>0</v>
      </c>
      <c r="G35" s="263">
        <v>1</v>
      </c>
      <c r="H35" s="264">
        <f t="shared" si="0"/>
        <v>1609.55</v>
      </c>
      <c r="I35" s="263">
        <v>539.25</v>
      </c>
      <c r="J35" s="263">
        <v>3.65</v>
      </c>
      <c r="K35" s="263">
        <v>2.6</v>
      </c>
      <c r="L35" s="263">
        <v>6</v>
      </c>
      <c r="M35" s="263">
        <v>0</v>
      </c>
      <c r="N35" s="263">
        <v>0</v>
      </c>
      <c r="O35" s="264">
        <f t="shared" si="1"/>
        <v>551.5</v>
      </c>
      <c r="P35" s="264">
        <f t="shared" si="2"/>
        <v>2161.05</v>
      </c>
      <c r="Q35" s="265"/>
      <c r="R35" s="143">
        <v>42.42</v>
      </c>
      <c r="V35" s="267"/>
      <c r="W35" s="268"/>
    </row>
    <row r="36" spans="1:23" s="270" customFormat="1" ht="18" customHeight="1">
      <c r="A36" s="262" t="s">
        <v>76</v>
      </c>
      <c r="B36" s="263">
        <v>898.29</v>
      </c>
      <c r="C36" s="263">
        <v>11.96</v>
      </c>
      <c r="D36" s="263">
        <v>4</v>
      </c>
      <c r="E36" s="263">
        <v>2</v>
      </c>
      <c r="F36" s="263">
        <v>1</v>
      </c>
      <c r="G36" s="263">
        <v>11</v>
      </c>
      <c r="H36" s="264">
        <f t="shared" si="0"/>
        <v>928.25</v>
      </c>
      <c r="I36" s="263">
        <v>308.2</v>
      </c>
      <c r="J36" s="263">
        <v>7.6</v>
      </c>
      <c r="K36" s="263">
        <v>0</v>
      </c>
      <c r="L36" s="263">
        <v>0.75</v>
      </c>
      <c r="M36" s="263">
        <v>0</v>
      </c>
      <c r="N36" s="263">
        <v>1</v>
      </c>
      <c r="O36" s="264">
        <f t="shared" si="1"/>
        <v>317.55</v>
      </c>
      <c r="P36" s="264">
        <f t="shared" si="2"/>
        <v>1245.8</v>
      </c>
      <c r="Q36" s="269"/>
      <c r="R36" s="143">
        <v>25.11</v>
      </c>
      <c r="V36" s="271"/>
      <c r="W36" s="272"/>
    </row>
    <row r="37" spans="1:23" s="266" customFormat="1" ht="9.75">
      <c r="A37" s="262" t="s">
        <v>77</v>
      </c>
      <c r="B37" s="263">
        <v>1247.07</v>
      </c>
      <c r="C37" s="263">
        <v>17</v>
      </c>
      <c r="D37" s="263">
        <v>5</v>
      </c>
      <c r="E37" s="263">
        <v>18</v>
      </c>
      <c r="F37" s="263">
        <v>6</v>
      </c>
      <c r="G37" s="263">
        <v>21</v>
      </c>
      <c r="H37" s="264">
        <f t="shared" si="0"/>
        <v>1314.07</v>
      </c>
      <c r="I37" s="263">
        <v>549.9</v>
      </c>
      <c r="J37" s="263">
        <v>8</v>
      </c>
      <c r="K37" s="263">
        <v>2.58</v>
      </c>
      <c r="L37" s="263">
        <v>4.5</v>
      </c>
      <c r="M37" s="263">
        <v>2.75</v>
      </c>
      <c r="N37" s="263">
        <v>7.8</v>
      </c>
      <c r="O37" s="264">
        <f t="shared" si="1"/>
        <v>575.53</v>
      </c>
      <c r="P37" s="264">
        <f t="shared" si="2"/>
        <v>1889.6</v>
      </c>
      <c r="Q37" s="265"/>
      <c r="R37" s="143">
        <v>68.19</v>
      </c>
      <c r="V37" s="267"/>
      <c r="W37" s="268"/>
    </row>
    <row r="38" spans="1:23" s="266" customFormat="1" ht="9.75">
      <c r="A38" s="262" t="s">
        <v>78</v>
      </c>
      <c r="B38" s="263">
        <v>2214.76</v>
      </c>
      <c r="C38" s="263">
        <v>18</v>
      </c>
      <c r="D38" s="263">
        <v>5</v>
      </c>
      <c r="E38" s="263">
        <v>5</v>
      </c>
      <c r="F38" s="263">
        <v>13</v>
      </c>
      <c r="G38" s="263">
        <v>32.9</v>
      </c>
      <c r="H38" s="264">
        <f t="shared" si="0"/>
        <v>2288.6600000000003</v>
      </c>
      <c r="I38" s="263">
        <v>905.86</v>
      </c>
      <c r="J38" s="263">
        <v>8</v>
      </c>
      <c r="K38" s="263">
        <v>2.6</v>
      </c>
      <c r="L38" s="263">
        <v>2.35</v>
      </c>
      <c r="M38" s="263">
        <v>1.9</v>
      </c>
      <c r="N38" s="263">
        <v>4</v>
      </c>
      <c r="O38" s="264">
        <f t="shared" si="1"/>
        <v>924.71</v>
      </c>
      <c r="P38" s="264">
        <f t="shared" si="2"/>
        <v>3213.3700000000003</v>
      </c>
      <c r="Q38" s="265"/>
      <c r="R38" s="143">
        <v>44.41</v>
      </c>
      <c r="V38" s="267"/>
      <c r="W38" s="268"/>
    </row>
    <row r="39" spans="1:23" s="266" customFormat="1" ht="9.75">
      <c r="A39" s="262" t="s">
        <v>79</v>
      </c>
      <c r="B39" s="263">
        <v>2997.24</v>
      </c>
      <c r="C39" s="263">
        <v>60</v>
      </c>
      <c r="D39" s="263">
        <v>22</v>
      </c>
      <c r="E39" s="263">
        <v>49.65</v>
      </c>
      <c r="F39" s="263">
        <v>14.89</v>
      </c>
      <c r="G39" s="263">
        <v>77.59</v>
      </c>
      <c r="H39" s="264">
        <f t="shared" si="0"/>
        <v>3221.37</v>
      </c>
      <c r="I39" s="263">
        <v>1148.26</v>
      </c>
      <c r="J39" s="263">
        <v>19.28</v>
      </c>
      <c r="K39" s="263">
        <v>9.8</v>
      </c>
      <c r="L39" s="263">
        <v>21.38</v>
      </c>
      <c r="M39" s="263">
        <v>1</v>
      </c>
      <c r="N39" s="263">
        <v>13.25</v>
      </c>
      <c r="O39" s="264">
        <f t="shared" si="1"/>
        <v>1212.97</v>
      </c>
      <c r="P39" s="264">
        <f t="shared" si="2"/>
        <v>4434.34</v>
      </c>
      <c r="Q39" s="265"/>
      <c r="R39" s="143">
        <v>155.55</v>
      </c>
      <c r="V39" s="267"/>
      <c r="W39" s="268"/>
    </row>
    <row r="40" spans="1:23" s="266" customFormat="1" ht="9.75">
      <c r="A40" s="262" t="s">
        <v>80</v>
      </c>
      <c r="B40" s="263">
        <v>677.75</v>
      </c>
      <c r="C40" s="263">
        <v>4</v>
      </c>
      <c r="D40" s="263">
        <v>1</v>
      </c>
      <c r="E40" s="263">
        <v>21</v>
      </c>
      <c r="F40" s="263">
        <v>3</v>
      </c>
      <c r="G40" s="263">
        <v>12</v>
      </c>
      <c r="H40" s="264">
        <f t="shared" si="0"/>
        <v>718.75</v>
      </c>
      <c r="I40" s="263">
        <v>240.19</v>
      </c>
      <c r="J40" s="263">
        <v>3</v>
      </c>
      <c r="K40" s="263">
        <v>1</v>
      </c>
      <c r="L40" s="263">
        <v>10</v>
      </c>
      <c r="M40" s="263">
        <v>0</v>
      </c>
      <c r="N40" s="263">
        <v>0</v>
      </c>
      <c r="O40" s="264">
        <f t="shared" si="1"/>
        <v>254.19</v>
      </c>
      <c r="P40" s="264">
        <f t="shared" si="2"/>
        <v>972.94</v>
      </c>
      <c r="Q40" s="265"/>
      <c r="R40" s="139">
        <v>40</v>
      </c>
      <c r="V40" s="267"/>
      <c r="W40" s="268"/>
    </row>
    <row r="41" spans="1:23" s="266" customFormat="1" ht="18" customHeight="1">
      <c r="A41" s="262" t="s">
        <v>81</v>
      </c>
      <c r="B41" s="263">
        <v>1706.6</v>
      </c>
      <c r="C41" s="263">
        <v>6</v>
      </c>
      <c r="D41" s="263">
        <v>4</v>
      </c>
      <c r="E41" s="263">
        <v>13</v>
      </c>
      <c r="F41" s="263">
        <v>5</v>
      </c>
      <c r="G41" s="263">
        <v>0</v>
      </c>
      <c r="H41" s="264">
        <f t="shared" si="0"/>
        <v>1734.6</v>
      </c>
      <c r="I41" s="263">
        <v>643.74</v>
      </c>
      <c r="J41" s="263">
        <v>5.75</v>
      </c>
      <c r="K41" s="263">
        <v>4</v>
      </c>
      <c r="L41" s="263">
        <v>1</v>
      </c>
      <c r="M41" s="263">
        <v>2</v>
      </c>
      <c r="N41" s="263">
        <v>0</v>
      </c>
      <c r="O41" s="264">
        <f t="shared" si="1"/>
        <v>656.49</v>
      </c>
      <c r="P41" s="264">
        <f t="shared" si="2"/>
        <v>2391.09</v>
      </c>
      <c r="Q41" s="265"/>
      <c r="R41" s="143">
        <v>36.6</v>
      </c>
      <c r="S41" s="266">
        <v>38</v>
      </c>
      <c r="V41" s="267"/>
      <c r="W41" s="268"/>
    </row>
    <row r="42" spans="1:23" s="266" customFormat="1" ht="9.75">
      <c r="A42" s="262" t="s">
        <v>82</v>
      </c>
      <c r="B42" s="263">
        <v>5660.02</v>
      </c>
      <c r="C42" s="263">
        <v>97</v>
      </c>
      <c r="D42" s="263">
        <v>92</v>
      </c>
      <c r="E42" s="263">
        <v>299.71</v>
      </c>
      <c r="F42" s="263">
        <v>8</v>
      </c>
      <c r="G42" s="263">
        <v>23</v>
      </c>
      <c r="H42" s="264">
        <f t="shared" si="0"/>
        <v>6179.7300000000005</v>
      </c>
      <c r="I42" s="263">
        <v>2243</v>
      </c>
      <c r="J42" s="263">
        <v>56.33</v>
      </c>
      <c r="K42" s="263">
        <v>36.41</v>
      </c>
      <c r="L42" s="263">
        <v>95.27</v>
      </c>
      <c r="M42" s="263">
        <v>3.8</v>
      </c>
      <c r="N42" s="263">
        <v>11.63</v>
      </c>
      <c r="O42" s="264">
        <f t="shared" si="1"/>
        <v>2446.44</v>
      </c>
      <c r="P42" s="264">
        <f t="shared" si="2"/>
        <v>8626.17</v>
      </c>
      <c r="Q42" s="265"/>
      <c r="R42" s="143">
        <v>623.83</v>
      </c>
      <c r="V42" s="267"/>
      <c r="W42" s="268"/>
    </row>
    <row r="43" spans="1:23" s="266" customFormat="1" ht="9.75">
      <c r="A43" s="262" t="s">
        <v>83</v>
      </c>
      <c r="B43" s="263">
        <v>3986.92</v>
      </c>
      <c r="C43" s="263">
        <v>35</v>
      </c>
      <c r="D43" s="263">
        <v>30</v>
      </c>
      <c r="E43" s="263">
        <v>131.49</v>
      </c>
      <c r="F43" s="263">
        <v>11</v>
      </c>
      <c r="G43" s="263">
        <v>12</v>
      </c>
      <c r="H43" s="264">
        <f t="shared" si="0"/>
        <v>4206.41</v>
      </c>
      <c r="I43" s="263">
        <v>1491.05</v>
      </c>
      <c r="J43" s="263">
        <v>18</v>
      </c>
      <c r="K43" s="263">
        <v>12.75</v>
      </c>
      <c r="L43" s="263">
        <v>20.04</v>
      </c>
      <c r="M43" s="263">
        <v>8</v>
      </c>
      <c r="N43" s="263">
        <v>2</v>
      </c>
      <c r="O43" s="264">
        <f t="shared" si="1"/>
        <v>1551.84</v>
      </c>
      <c r="P43" s="264">
        <f t="shared" si="2"/>
        <v>5758.25</v>
      </c>
      <c r="Q43" s="265"/>
      <c r="R43" s="143">
        <v>245.51</v>
      </c>
      <c r="V43" s="267"/>
      <c r="W43" s="268"/>
    </row>
    <row r="44" spans="1:23" s="266" customFormat="1" ht="9.75">
      <c r="A44" s="262" t="s">
        <v>84</v>
      </c>
      <c r="B44" s="263">
        <v>833.16</v>
      </c>
      <c r="C44" s="263">
        <v>5</v>
      </c>
      <c r="D44" s="263">
        <v>4</v>
      </c>
      <c r="E44" s="263">
        <v>4</v>
      </c>
      <c r="F44" s="263">
        <v>1</v>
      </c>
      <c r="G44" s="263">
        <v>0</v>
      </c>
      <c r="H44" s="264">
        <f t="shared" si="0"/>
        <v>847.16</v>
      </c>
      <c r="I44" s="263">
        <v>329.64</v>
      </c>
      <c r="J44" s="263">
        <v>1</v>
      </c>
      <c r="K44" s="263">
        <v>1</v>
      </c>
      <c r="L44" s="263">
        <v>0</v>
      </c>
      <c r="M44" s="263">
        <v>0</v>
      </c>
      <c r="N44" s="263">
        <v>2</v>
      </c>
      <c r="O44" s="264">
        <f t="shared" si="1"/>
        <v>333.64</v>
      </c>
      <c r="P44" s="264">
        <f t="shared" si="2"/>
        <v>1180.8</v>
      </c>
      <c r="Q44" s="265"/>
      <c r="R44" s="143">
        <v>17</v>
      </c>
      <c r="V44" s="267"/>
      <c r="W44" s="268"/>
    </row>
    <row r="45" spans="1:23" s="270" customFormat="1" ht="18" customHeight="1">
      <c r="A45" s="262" t="s">
        <v>85</v>
      </c>
      <c r="B45" s="263">
        <v>877.5</v>
      </c>
      <c r="C45" s="263">
        <v>3</v>
      </c>
      <c r="D45" s="263">
        <v>1</v>
      </c>
      <c r="E45" s="263">
        <v>2</v>
      </c>
      <c r="F45" s="263">
        <v>1</v>
      </c>
      <c r="G45" s="263">
        <v>0</v>
      </c>
      <c r="H45" s="264">
        <f t="shared" si="0"/>
        <v>884.5</v>
      </c>
      <c r="I45" s="263">
        <v>309.2</v>
      </c>
      <c r="J45" s="263">
        <v>0</v>
      </c>
      <c r="K45" s="263">
        <v>0</v>
      </c>
      <c r="L45" s="263">
        <v>1</v>
      </c>
      <c r="M45" s="263">
        <v>0</v>
      </c>
      <c r="N45" s="263">
        <v>0</v>
      </c>
      <c r="O45" s="264">
        <f t="shared" si="1"/>
        <v>310.2</v>
      </c>
      <c r="P45" s="264">
        <f t="shared" si="2"/>
        <v>1194.7</v>
      </c>
      <c r="Q45" s="269"/>
      <c r="R45" s="143">
        <v>9</v>
      </c>
      <c r="V45" s="271"/>
      <c r="W45" s="272"/>
    </row>
    <row r="46" spans="1:23" s="266" customFormat="1" ht="9.75">
      <c r="A46" s="262" t="s">
        <v>86</v>
      </c>
      <c r="B46" s="263">
        <v>1040.41</v>
      </c>
      <c r="C46" s="263">
        <v>8</v>
      </c>
      <c r="D46" s="263">
        <v>4</v>
      </c>
      <c r="E46" s="263">
        <v>5</v>
      </c>
      <c r="F46" s="263">
        <v>1</v>
      </c>
      <c r="G46" s="263">
        <v>0</v>
      </c>
      <c r="H46" s="264">
        <f t="shared" si="0"/>
        <v>1058.41</v>
      </c>
      <c r="I46" s="263">
        <v>374.64</v>
      </c>
      <c r="J46" s="263">
        <v>3</v>
      </c>
      <c r="K46" s="263">
        <v>0</v>
      </c>
      <c r="L46" s="263">
        <v>1</v>
      </c>
      <c r="M46" s="263">
        <v>0</v>
      </c>
      <c r="N46" s="263">
        <v>0</v>
      </c>
      <c r="O46" s="264">
        <f t="shared" si="1"/>
        <v>378.64</v>
      </c>
      <c r="P46" s="264">
        <f t="shared" si="2"/>
        <v>1437.0500000000002</v>
      </c>
      <c r="Q46" s="265"/>
      <c r="R46" s="143">
        <v>22</v>
      </c>
      <c r="V46" s="267"/>
      <c r="W46" s="268"/>
    </row>
    <row r="47" spans="1:28" s="270" customFormat="1" ht="9.75">
      <c r="A47" s="273" t="s">
        <v>87</v>
      </c>
      <c r="B47" s="263">
        <v>1162.95</v>
      </c>
      <c r="C47" s="263">
        <v>4</v>
      </c>
      <c r="D47" s="263">
        <v>1</v>
      </c>
      <c r="E47" s="263">
        <v>2</v>
      </c>
      <c r="F47" s="263">
        <v>3</v>
      </c>
      <c r="G47" s="263">
        <v>1</v>
      </c>
      <c r="H47" s="264">
        <f t="shared" si="0"/>
        <v>1173.95</v>
      </c>
      <c r="I47" s="263">
        <v>413.84</v>
      </c>
      <c r="J47" s="263">
        <v>1.94</v>
      </c>
      <c r="K47" s="263">
        <v>0</v>
      </c>
      <c r="L47" s="263">
        <v>0</v>
      </c>
      <c r="M47" s="263">
        <v>0</v>
      </c>
      <c r="N47" s="263">
        <v>0</v>
      </c>
      <c r="O47" s="264">
        <f t="shared" si="1"/>
        <v>415.78</v>
      </c>
      <c r="P47" s="264">
        <f t="shared" si="2"/>
        <v>1589.73</v>
      </c>
      <c r="Q47" s="269"/>
      <c r="R47" s="143">
        <v>10.94</v>
      </c>
      <c r="S47" s="274">
        <v>7</v>
      </c>
      <c r="T47" s="273"/>
      <c r="U47" s="273"/>
      <c r="V47" s="275"/>
      <c r="W47" s="275"/>
      <c r="X47" s="275"/>
      <c r="Y47" s="275"/>
      <c r="Z47" s="275"/>
      <c r="AA47" s="275"/>
      <c r="AB47" s="273"/>
    </row>
    <row r="48" spans="1:23" s="266" customFormat="1" ht="9.75">
      <c r="A48" s="262" t="s">
        <v>88</v>
      </c>
      <c r="B48" s="263">
        <v>2090.85</v>
      </c>
      <c r="C48" s="263">
        <v>27</v>
      </c>
      <c r="D48" s="263">
        <v>4</v>
      </c>
      <c r="E48" s="263">
        <v>14</v>
      </c>
      <c r="F48" s="263">
        <v>4</v>
      </c>
      <c r="G48" s="263">
        <v>232.3</v>
      </c>
      <c r="H48" s="264">
        <f t="shared" si="0"/>
        <v>2372.15</v>
      </c>
      <c r="I48" s="263">
        <v>717.82</v>
      </c>
      <c r="J48" s="263">
        <v>13</v>
      </c>
      <c r="K48" s="263">
        <v>2</v>
      </c>
      <c r="L48" s="263">
        <v>0</v>
      </c>
      <c r="M48" s="263">
        <v>2.35</v>
      </c>
      <c r="N48" s="263">
        <v>40.27</v>
      </c>
      <c r="O48" s="264">
        <f t="shared" si="1"/>
        <v>775.44</v>
      </c>
      <c r="P48" s="264">
        <f t="shared" si="2"/>
        <v>3147.59</v>
      </c>
      <c r="Q48" s="265"/>
      <c r="R48" s="143">
        <v>62</v>
      </c>
      <c r="S48" s="276"/>
      <c r="V48" s="267"/>
      <c r="W48" s="268"/>
    </row>
    <row r="49" spans="1:42" s="268" customFormat="1" ht="14.25" customHeight="1">
      <c r="A49" s="268" t="s">
        <v>96</v>
      </c>
      <c r="B49" s="264">
        <f aca="true" t="shared" si="3" ref="B49:P49">SUM(B6:B48)</f>
        <v>100264.73000000003</v>
      </c>
      <c r="C49" s="264">
        <f t="shared" si="3"/>
        <v>1317.43</v>
      </c>
      <c r="D49" s="264">
        <f t="shared" si="3"/>
        <v>1048.1100000000001</v>
      </c>
      <c r="E49" s="264">
        <f t="shared" si="3"/>
        <v>2083.99</v>
      </c>
      <c r="F49" s="264">
        <f t="shared" si="3"/>
        <v>578.32</v>
      </c>
      <c r="G49" s="264">
        <f t="shared" si="3"/>
        <v>1453.65</v>
      </c>
      <c r="H49" s="264">
        <f t="shared" si="3"/>
        <v>106746.23000000001</v>
      </c>
      <c r="I49" s="264">
        <f t="shared" si="3"/>
        <v>35028.24</v>
      </c>
      <c r="J49" s="264">
        <f t="shared" si="3"/>
        <v>526.07</v>
      </c>
      <c r="K49" s="264">
        <f t="shared" si="3"/>
        <v>398.05000000000007</v>
      </c>
      <c r="L49" s="264">
        <f t="shared" si="3"/>
        <v>523.2</v>
      </c>
      <c r="M49" s="264">
        <f t="shared" si="3"/>
        <v>166.86</v>
      </c>
      <c r="N49" s="264">
        <f t="shared" si="3"/>
        <v>345.76</v>
      </c>
      <c r="O49" s="264">
        <f t="shared" si="3"/>
        <v>36988.179999999986</v>
      </c>
      <c r="P49" s="264">
        <f t="shared" si="3"/>
        <v>143734.40999999997</v>
      </c>
      <c r="Q49" s="277"/>
      <c r="R49" s="143">
        <v>5787.78</v>
      </c>
      <c r="S49" s="276">
        <v>5793</v>
      </c>
      <c r="T49" s="262"/>
      <c r="U49" s="262"/>
      <c r="V49" s="278"/>
      <c r="W49" s="278"/>
      <c r="X49" s="278"/>
      <c r="Y49" s="278"/>
      <c r="Z49" s="278"/>
      <c r="AA49" s="278"/>
      <c r="AB49" s="262"/>
      <c r="AC49" s="266"/>
      <c r="AD49" s="266"/>
      <c r="AE49" s="266"/>
      <c r="AF49" s="266"/>
      <c r="AG49" s="266"/>
      <c r="AH49" s="266"/>
      <c r="AI49" s="266"/>
      <c r="AJ49" s="266"/>
      <c r="AK49" s="266"/>
      <c r="AL49" s="266"/>
      <c r="AM49" s="266"/>
      <c r="AN49" s="266"/>
      <c r="AO49" s="266"/>
      <c r="AP49" s="266"/>
    </row>
    <row r="50" spans="1:28" s="266" customFormat="1" ht="19.5" customHeight="1">
      <c r="A50" s="279" t="s">
        <v>91</v>
      </c>
      <c r="B50" s="263">
        <v>1995.04</v>
      </c>
      <c r="C50" s="263">
        <v>43</v>
      </c>
      <c r="D50" s="263">
        <v>47</v>
      </c>
      <c r="E50" s="263">
        <v>64</v>
      </c>
      <c r="F50" s="263">
        <v>10</v>
      </c>
      <c r="G50" s="263">
        <v>103</v>
      </c>
      <c r="H50" s="264">
        <f>SUM(B50:G50)</f>
        <v>2262.04</v>
      </c>
      <c r="I50" s="263">
        <v>366.69</v>
      </c>
      <c r="J50" s="263">
        <v>13</v>
      </c>
      <c r="K50" s="263">
        <v>9</v>
      </c>
      <c r="L50" s="263">
        <v>5</v>
      </c>
      <c r="M50" s="263">
        <v>1</v>
      </c>
      <c r="N50" s="263">
        <v>20</v>
      </c>
      <c r="O50" s="264">
        <f>SUM(I50:N50)</f>
        <v>414.69</v>
      </c>
      <c r="P50" s="264">
        <f>SUM(O50,H50)</f>
        <v>2676.73</v>
      </c>
      <c r="Q50" s="265"/>
      <c r="R50" s="143">
        <v>166</v>
      </c>
      <c r="S50" s="139">
        <v>166</v>
      </c>
      <c r="T50" s="262"/>
      <c r="U50" s="262"/>
      <c r="V50" s="278"/>
      <c r="W50" s="278"/>
      <c r="X50" s="278"/>
      <c r="Y50" s="278"/>
      <c r="Z50" s="278"/>
      <c r="AA50" s="278"/>
      <c r="AB50" s="262"/>
    </row>
    <row r="51" spans="1:42" s="268" customFormat="1" ht="18" customHeight="1">
      <c r="A51" s="268" t="s">
        <v>187</v>
      </c>
      <c r="B51" s="264">
        <f aca="true" t="shared" si="4" ref="B51:P51">B50</f>
        <v>1995.04</v>
      </c>
      <c r="C51" s="264">
        <f t="shared" si="4"/>
        <v>43</v>
      </c>
      <c r="D51" s="264">
        <f t="shared" si="4"/>
        <v>47</v>
      </c>
      <c r="E51" s="264">
        <f t="shared" si="4"/>
        <v>64</v>
      </c>
      <c r="F51" s="264">
        <f t="shared" si="4"/>
        <v>10</v>
      </c>
      <c r="G51" s="264">
        <f t="shared" si="4"/>
        <v>103</v>
      </c>
      <c r="H51" s="264">
        <f t="shared" si="4"/>
        <v>2262.04</v>
      </c>
      <c r="I51" s="264">
        <f t="shared" si="4"/>
        <v>366.69</v>
      </c>
      <c r="J51" s="264">
        <f t="shared" si="4"/>
        <v>13</v>
      </c>
      <c r="K51" s="264">
        <f t="shared" si="4"/>
        <v>9</v>
      </c>
      <c r="L51" s="264">
        <f t="shared" si="4"/>
        <v>5</v>
      </c>
      <c r="M51" s="264">
        <f t="shared" si="4"/>
        <v>1</v>
      </c>
      <c r="N51" s="264">
        <f t="shared" si="4"/>
        <v>20</v>
      </c>
      <c r="O51" s="264">
        <f t="shared" si="4"/>
        <v>414.69</v>
      </c>
      <c r="P51" s="264">
        <f t="shared" si="4"/>
        <v>2676.73</v>
      </c>
      <c r="Q51" s="265"/>
      <c r="R51" s="143"/>
      <c r="S51" s="266"/>
      <c r="T51" s="266"/>
      <c r="U51" s="266"/>
      <c r="V51" s="267"/>
      <c r="X51" s="266"/>
      <c r="Y51" s="266"/>
      <c r="Z51" s="266"/>
      <c r="AA51" s="266"/>
      <c r="AB51" s="266"/>
      <c r="AC51" s="266"/>
      <c r="AD51" s="267"/>
      <c r="AE51" s="266"/>
      <c r="AF51" s="266"/>
      <c r="AG51" s="266"/>
      <c r="AH51" s="266"/>
      <c r="AI51" s="266"/>
      <c r="AJ51" s="266"/>
      <c r="AK51" s="266"/>
      <c r="AL51" s="266"/>
      <c r="AM51" s="266"/>
      <c r="AN51" s="266"/>
      <c r="AO51" s="266"/>
      <c r="AP51" s="266"/>
    </row>
    <row r="52" spans="1:42" s="268" customFormat="1" ht="18" customHeight="1">
      <c r="A52" s="280" t="s">
        <v>188</v>
      </c>
      <c r="B52" s="281">
        <f aca="true" t="shared" si="5" ref="B52:P52">SUM(B49,B51)</f>
        <v>102259.77000000002</v>
      </c>
      <c r="C52" s="281">
        <f t="shared" si="5"/>
        <v>1360.43</v>
      </c>
      <c r="D52" s="281">
        <f t="shared" si="5"/>
        <v>1095.1100000000001</v>
      </c>
      <c r="E52" s="281">
        <f t="shared" si="5"/>
        <v>2147.99</v>
      </c>
      <c r="F52" s="281">
        <f t="shared" si="5"/>
        <v>588.32</v>
      </c>
      <c r="G52" s="281">
        <f t="shared" si="5"/>
        <v>1556.65</v>
      </c>
      <c r="H52" s="281">
        <f t="shared" si="5"/>
        <v>109008.27</v>
      </c>
      <c r="I52" s="281">
        <f t="shared" si="5"/>
        <v>35394.93</v>
      </c>
      <c r="J52" s="281">
        <f t="shared" si="5"/>
        <v>539.07</v>
      </c>
      <c r="K52" s="281">
        <f t="shared" si="5"/>
        <v>407.05000000000007</v>
      </c>
      <c r="L52" s="281">
        <f t="shared" si="5"/>
        <v>528.2</v>
      </c>
      <c r="M52" s="281">
        <f t="shared" si="5"/>
        <v>167.86</v>
      </c>
      <c r="N52" s="281">
        <f t="shared" si="5"/>
        <v>365.76</v>
      </c>
      <c r="O52" s="281">
        <f t="shared" si="5"/>
        <v>37402.86999999999</v>
      </c>
      <c r="P52" s="281">
        <f t="shared" si="5"/>
        <v>146411.13999999998</v>
      </c>
      <c r="Q52" s="265"/>
      <c r="AE52" s="266"/>
      <c r="AF52" s="266"/>
      <c r="AG52" s="266"/>
      <c r="AH52" s="266"/>
      <c r="AI52" s="266"/>
      <c r="AJ52" s="266"/>
      <c r="AK52" s="266"/>
      <c r="AL52" s="266"/>
      <c r="AM52" s="266"/>
      <c r="AN52" s="266"/>
      <c r="AO52" s="266"/>
      <c r="AP52" s="266"/>
    </row>
    <row r="53" spans="1:42" s="268" customFormat="1" ht="18" customHeight="1">
      <c r="A53" s="280" t="s">
        <v>189</v>
      </c>
      <c r="B53" s="281">
        <f aca="true" t="shared" si="6" ref="B53:P53">B52-B50</f>
        <v>100264.73000000003</v>
      </c>
      <c r="C53" s="281">
        <f t="shared" si="6"/>
        <v>1317.43</v>
      </c>
      <c r="D53" s="281">
        <f t="shared" si="6"/>
        <v>1048.1100000000001</v>
      </c>
      <c r="E53" s="281">
        <f t="shared" si="6"/>
        <v>2083.99</v>
      </c>
      <c r="F53" s="281">
        <f t="shared" si="6"/>
        <v>578.32</v>
      </c>
      <c r="G53" s="281">
        <f t="shared" si="6"/>
        <v>1453.65</v>
      </c>
      <c r="H53" s="281">
        <f t="shared" si="6"/>
        <v>106746.23000000001</v>
      </c>
      <c r="I53" s="281">
        <f t="shared" si="6"/>
        <v>35028.24</v>
      </c>
      <c r="J53" s="281">
        <f t="shared" si="6"/>
        <v>526.07</v>
      </c>
      <c r="K53" s="281">
        <f t="shared" si="6"/>
        <v>398.05000000000007</v>
      </c>
      <c r="L53" s="281">
        <f t="shared" si="6"/>
        <v>523.2</v>
      </c>
      <c r="M53" s="281">
        <f t="shared" si="6"/>
        <v>166.86</v>
      </c>
      <c r="N53" s="281">
        <f t="shared" si="6"/>
        <v>345.76</v>
      </c>
      <c r="O53" s="281">
        <f t="shared" si="6"/>
        <v>36988.179999999986</v>
      </c>
      <c r="P53" s="281">
        <f t="shared" si="6"/>
        <v>143734.40999999997</v>
      </c>
      <c r="Q53" s="265"/>
      <c r="AE53" s="266"/>
      <c r="AF53" s="266"/>
      <c r="AG53" s="266"/>
      <c r="AH53" s="266"/>
      <c r="AI53" s="266"/>
      <c r="AJ53" s="266"/>
      <c r="AK53" s="266"/>
      <c r="AL53" s="266"/>
      <c r="AM53" s="266"/>
      <c r="AN53" s="266"/>
      <c r="AO53" s="266"/>
      <c r="AP53" s="266"/>
    </row>
    <row r="54" spans="2:30" ht="11.25" customHeight="1">
      <c r="B54" s="282"/>
      <c r="C54" s="282"/>
      <c r="D54" s="282"/>
      <c r="E54" s="282"/>
      <c r="F54" s="282"/>
      <c r="G54" s="282"/>
      <c r="H54" s="283"/>
      <c r="I54" s="282"/>
      <c r="J54" s="282"/>
      <c r="K54" s="282"/>
      <c r="L54" s="282"/>
      <c r="M54" s="282"/>
      <c r="N54" s="282"/>
      <c r="O54" s="284"/>
      <c r="P54" s="282"/>
      <c r="V54" s="157"/>
      <c r="W54" s="157"/>
      <c r="AD54" s="157"/>
    </row>
    <row r="55" ht="13.5" customHeight="1">
      <c r="A55" s="157" t="s">
        <v>92</v>
      </c>
    </row>
    <row r="56" ht="9.75">
      <c r="A56" s="157" t="s">
        <v>186</v>
      </c>
    </row>
  </sheetData>
  <printOptions horizontalCentered="1"/>
  <pageMargins left="0.3937007874015748" right="0.35433070866141736" top="0.7874015748031497" bottom="0.3937007874015748" header="0" footer="0"/>
  <pageSetup fitToHeight="1" fitToWidth="1" horizontalDpi="600" verticalDpi="600" orientation="landscape" paperSize="9" scale="71"/>
  <headerFooter alignWithMargins="0">
    <oddFooter>&amp;C&amp;"Arial,Regular"19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U76"/>
  <sheetViews>
    <sheetView showGridLines="0" zoomScaleSheetLayoutView="100" workbookViewId="0" topLeftCell="A1">
      <pane xSplit="1" ySplit="6" topLeftCell="B7" activePane="bottomRight" state="frozen"/>
      <selection pane="topLeft" activeCell="A1" sqref="A1"/>
      <selection pane="topRight" activeCell="B1" sqref="B1"/>
      <selection pane="bottomLeft" activeCell="A7" sqref="A7"/>
      <selection pane="bottomRight" activeCell="N20" sqref="N20"/>
    </sheetView>
  </sheetViews>
  <sheetFormatPr defaultColWidth="12" defaultRowHeight="12.75"/>
  <cols>
    <col min="1" max="1" width="38.33203125" style="157" customWidth="1"/>
    <col min="2" max="2" width="11.33203125" style="248" bestFit="1" customWidth="1"/>
    <col min="3" max="4" width="11.33203125" style="157" bestFit="1" customWidth="1"/>
    <col min="5" max="5" width="3.16015625" style="157" customWidth="1"/>
    <col min="6" max="6" width="9.33203125" style="157" customWidth="1"/>
    <col min="7" max="7" width="9.33203125" style="288" customWidth="1"/>
    <col min="8" max="8" width="9.33203125" style="157" customWidth="1"/>
    <col min="9" max="9" width="9.33203125" style="288" customWidth="1"/>
    <col min="10" max="15" width="9.33203125" style="157" customWidth="1"/>
    <col min="16" max="16" width="8.16015625" style="157" customWidth="1"/>
    <col min="17" max="73" width="9.33203125" style="157" customWidth="1"/>
    <col min="74" max="16384" width="9.33203125" style="217" customWidth="1"/>
  </cols>
  <sheetData>
    <row r="1" spans="1:9" ht="14.25" customHeight="1">
      <c r="A1" s="285" t="s">
        <v>213</v>
      </c>
      <c r="B1" s="286"/>
      <c r="C1" s="66"/>
      <c r="D1" s="66"/>
      <c r="E1" s="66"/>
      <c r="F1" s="66"/>
      <c r="G1" s="287"/>
      <c r="H1" s="66"/>
      <c r="I1" s="287"/>
    </row>
    <row r="2" ht="11.25" customHeight="1">
      <c r="A2" s="157" t="s">
        <v>190</v>
      </c>
    </row>
    <row r="3" spans="1:9" ht="11.25" customHeight="1">
      <c r="A3" s="289"/>
      <c r="B3" s="15"/>
      <c r="C3" s="5"/>
      <c r="D3" s="5"/>
      <c r="E3" s="5"/>
      <c r="F3" s="5"/>
      <c r="G3" s="290"/>
      <c r="H3" s="1"/>
      <c r="I3" s="290"/>
    </row>
    <row r="4" spans="1:9" ht="13.5" customHeight="1">
      <c r="A4" s="291" t="s">
        <v>191</v>
      </c>
      <c r="B4" s="292" t="s">
        <v>192</v>
      </c>
      <c r="C4" s="292"/>
      <c r="D4" s="292"/>
      <c r="E4" s="292"/>
      <c r="F4" s="411" t="s">
        <v>193</v>
      </c>
      <c r="G4" s="412"/>
      <c r="H4" s="407" t="s">
        <v>194</v>
      </c>
      <c r="I4" s="408"/>
    </row>
    <row r="5" spans="2:9" ht="12.75">
      <c r="B5" s="293">
        <v>39873</v>
      </c>
      <c r="C5" s="294">
        <v>40057</v>
      </c>
      <c r="D5" s="294">
        <v>40238</v>
      </c>
      <c r="E5" s="294"/>
      <c r="F5" s="413" t="s">
        <v>195</v>
      </c>
      <c r="G5" s="414"/>
      <c r="H5" s="409" t="s">
        <v>196</v>
      </c>
      <c r="I5" s="410"/>
    </row>
    <row r="6" spans="1:9" ht="10.5" customHeight="1">
      <c r="A6" s="168"/>
      <c r="B6" s="295" t="s">
        <v>197</v>
      </c>
      <c r="C6" s="295" t="s">
        <v>197</v>
      </c>
      <c r="D6" s="295" t="s">
        <v>197</v>
      </c>
      <c r="E6" s="296"/>
      <c r="F6" s="295" t="s">
        <v>198</v>
      </c>
      <c r="G6" s="297" t="s">
        <v>199</v>
      </c>
      <c r="H6" s="295" t="s">
        <v>198</v>
      </c>
      <c r="I6" s="297" t="s">
        <v>199</v>
      </c>
    </row>
    <row r="7" spans="3:4" ht="4.5" customHeight="1">
      <c r="C7" s="296"/>
      <c r="D7" s="296"/>
    </row>
    <row r="8" spans="1:73" s="299" customFormat="1" ht="9.75">
      <c r="A8" s="185" t="s">
        <v>200</v>
      </c>
      <c r="B8" s="191">
        <f>SUM(B9:B11)</f>
        <v>7455.19</v>
      </c>
      <c r="C8" s="191">
        <f>SUM(C9:C11)</f>
        <v>7388.45</v>
      </c>
      <c r="D8" s="191">
        <f>SUM(D9:D11)</f>
        <v>7418.570000000001</v>
      </c>
      <c r="E8" s="191"/>
      <c r="F8" s="191">
        <f>D8-B8</f>
        <v>-36.61999999999898</v>
      </c>
      <c r="G8" s="298">
        <f>F8/B8</f>
        <v>-0.004912014314859713</v>
      </c>
      <c r="H8" s="191">
        <f>D8-C8</f>
        <v>30.1200000000008</v>
      </c>
      <c r="I8" s="298">
        <f>H8/C8</f>
        <v>0.004076633123320968</v>
      </c>
      <c r="J8" s="175"/>
      <c r="K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row>
    <row r="9" spans="1:73" s="299" customFormat="1" ht="10.5" customHeight="1">
      <c r="A9" s="300" t="s">
        <v>50</v>
      </c>
      <c r="B9" s="190">
        <v>1756.19</v>
      </c>
      <c r="C9" s="190">
        <v>1721.47</v>
      </c>
      <c r="D9" s="190">
        <v>1724.42</v>
      </c>
      <c r="E9" s="190"/>
      <c r="F9" s="190">
        <f>D9-B9</f>
        <v>-31.769999999999982</v>
      </c>
      <c r="G9" s="301">
        <f>F9/B9</f>
        <v>-0.01809029774682693</v>
      </c>
      <c r="H9" s="190">
        <f>D9-C9</f>
        <v>2.9500000000000455</v>
      </c>
      <c r="I9" s="301">
        <f>H9/C9</f>
        <v>0.0017136517046477983</v>
      </c>
      <c r="J9" s="175"/>
      <c r="K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row>
    <row r="10" spans="1:73" s="299" customFormat="1" ht="10.5" customHeight="1">
      <c r="A10" s="300" t="s">
        <v>55</v>
      </c>
      <c r="B10" s="190">
        <v>1588.06</v>
      </c>
      <c r="C10" s="190">
        <v>1544.56</v>
      </c>
      <c r="D10" s="190">
        <v>1507.14</v>
      </c>
      <c r="E10" s="190"/>
      <c r="F10" s="190">
        <f>D10-B10</f>
        <v>-80.91999999999985</v>
      </c>
      <c r="G10" s="301">
        <f>F10/B10</f>
        <v>-0.05095525357983946</v>
      </c>
      <c r="H10" s="190">
        <f>D10-C10</f>
        <v>-37.419999999999845</v>
      </c>
      <c r="I10" s="301">
        <f>H10/C10</f>
        <v>-0.02422696431346134</v>
      </c>
      <c r="J10" s="175"/>
      <c r="K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row>
    <row r="11" spans="1:12" ht="10.5" customHeight="1">
      <c r="A11" s="302" t="s">
        <v>71</v>
      </c>
      <c r="B11" s="190">
        <v>4110.94</v>
      </c>
      <c r="C11" s="190">
        <v>4122.42</v>
      </c>
      <c r="D11" s="190">
        <v>4187.01</v>
      </c>
      <c r="E11" s="190"/>
      <c r="F11" s="190">
        <f>D11-B11</f>
        <v>76.07000000000062</v>
      </c>
      <c r="G11" s="301">
        <f>F11/B11</f>
        <v>0.018504283691807864</v>
      </c>
      <c r="H11" s="190">
        <f>D11-C11</f>
        <v>64.59000000000015</v>
      </c>
      <c r="I11" s="301">
        <f>H11/C11</f>
        <v>0.015667981428384332</v>
      </c>
      <c r="L11" s="217"/>
    </row>
    <row r="12" spans="2:12" ht="4.5" customHeight="1">
      <c r="B12" s="303"/>
      <c r="C12" s="304"/>
      <c r="D12" s="304"/>
      <c r="E12" s="122"/>
      <c r="F12" s="123"/>
      <c r="G12" s="298"/>
      <c r="H12" s="123"/>
      <c r="I12" s="305"/>
      <c r="L12" s="217"/>
    </row>
    <row r="13" spans="1:73" s="299" customFormat="1" ht="9.75">
      <c r="A13" s="185" t="s">
        <v>201</v>
      </c>
      <c r="B13" s="191">
        <f>SUM(B14:B18)</f>
        <v>19943.489999999998</v>
      </c>
      <c r="C13" s="191">
        <f>SUM(C14:C18)</f>
        <v>19921.66</v>
      </c>
      <c r="D13" s="191">
        <f>SUM(D14:D18)</f>
        <v>19706.59</v>
      </c>
      <c r="E13" s="191"/>
      <c r="F13" s="191">
        <f aca="true" t="shared" si="0" ref="F13:F18">D13-B13</f>
        <v>-236.89999999999782</v>
      </c>
      <c r="G13" s="298">
        <f aca="true" t="shared" si="1" ref="G13:G18">F13/B13</f>
        <v>-0.011878562879415681</v>
      </c>
      <c r="H13" s="191">
        <f aca="true" t="shared" si="2" ref="H13:H18">D13-C13</f>
        <v>-215.0699999999997</v>
      </c>
      <c r="I13" s="298">
        <f aca="true" t="shared" si="3" ref="I13:I18">H13/C13</f>
        <v>-0.010795787098063099</v>
      </c>
      <c r="J13" s="175"/>
      <c r="K13" s="175"/>
      <c r="L13" s="136"/>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row>
    <row r="14" spans="1:73" s="299" customFormat="1" ht="10.5" customHeight="1">
      <c r="A14" s="300" t="s">
        <v>49</v>
      </c>
      <c r="B14" s="190">
        <v>2180.04</v>
      </c>
      <c r="C14" s="190">
        <v>2151.89</v>
      </c>
      <c r="D14" s="190">
        <v>2155.19</v>
      </c>
      <c r="E14" s="190"/>
      <c r="F14" s="190">
        <f t="shared" si="0"/>
        <v>-24.84999999999991</v>
      </c>
      <c r="G14" s="301">
        <f t="shared" si="1"/>
        <v>-0.011398873415166653</v>
      </c>
      <c r="H14" s="190">
        <f t="shared" si="2"/>
        <v>3.300000000000182</v>
      </c>
      <c r="I14" s="301">
        <f t="shared" si="3"/>
        <v>0.0015335356361153136</v>
      </c>
      <c r="J14" s="175"/>
      <c r="K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row>
    <row r="15" spans="1:73" s="299" customFormat="1" ht="10.5" customHeight="1">
      <c r="A15" s="300" t="s">
        <v>51</v>
      </c>
      <c r="B15" s="190">
        <v>1284.35</v>
      </c>
      <c r="C15" s="190">
        <v>1264.17</v>
      </c>
      <c r="D15" s="190">
        <v>1238.19</v>
      </c>
      <c r="E15" s="190"/>
      <c r="F15" s="190">
        <f t="shared" si="0"/>
        <v>-46.159999999999854</v>
      </c>
      <c r="G15" s="301">
        <f t="shared" si="1"/>
        <v>-0.03594035893642688</v>
      </c>
      <c r="H15" s="190">
        <f t="shared" si="2"/>
        <v>-25.980000000000018</v>
      </c>
      <c r="I15" s="301">
        <f t="shared" si="3"/>
        <v>-0.02055103348442062</v>
      </c>
      <c r="J15" s="175"/>
      <c r="K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row>
    <row r="16" spans="1:73" s="299" customFormat="1" ht="10.5" customHeight="1">
      <c r="A16" s="300" t="s">
        <v>58</v>
      </c>
      <c r="B16" s="190">
        <v>8231.88</v>
      </c>
      <c r="C16" s="190">
        <v>8261.14</v>
      </c>
      <c r="D16" s="190">
        <v>8147.58</v>
      </c>
      <c r="E16" s="190"/>
      <c r="F16" s="190">
        <f t="shared" si="0"/>
        <v>-84.29999999999927</v>
      </c>
      <c r="G16" s="301">
        <f t="shared" si="1"/>
        <v>-0.010240674062304028</v>
      </c>
      <c r="H16" s="190">
        <f t="shared" si="2"/>
        <v>-113.55999999999949</v>
      </c>
      <c r="I16" s="301">
        <f t="shared" si="3"/>
        <v>-0.013746286832083647</v>
      </c>
      <c r="J16" s="175"/>
      <c r="K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row>
    <row r="17" spans="1:73" s="299" customFormat="1" ht="10.5" customHeight="1">
      <c r="A17" s="300" t="s">
        <v>63</v>
      </c>
      <c r="B17" s="190">
        <v>3753.15</v>
      </c>
      <c r="C17" s="190">
        <v>3732.4</v>
      </c>
      <c r="D17" s="190">
        <v>3649.26</v>
      </c>
      <c r="E17" s="190"/>
      <c r="F17" s="190">
        <f t="shared" si="0"/>
        <v>-103.88999999999987</v>
      </c>
      <c r="G17" s="301">
        <f t="shared" si="1"/>
        <v>-0.027680748171535874</v>
      </c>
      <c r="H17" s="190">
        <f t="shared" si="2"/>
        <v>-83.13999999999987</v>
      </c>
      <c r="I17" s="301">
        <f t="shared" si="3"/>
        <v>-0.022275211660057838</v>
      </c>
      <c r="J17" s="175"/>
      <c r="K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row>
    <row r="18" spans="1:73" s="299" customFormat="1" ht="10.5" customHeight="1">
      <c r="A18" s="300" t="s">
        <v>67</v>
      </c>
      <c r="B18" s="190">
        <v>4494.07</v>
      </c>
      <c r="C18" s="190">
        <v>4512.06</v>
      </c>
      <c r="D18" s="190">
        <v>4516.37</v>
      </c>
      <c r="E18" s="190"/>
      <c r="F18" s="190">
        <f t="shared" si="0"/>
        <v>22.300000000000182</v>
      </c>
      <c r="G18" s="301">
        <f t="shared" si="1"/>
        <v>0.004962094493410246</v>
      </c>
      <c r="H18" s="190">
        <f t="shared" si="2"/>
        <v>4.309999999999491</v>
      </c>
      <c r="I18" s="301">
        <f t="shared" si="3"/>
        <v>0.0009552177940895046</v>
      </c>
      <c r="J18" s="175"/>
      <c r="K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row>
    <row r="19" spans="2:12" ht="4.5" customHeight="1">
      <c r="B19" s="303"/>
      <c r="C19" s="304"/>
      <c r="D19" s="304"/>
      <c r="E19" s="122"/>
      <c r="F19" s="123"/>
      <c r="G19" s="298"/>
      <c r="H19" s="123"/>
      <c r="I19" s="305"/>
      <c r="L19" s="121"/>
    </row>
    <row r="20" spans="1:12" ht="9.75">
      <c r="A20" s="193" t="s">
        <v>202</v>
      </c>
      <c r="B20" s="191">
        <f>SUM(B21:B24)</f>
        <v>12477.369999999999</v>
      </c>
      <c r="C20" s="191">
        <f>SUM(C21:C24)</f>
        <v>12339.25</v>
      </c>
      <c r="D20" s="191">
        <f>SUM(D21:D24)</f>
        <v>12254.16</v>
      </c>
      <c r="E20" s="191"/>
      <c r="F20" s="191">
        <f>D20-B20</f>
        <v>-223.20999999999913</v>
      </c>
      <c r="G20" s="298">
        <f>F20/B20</f>
        <v>-0.0178891865833905</v>
      </c>
      <c r="H20" s="191">
        <f>D20-C20</f>
        <v>-85.09000000000015</v>
      </c>
      <c r="I20" s="298">
        <f>H20/C20</f>
        <v>-0.0068958810300464085</v>
      </c>
      <c r="L20" s="217"/>
    </row>
    <row r="21" spans="1:12" ht="10.5" customHeight="1">
      <c r="A21" s="302" t="s">
        <v>61</v>
      </c>
      <c r="B21" s="190">
        <v>2110.43</v>
      </c>
      <c r="C21" s="190">
        <v>2071.25</v>
      </c>
      <c r="D21" s="190">
        <v>2057.62</v>
      </c>
      <c r="E21" s="190"/>
      <c r="F21" s="190">
        <f>D21-B21</f>
        <v>-52.809999999999945</v>
      </c>
      <c r="G21" s="301">
        <f>F21/B21</f>
        <v>-0.02502333647645264</v>
      </c>
      <c r="H21" s="190">
        <f>D21-C21</f>
        <v>-13.63000000000011</v>
      </c>
      <c r="I21" s="301">
        <f>H21/C21</f>
        <v>-0.006580567290283698</v>
      </c>
      <c r="L21" s="217"/>
    </row>
    <row r="22" spans="1:12" ht="10.5" customHeight="1">
      <c r="A22" s="302" t="s">
        <v>72</v>
      </c>
      <c r="B22" s="190">
        <v>1459.76</v>
      </c>
      <c r="C22" s="190">
        <v>1468.38</v>
      </c>
      <c r="D22" s="190">
        <v>1485.67</v>
      </c>
      <c r="E22" s="190"/>
      <c r="F22" s="190">
        <f>D22-B22</f>
        <v>25.910000000000082</v>
      </c>
      <c r="G22" s="301">
        <f>F22/B22</f>
        <v>0.017749493067353593</v>
      </c>
      <c r="H22" s="190">
        <f>D22-C22</f>
        <v>17.289999999999964</v>
      </c>
      <c r="I22" s="301">
        <f>H22/C22</f>
        <v>0.011774881161552161</v>
      </c>
      <c r="L22" s="217"/>
    </row>
    <row r="23" spans="1:12" ht="10.5" customHeight="1">
      <c r="A23" s="302" t="s">
        <v>74</v>
      </c>
      <c r="B23" s="190">
        <v>3053.22</v>
      </c>
      <c r="C23" s="190">
        <v>2999.35</v>
      </c>
      <c r="D23" s="190">
        <v>2952.57</v>
      </c>
      <c r="E23" s="190"/>
      <c r="F23" s="190">
        <f>D23-B23</f>
        <v>-100.64999999999964</v>
      </c>
      <c r="G23" s="301">
        <f>F23/B23</f>
        <v>-0.032965197398156586</v>
      </c>
      <c r="H23" s="190">
        <f>D23-C23</f>
        <v>-46.779999999999745</v>
      </c>
      <c r="I23" s="301">
        <f>H23/C23</f>
        <v>-0.015596712621067814</v>
      </c>
      <c r="L23" s="217"/>
    </row>
    <row r="24" spans="1:12" ht="10.5" customHeight="1">
      <c r="A24" s="302" t="s">
        <v>83</v>
      </c>
      <c r="B24" s="190">
        <v>5853.96</v>
      </c>
      <c r="C24" s="190">
        <v>5800.27</v>
      </c>
      <c r="D24" s="306">
        <v>5758.3</v>
      </c>
      <c r="E24" s="306"/>
      <c r="F24" s="306">
        <f>D24-B24</f>
        <v>-95.65999999999985</v>
      </c>
      <c r="G24" s="307">
        <f>F24/B24</f>
        <v>-0.016341075101298924</v>
      </c>
      <c r="H24" s="306">
        <f>D24-C24</f>
        <v>-41.970000000000255</v>
      </c>
      <c r="I24" s="307">
        <f>H24/C24</f>
        <v>-0.007235870054325101</v>
      </c>
      <c r="L24" s="217"/>
    </row>
    <row r="25" spans="2:12" ht="4.5" customHeight="1">
      <c r="B25" s="129"/>
      <c r="C25" s="308"/>
      <c r="D25" s="308"/>
      <c r="E25" s="121"/>
      <c r="F25" s="124"/>
      <c r="G25" s="298"/>
      <c r="H25" s="124"/>
      <c r="L25" s="121"/>
    </row>
    <row r="26" spans="1:12" ht="9.75">
      <c r="A26" s="193" t="s">
        <v>203</v>
      </c>
      <c r="B26" s="191">
        <f>SUM(B27:B31)</f>
        <v>9464.09</v>
      </c>
      <c r="C26" s="191">
        <f>SUM(C27:C31)</f>
        <v>9412.119999999999</v>
      </c>
      <c r="D26" s="191">
        <f>SUM(D27:D31)</f>
        <v>9349.41</v>
      </c>
      <c r="E26" s="191"/>
      <c r="F26" s="191">
        <f aca="true" t="shared" si="4" ref="F26:F31">D26-B26</f>
        <v>-114.68000000000029</v>
      </c>
      <c r="G26" s="298">
        <f aca="true" t="shared" si="5" ref="G26:G31">F26/B26</f>
        <v>-0.012117382653799814</v>
      </c>
      <c r="H26" s="191">
        <f aca="true" t="shared" si="6" ref="H26:H31">D26-C26</f>
        <v>-62.70999999999913</v>
      </c>
      <c r="I26" s="298">
        <f aca="true" t="shared" si="7" ref="I26:I31">H26/C26</f>
        <v>-0.006662685983604027</v>
      </c>
      <c r="L26" s="217"/>
    </row>
    <row r="27" spans="1:12" ht="10.5" customHeight="1">
      <c r="A27" s="302" t="s">
        <v>52</v>
      </c>
      <c r="B27" s="190">
        <v>2136.73</v>
      </c>
      <c r="C27" s="190">
        <v>2100.22</v>
      </c>
      <c r="D27" s="190">
        <v>2074.42</v>
      </c>
      <c r="E27" s="190"/>
      <c r="F27" s="190">
        <f t="shared" si="4"/>
        <v>-62.309999999999945</v>
      </c>
      <c r="G27" s="301">
        <f t="shared" si="5"/>
        <v>-0.029161382111918654</v>
      </c>
      <c r="H27" s="190">
        <f t="shared" si="6"/>
        <v>-25.799999999999727</v>
      </c>
      <c r="I27" s="301">
        <f t="shared" si="7"/>
        <v>-0.01228442734570651</v>
      </c>
      <c r="L27" s="217"/>
    </row>
    <row r="28" spans="1:12" ht="10.5" customHeight="1">
      <c r="A28" s="302" t="s">
        <v>64</v>
      </c>
      <c r="B28" s="190">
        <v>2363.39</v>
      </c>
      <c r="C28" s="190">
        <v>2344.03</v>
      </c>
      <c r="D28" s="190">
        <v>2317.08</v>
      </c>
      <c r="E28" s="190"/>
      <c r="F28" s="190">
        <f t="shared" si="4"/>
        <v>-46.309999999999945</v>
      </c>
      <c r="G28" s="301">
        <f t="shared" si="5"/>
        <v>-0.01959473468196106</v>
      </c>
      <c r="H28" s="190">
        <f t="shared" si="6"/>
        <v>-26.950000000000273</v>
      </c>
      <c r="I28" s="301">
        <f t="shared" si="7"/>
        <v>-0.011497293123381642</v>
      </c>
      <c r="L28" s="217"/>
    </row>
    <row r="29" spans="1:12" ht="10.5" customHeight="1">
      <c r="A29" s="302" t="s">
        <v>65</v>
      </c>
      <c r="B29" s="190">
        <v>1229.45</v>
      </c>
      <c r="C29" s="190">
        <v>1211.34</v>
      </c>
      <c r="D29" s="190">
        <v>1206.25</v>
      </c>
      <c r="E29" s="190"/>
      <c r="F29" s="190">
        <f t="shared" si="4"/>
        <v>-23.200000000000045</v>
      </c>
      <c r="G29" s="301">
        <f t="shared" si="5"/>
        <v>-0.018870226524055508</v>
      </c>
      <c r="H29" s="190">
        <f t="shared" si="6"/>
        <v>-5.089999999999918</v>
      </c>
      <c r="I29" s="301">
        <f t="shared" si="7"/>
        <v>-0.004201958162035365</v>
      </c>
      <c r="L29" s="217"/>
    </row>
    <row r="30" spans="1:12" ht="10.5" customHeight="1">
      <c r="A30" s="302" t="s">
        <v>70</v>
      </c>
      <c r="B30" s="190">
        <v>1326.3</v>
      </c>
      <c r="C30" s="190">
        <v>1345.86</v>
      </c>
      <c r="D30" s="190">
        <v>1342.6</v>
      </c>
      <c r="E30" s="190"/>
      <c r="F30" s="190">
        <f t="shared" si="4"/>
        <v>16.299999999999955</v>
      </c>
      <c r="G30" s="301">
        <f t="shared" si="5"/>
        <v>0.012289828847168782</v>
      </c>
      <c r="H30" s="190">
        <f t="shared" si="6"/>
        <v>-3.259999999999991</v>
      </c>
      <c r="I30" s="301">
        <f t="shared" si="7"/>
        <v>-0.00242224302676355</v>
      </c>
      <c r="L30" s="217"/>
    </row>
    <row r="31" spans="1:12" ht="10.5" customHeight="1">
      <c r="A31" s="309" t="s">
        <v>73</v>
      </c>
      <c r="B31" s="190">
        <v>2408.22</v>
      </c>
      <c r="C31" s="190">
        <v>2410.67</v>
      </c>
      <c r="D31" s="190">
        <v>2409.06</v>
      </c>
      <c r="E31" s="190"/>
      <c r="F31" s="190">
        <f t="shared" si="4"/>
        <v>0.8400000000001455</v>
      </c>
      <c r="G31" s="301">
        <f t="shared" si="5"/>
        <v>0.00034880534170472196</v>
      </c>
      <c r="H31" s="190">
        <f t="shared" si="6"/>
        <v>-1.6100000000001273</v>
      </c>
      <c r="I31" s="301">
        <f t="shared" si="7"/>
        <v>-0.0006678641207631601</v>
      </c>
      <c r="L31" s="121"/>
    </row>
    <row r="32" spans="2:12" ht="4.5" customHeight="1">
      <c r="B32" s="129"/>
      <c r="C32" s="308"/>
      <c r="D32" s="308"/>
      <c r="E32" s="121"/>
      <c r="F32" s="124"/>
      <c r="G32" s="298"/>
      <c r="H32" s="124"/>
      <c r="L32" s="217"/>
    </row>
    <row r="33" spans="1:12" ht="9.75">
      <c r="A33" s="193" t="s">
        <v>204</v>
      </c>
      <c r="B33" s="191">
        <f>SUM(B34:B37)</f>
        <v>14311.470000000001</v>
      </c>
      <c r="C33" s="191">
        <f>SUM(C34:C37)</f>
        <v>14314.89</v>
      </c>
      <c r="D33" s="191">
        <f>SUM(D34:D37)</f>
        <v>14151.25</v>
      </c>
      <c r="E33" s="191"/>
      <c r="F33" s="191">
        <f>D33-B33</f>
        <v>-160.22000000000116</v>
      </c>
      <c r="G33" s="298">
        <f>F33/B33</f>
        <v>-0.011195216144812599</v>
      </c>
      <c r="H33" s="191">
        <f>D33-C33</f>
        <v>-163.63999999999942</v>
      </c>
      <c r="I33" s="298">
        <f>H33/C33</f>
        <v>-0.011431453542430255</v>
      </c>
      <c r="L33" s="217"/>
    </row>
    <row r="34" spans="1:12" ht="10.5" customHeight="1">
      <c r="A34" s="302" t="s">
        <v>75</v>
      </c>
      <c r="B34" s="190">
        <v>2210.6</v>
      </c>
      <c r="C34" s="190">
        <v>2177.61</v>
      </c>
      <c r="D34" s="306">
        <v>2161.05</v>
      </c>
      <c r="E34" s="190"/>
      <c r="F34" s="190">
        <f>D34-B34</f>
        <v>-49.54999999999973</v>
      </c>
      <c r="G34" s="301">
        <f>F34/B34</f>
        <v>-0.02241472903284164</v>
      </c>
      <c r="H34" s="190">
        <f>D34-C34</f>
        <v>-16.559999999999945</v>
      </c>
      <c r="I34" s="301">
        <f>H34/C34</f>
        <v>-0.007604667502445316</v>
      </c>
      <c r="L34" s="121"/>
    </row>
    <row r="35" spans="1:12" ht="10.5" customHeight="1">
      <c r="A35" s="302" t="s">
        <v>80</v>
      </c>
      <c r="B35" s="306">
        <v>993.52</v>
      </c>
      <c r="C35" s="190">
        <v>997.79</v>
      </c>
      <c r="D35" s="190">
        <v>972.94</v>
      </c>
      <c r="E35" s="190"/>
      <c r="F35" s="190">
        <f>D35-B35</f>
        <v>-20.579999999999927</v>
      </c>
      <c r="G35" s="301">
        <f>F35/B35</f>
        <v>-0.02071422819872768</v>
      </c>
      <c r="H35" s="190">
        <f>D35-C35</f>
        <v>-24.84999999999991</v>
      </c>
      <c r="I35" s="301">
        <f>H35/C35</f>
        <v>-0.024905040138706452</v>
      </c>
      <c r="L35" s="217"/>
    </row>
    <row r="36" spans="1:12" ht="10.5" customHeight="1">
      <c r="A36" s="302" t="s">
        <v>81</v>
      </c>
      <c r="B36" s="190">
        <v>2470.84</v>
      </c>
      <c r="C36" s="190">
        <v>2445</v>
      </c>
      <c r="D36" s="190">
        <v>2391.09</v>
      </c>
      <c r="E36" s="190"/>
      <c r="F36" s="190">
        <f>D36-B36</f>
        <v>-79.75</v>
      </c>
      <c r="G36" s="301">
        <f>F36/B36</f>
        <v>-0.03227647277848829</v>
      </c>
      <c r="H36" s="190">
        <f>D36-C36</f>
        <v>-53.909999999999854</v>
      </c>
      <c r="I36" s="301">
        <f>H36/C36</f>
        <v>-0.02204907975460117</v>
      </c>
      <c r="L36" s="217"/>
    </row>
    <row r="37" spans="1:12" ht="10.5" customHeight="1">
      <c r="A37" s="302" t="s">
        <v>82</v>
      </c>
      <c r="B37" s="190">
        <v>8636.51</v>
      </c>
      <c r="C37" s="190">
        <v>8694.49</v>
      </c>
      <c r="D37" s="190">
        <v>8626.17</v>
      </c>
      <c r="E37" s="190"/>
      <c r="F37" s="190">
        <f>D37-B37</f>
        <v>-10.340000000000146</v>
      </c>
      <c r="G37" s="301">
        <f>F37/B37</f>
        <v>-0.001197242867778784</v>
      </c>
      <c r="H37" s="190">
        <f>D37-C37</f>
        <v>-68.31999999999971</v>
      </c>
      <c r="I37" s="301">
        <f>H37/C37</f>
        <v>-0.007857850201679421</v>
      </c>
      <c r="L37" s="310"/>
    </row>
    <row r="38" spans="2:12" ht="4.5" customHeight="1">
      <c r="B38" s="129"/>
      <c r="C38" s="308"/>
      <c r="D38" s="308"/>
      <c r="E38" s="121"/>
      <c r="F38" s="124"/>
      <c r="G38" s="298"/>
      <c r="H38" s="124"/>
      <c r="L38" s="217"/>
    </row>
    <row r="39" spans="1:73" s="299" customFormat="1" ht="9.75">
      <c r="A39" s="185" t="s">
        <v>205</v>
      </c>
      <c r="B39" s="191">
        <f>SUM(B40:B45)</f>
        <v>11309.49</v>
      </c>
      <c r="C39" s="191">
        <f>SUM(C40:C45)</f>
        <v>11415.859999999999</v>
      </c>
      <c r="D39" s="191">
        <f>SUM(D40:D45)</f>
        <v>11361.15</v>
      </c>
      <c r="E39" s="191"/>
      <c r="F39" s="191">
        <f aca="true" t="shared" si="8" ref="F39:F45">D39-B39</f>
        <v>51.659999999999854</v>
      </c>
      <c r="G39" s="298">
        <f aca="true" t="shared" si="9" ref="G39:G45">F39/B39</f>
        <v>0.004567845234400477</v>
      </c>
      <c r="H39" s="191">
        <f aca="true" t="shared" si="10" ref="H39:H45">D39-C39</f>
        <v>-54.70999999999913</v>
      </c>
      <c r="I39" s="298">
        <f aca="true" t="shared" si="11" ref="I39:I45">H39/C39</f>
        <v>-0.00479245540852806</v>
      </c>
      <c r="J39" s="175"/>
      <c r="K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row>
    <row r="40" spans="1:73" s="299" customFormat="1" ht="10.5" customHeight="1">
      <c r="A40" s="300" t="s">
        <v>47</v>
      </c>
      <c r="B40" s="190">
        <v>1243.89</v>
      </c>
      <c r="C40" s="190">
        <v>1252.47</v>
      </c>
      <c r="D40" s="190">
        <v>1246.25</v>
      </c>
      <c r="E40" s="190"/>
      <c r="F40" s="190">
        <f t="shared" si="8"/>
        <v>2.3599999999999</v>
      </c>
      <c r="G40" s="301">
        <f t="shared" si="9"/>
        <v>0.0018972738746994508</v>
      </c>
      <c r="H40" s="190">
        <f t="shared" si="10"/>
        <v>-6.220000000000027</v>
      </c>
      <c r="I40" s="301">
        <f t="shared" si="11"/>
        <v>-0.00496618681485387</v>
      </c>
      <c r="J40" s="175"/>
      <c r="K40" s="175"/>
      <c r="L40" s="311"/>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row>
    <row r="41" spans="1:73" s="299" customFormat="1" ht="10.5" customHeight="1">
      <c r="A41" s="300" t="s">
        <v>48</v>
      </c>
      <c r="B41" s="190">
        <v>1449.74</v>
      </c>
      <c r="C41" s="190">
        <v>1438.4</v>
      </c>
      <c r="D41" s="190">
        <v>1471.32</v>
      </c>
      <c r="E41" s="190"/>
      <c r="F41" s="190">
        <f t="shared" si="8"/>
        <v>21.579999999999927</v>
      </c>
      <c r="G41" s="301">
        <f t="shared" si="9"/>
        <v>0.014885427731869112</v>
      </c>
      <c r="H41" s="190">
        <f t="shared" si="10"/>
        <v>32.919999999999845</v>
      </c>
      <c r="I41" s="301">
        <f t="shared" si="11"/>
        <v>0.0228865406006673</v>
      </c>
      <c r="J41" s="175"/>
      <c r="K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row>
    <row r="42" spans="1:73" s="299" customFormat="1" ht="10.5" customHeight="1">
      <c r="A42" s="300" t="s">
        <v>56</v>
      </c>
      <c r="B42" s="190">
        <v>3484.36</v>
      </c>
      <c r="C42" s="190">
        <v>3596.23</v>
      </c>
      <c r="D42" s="190">
        <v>3605.93</v>
      </c>
      <c r="E42" s="190"/>
      <c r="F42" s="190">
        <f t="shared" si="8"/>
        <v>121.56999999999971</v>
      </c>
      <c r="G42" s="301">
        <f t="shared" si="9"/>
        <v>0.034890195042992025</v>
      </c>
      <c r="H42" s="190">
        <f t="shared" si="10"/>
        <v>9.699999999999818</v>
      </c>
      <c r="I42" s="301">
        <f t="shared" si="11"/>
        <v>0.0026972690845690674</v>
      </c>
      <c r="J42" s="175"/>
      <c r="K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row>
    <row r="43" spans="1:73" s="299" customFormat="1" ht="10.5" customHeight="1">
      <c r="A43" s="300" t="s">
        <v>60</v>
      </c>
      <c r="B43" s="190">
        <v>2172</v>
      </c>
      <c r="C43" s="190">
        <v>2170.06</v>
      </c>
      <c r="D43" s="190">
        <v>2129.67</v>
      </c>
      <c r="E43" s="190"/>
      <c r="F43" s="190">
        <f t="shared" si="8"/>
        <v>-42.32999999999993</v>
      </c>
      <c r="G43" s="301">
        <f t="shared" si="9"/>
        <v>-0.01948895027624306</v>
      </c>
      <c r="H43" s="190">
        <f t="shared" si="10"/>
        <v>-40.38999999999987</v>
      </c>
      <c r="I43" s="301">
        <f t="shared" si="11"/>
        <v>-0.01861238859755024</v>
      </c>
      <c r="J43" s="175"/>
      <c r="K43" s="175"/>
      <c r="L43" s="311"/>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row>
    <row r="44" spans="1:12" ht="10.5" customHeight="1">
      <c r="A44" s="302" t="s">
        <v>69</v>
      </c>
      <c r="B44" s="190">
        <v>1668.48</v>
      </c>
      <c r="C44" s="190">
        <v>1681.48</v>
      </c>
      <c r="D44" s="190">
        <v>1662.18</v>
      </c>
      <c r="E44" s="190"/>
      <c r="F44" s="190">
        <f t="shared" si="8"/>
        <v>-6.2999999999999545</v>
      </c>
      <c r="G44" s="301">
        <f t="shared" si="9"/>
        <v>-0.003775891829689271</v>
      </c>
      <c r="H44" s="190">
        <f t="shared" si="10"/>
        <v>-19.299999999999955</v>
      </c>
      <c r="I44" s="301">
        <f t="shared" si="11"/>
        <v>-0.011477983681042863</v>
      </c>
      <c r="L44" s="217"/>
    </row>
    <row r="45" spans="1:73" s="299" customFormat="1" ht="10.5" customHeight="1">
      <c r="A45" s="300" t="s">
        <v>76</v>
      </c>
      <c r="B45" s="190">
        <v>1291.02</v>
      </c>
      <c r="C45" s="190">
        <v>1277.22</v>
      </c>
      <c r="D45" s="190">
        <v>1245.8</v>
      </c>
      <c r="E45" s="190"/>
      <c r="F45" s="190">
        <f t="shared" si="8"/>
        <v>-45.22000000000003</v>
      </c>
      <c r="G45" s="301">
        <f t="shared" si="9"/>
        <v>-0.035026568139920396</v>
      </c>
      <c r="H45" s="190">
        <f t="shared" si="10"/>
        <v>-31.420000000000073</v>
      </c>
      <c r="I45" s="301">
        <f t="shared" si="11"/>
        <v>-0.02460030378478263</v>
      </c>
      <c r="J45" s="175"/>
      <c r="K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row>
    <row r="46" spans="2:12" ht="4.5" customHeight="1">
      <c r="B46" s="303"/>
      <c r="C46" s="304"/>
      <c r="D46" s="304"/>
      <c r="E46" s="122"/>
      <c r="F46" s="123"/>
      <c r="G46" s="298"/>
      <c r="H46" s="123"/>
      <c r="I46" s="305"/>
      <c r="L46" s="217"/>
    </row>
    <row r="47" spans="1:73" s="299" customFormat="1" ht="9.75">
      <c r="A47" s="185" t="s">
        <v>206</v>
      </c>
      <c r="B47" s="191">
        <f>SUM(B48:B49)</f>
        <v>33423.85</v>
      </c>
      <c r="C47" s="191">
        <f>SUM(C48:C49)</f>
        <v>34184.76</v>
      </c>
      <c r="D47" s="191">
        <f>SUM(D48:D49)</f>
        <v>34218.69</v>
      </c>
      <c r="E47" s="191"/>
      <c r="F47" s="191">
        <f>D47-B47</f>
        <v>794.8400000000038</v>
      </c>
      <c r="G47" s="298">
        <f>F47/B47</f>
        <v>0.023780623716298507</v>
      </c>
      <c r="H47" s="191">
        <f>D47-C47</f>
        <v>33.93000000000029</v>
      </c>
      <c r="I47" s="298">
        <f>H47/C47</f>
        <v>0.0009925475562794733</v>
      </c>
      <c r="J47" s="175"/>
      <c r="K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row>
    <row r="48" spans="1:73" s="299" customFormat="1" ht="10.5" customHeight="1">
      <c r="A48" s="300" t="s">
        <v>66</v>
      </c>
      <c r="B48" s="190">
        <v>813.49</v>
      </c>
      <c r="C48" s="190">
        <v>810.93</v>
      </c>
      <c r="D48" s="190">
        <v>852.14</v>
      </c>
      <c r="E48" s="190"/>
      <c r="F48" s="190">
        <f>D48-B48</f>
        <v>38.64999999999998</v>
      </c>
      <c r="G48" s="301">
        <f>F48/B48</f>
        <v>0.04751134002876492</v>
      </c>
      <c r="H48" s="190">
        <f>D48-C48</f>
        <v>41.210000000000036</v>
      </c>
      <c r="I48" s="301">
        <f>H48/C48</f>
        <v>0.05081819639179712</v>
      </c>
      <c r="J48" s="175"/>
      <c r="K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row>
    <row r="49" spans="1:12" ht="10.5" customHeight="1">
      <c r="A49" s="302" t="s">
        <v>68</v>
      </c>
      <c r="B49" s="190">
        <v>32610.36</v>
      </c>
      <c r="C49" s="190">
        <v>33373.83</v>
      </c>
      <c r="D49" s="190">
        <v>33366.55</v>
      </c>
      <c r="E49" s="190"/>
      <c r="F49" s="190">
        <f>D49-B49</f>
        <v>756.1900000000023</v>
      </c>
      <c r="G49" s="301">
        <f>F49/B49</f>
        <v>0.02318864311832198</v>
      </c>
      <c r="H49" s="190">
        <f>D49-C49</f>
        <v>-7.279999999998836</v>
      </c>
      <c r="I49" s="301">
        <f>H49/C49</f>
        <v>-0.00021813498780328286</v>
      </c>
      <c r="L49" s="310"/>
    </row>
    <row r="50" spans="2:12" ht="4.5" customHeight="1">
      <c r="B50" s="303"/>
      <c r="C50" s="304"/>
      <c r="D50" s="304"/>
      <c r="E50" s="122"/>
      <c r="F50" s="123"/>
      <c r="G50" s="298"/>
      <c r="H50" s="123"/>
      <c r="I50" s="305"/>
      <c r="L50" s="217"/>
    </row>
    <row r="51" spans="1:12" ht="9.75">
      <c r="A51" s="193" t="s">
        <v>207</v>
      </c>
      <c r="B51" s="191">
        <f>SUM(B52:B56)</f>
        <v>16994.58</v>
      </c>
      <c r="C51" s="191">
        <f>SUM(C52:C56)</f>
        <v>17128.86</v>
      </c>
      <c r="D51" s="191">
        <f>SUM(D52:D56)</f>
        <v>17071.99</v>
      </c>
      <c r="E51" s="191"/>
      <c r="F51" s="191">
        <f aca="true" t="shared" si="12" ref="F51:F56">D51-B51</f>
        <v>77.40999999999985</v>
      </c>
      <c r="G51" s="298">
        <f aca="true" t="shared" si="13" ref="G51:G56">F51/B51</f>
        <v>0.0045549816470898275</v>
      </c>
      <c r="H51" s="191">
        <f aca="true" t="shared" si="14" ref="H51:H56">D51-C51</f>
        <v>-56.86999999999898</v>
      </c>
      <c r="I51" s="298">
        <f aca="true" t="shared" si="15" ref="I51:I56">H51/C51</f>
        <v>-0.003320127550811845</v>
      </c>
      <c r="L51" s="217"/>
    </row>
    <row r="52" spans="1:73" s="299" customFormat="1" ht="10.5" customHeight="1">
      <c r="A52" s="300" t="s">
        <v>59</v>
      </c>
      <c r="B52" s="190">
        <v>3810.62</v>
      </c>
      <c r="C52" s="190">
        <v>3769.88</v>
      </c>
      <c r="D52" s="190">
        <v>3747.58</v>
      </c>
      <c r="E52" s="190"/>
      <c r="F52" s="190">
        <f t="shared" si="12"/>
        <v>-63.039999999999964</v>
      </c>
      <c r="G52" s="301">
        <f t="shared" si="13"/>
        <v>-0.01654323968278127</v>
      </c>
      <c r="H52" s="190">
        <f t="shared" si="14"/>
        <v>-22.300000000000182</v>
      </c>
      <c r="I52" s="301">
        <f t="shared" si="15"/>
        <v>-0.005915307649049885</v>
      </c>
      <c r="J52" s="175"/>
      <c r="K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row>
    <row r="53" spans="1:12" ht="10.5" customHeight="1">
      <c r="A53" s="300" t="s">
        <v>62</v>
      </c>
      <c r="B53" s="190">
        <v>3798.64</v>
      </c>
      <c r="C53" s="190">
        <v>3857.67</v>
      </c>
      <c r="D53" s="190">
        <v>3787.13</v>
      </c>
      <c r="E53" s="190"/>
      <c r="F53" s="190">
        <f t="shared" si="12"/>
        <v>-11.509999999999764</v>
      </c>
      <c r="G53" s="301">
        <f t="shared" si="13"/>
        <v>-0.0030300318008549807</v>
      </c>
      <c r="H53" s="190">
        <f t="shared" si="14"/>
        <v>-70.53999999999996</v>
      </c>
      <c r="I53" s="301">
        <f t="shared" si="15"/>
        <v>-0.018285649109436516</v>
      </c>
      <c r="L53" s="217"/>
    </row>
    <row r="54" spans="1:12" ht="10.5" customHeight="1">
      <c r="A54" s="302" t="s">
        <v>77</v>
      </c>
      <c r="B54" s="190">
        <v>1872.46</v>
      </c>
      <c r="C54" s="190">
        <v>1846.92</v>
      </c>
      <c r="D54" s="190">
        <v>1889.6</v>
      </c>
      <c r="E54" s="190"/>
      <c r="F54" s="190">
        <f t="shared" si="12"/>
        <v>17.139999999999873</v>
      </c>
      <c r="G54" s="301">
        <f t="shared" si="13"/>
        <v>0.009153733591104682</v>
      </c>
      <c r="H54" s="190">
        <f t="shared" si="14"/>
        <v>42.679999999999836</v>
      </c>
      <c r="I54" s="301">
        <f t="shared" si="15"/>
        <v>0.02310874320490321</v>
      </c>
      <c r="L54" s="310"/>
    </row>
    <row r="55" spans="1:12" ht="10.5" customHeight="1">
      <c r="A55" s="302" t="s">
        <v>78</v>
      </c>
      <c r="B55" s="190">
        <v>3195.72</v>
      </c>
      <c r="C55" s="190">
        <v>3235.87</v>
      </c>
      <c r="D55" s="190">
        <v>3213.37</v>
      </c>
      <c r="E55" s="190"/>
      <c r="F55" s="190">
        <f t="shared" si="12"/>
        <v>17.65000000000009</v>
      </c>
      <c r="G55" s="301">
        <f t="shared" si="13"/>
        <v>0.005523012028588265</v>
      </c>
      <c r="H55" s="190">
        <f t="shared" si="14"/>
        <v>-22.5</v>
      </c>
      <c r="I55" s="301">
        <f t="shared" si="15"/>
        <v>-0.006953307765763149</v>
      </c>
      <c r="L55" s="217"/>
    </row>
    <row r="56" spans="1:12" ht="10.5" customHeight="1">
      <c r="A56" s="302" t="s">
        <v>79</v>
      </c>
      <c r="B56" s="190">
        <v>4317.14</v>
      </c>
      <c r="C56" s="190">
        <v>4418.52</v>
      </c>
      <c r="D56" s="190">
        <v>4434.31</v>
      </c>
      <c r="E56" s="190"/>
      <c r="F56" s="190">
        <f t="shared" si="12"/>
        <v>117.17000000000007</v>
      </c>
      <c r="G56" s="301">
        <f t="shared" si="13"/>
        <v>0.02714065330288109</v>
      </c>
      <c r="H56" s="190">
        <f t="shared" si="14"/>
        <v>15.789999999999964</v>
      </c>
      <c r="I56" s="301">
        <f t="shared" si="15"/>
        <v>0.0035735947783420608</v>
      </c>
      <c r="L56" s="217"/>
    </row>
    <row r="57" spans="2:12" ht="4.5" customHeight="1">
      <c r="B57" s="303"/>
      <c r="C57" s="304"/>
      <c r="D57" s="304"/>
      <c r="E57" s="122"/>
      <c r="F57" s="123"/>
      <c r="G57" s="298"/>
      <c r="H57" s="123"/>
      <c r="I57" s="305"/>
      <c r="L57" s="217"/>
    </row>
    <row r="58" spans="1:73" s="299" customFormat="1" ht="9.75">
      <c r="A58" s="185" t="s">
        <v>208</v>
      </c>
      <c r="B58" s="191">
        <f>SUM(B59:B63)</f>
        <v>11023.21</v>
      </c>
      <c r="C58" s="191">
        <f>SUM(C59:C63)</f>
        <v>10898.699999999999</v>
      </c>
      <c r="D58" s="191">
        <f>SUM(D59:D63)</f>
        <v>10833.56</v>
      </c>
      <c r="E58" s="191"/>
      <c r="F58" s="191">
        <f aca="true" t="shared" si="16" ref="F58:F63">D58-B58</f>
        <v>-189.64999999999964</v>
      </c>
      <c r="G58" s="298">
        <f aca="true" t="shared" si="17" ref="G58:G63">F58/B58</f>
        <v>-0.01720460736935971</v>
      </c>
      <c r="H58" s="191">
        <f aca="true" t="shared" si="18" ref="H58:H63">D58-C58</f>
        <v>-65.13999999999942</v>
      </c>
      <c r="I58" s="298">
        <f aca="true" t="shared" si="19" ref="I58:I63">H58/C58</f>
        <v>-0.005976859625459865</v>
      </c>
      <c r="J58" s="175"/>
      <c r="K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row>
    <row r="59" spans="1:73" s="299" customFormat="1" ht="10.5" customHeight="1">
      <c r="A59" s="300" t="s">
        <v>46</v>
      </c>
      <c r="B59" s="190">
        <v>3355.48</v>
      </c>
      <c r="C59" s="190">
        <v>3298.58</v>
      </c>
      <c r="D59" s="190">
        <v>3301.55</v>
      </c>
      <c r="E59" s="190"/>
      <c r="F59" s="190">
        <f t="shared" si="16"/>
        <v>-53.929999999999836</v>
      </c>
      <c r="G59" s="301">
        <f t="shared" si="17"/>
        <v>-0.016072216195596407</v>
      </c>
      <c r="H59" s="190">
        <f t="shared" si="18"/>
        <v>2.9700000000002547</v>
      </c>
      <c r="I59" s="301">
        <f t="shared" si="19"/>
        <v>0.0009003874394437167</v>
      </c>
      <c r="J59" s="175"/>
      <c r="K59" s="175"/>
      <c r="L59" s="311"/>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row>
    <row r="60" spans="1:73" s="299" customFormat="1" ht="10.5" customHeight="1">
      <c r="A60" s="300" t="s">
        <v>53</v>
      </c>
      <c r="B60" s="190">
        <v>3555.62</v>
      </c>
      <c r="C60" s="190">
        <v>3562.45</v>
      </c>
      <c r="D60" s="190">
        <v>3556.01</v>
      </c>
      <c r="E60" s="190"/>
      <c r="F60" s="190">
        <f t="shared" si="16"/>
        <v>0.3900000000003274</v>
      </c>
      <c r="G60" s="301">
        <f t="shared" si="17"/>
        <v>0.00010968551195018799</v>
      </c>
      <c r="H60" s="190">
        <f t="shared" si="18"/>
        <v>-6.4399999999996</v>
      </c>
      <c r="I60" s="301">
        <f t="shared" si="19"/>
        <v>-0.0018077446701005207</v>
      </c>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row>
    <row r="61" spans="1:73" s="299" customFormat="1" ht="10.5" customHeight="1">
      <c r="A61" s="300" t="s">
        <v>54</v>
      </c>
      <c r="B61" s="190">
        <v>1511.55</v>
      </c>
      <c r="C61" s="190">
        <v>1489.1</v>
      </c>
      <c r="D61" s="190">
        <v>1486.47</v>
      </c>
      <c r="E61" s="190"/>
      <c r="F61" s="190">
        <f t="shared" si="16"/>
        <v>-25.079999999999927</v>
      </c>
      <c r="G61" s="301">
        <f t="shared" si="17"/>
        <v>-0.016592239753894962</v>
      </c>
      <c r="H61" s="190">
        <f t="shared" si="18"/>
        <v>-2.6299999999998818</v>
      </c>
      <c r="I61" s="301">
        <f t="shared" si="19"/>
        <v>-0.0017661674837149163</v>
      </c>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row>
    <row r="62" spans="1:73" s="299" customFormat="1" ht="10.5" customHeight="1">
      <c r="A62" s="300" t="s">
        <v>57</v>
      </c>
      <c r="B62" s="190">
        <v>1371.51</v>
      </c>
      <c r="C62" s="190">
        <v>1345.04</v>
      </c>
      <c r="D62" s="190">
        <v>1308.73</v>
      </c>
      <c r="E62" s="190"/>
      <c r="F62" s="190">
        <f t="shared" si="16"/>
        <v>-62.77999999999997</v>
      </c>
      <c r="G62" s="301">
        <f t="shared" si="17"/>
        <v>-0.04577436548038292</v>
      </c>
      <c r="H62" s="190">
        <f t="shared" si="18"/>
        <v>-36.309999999999945</v>
      </c>
      <c r="I62" s="301">
        <f t="shared" si="19"/>
        <v>-0.026995479688336366</v>
      </c>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row>
    <row r="63" spans="1:9" ht="10.5" customHeight="1">
      <c r="A63" s="302" t="s">
        <v>84</v>
      </c>
      <c r="B63" s="190">
        <v>1229.05</v>
      </c>
      <c r="C63" s="190">
        <v>1203.53</v>
      </c>
      <c r="D63" s="190">
        <v>1180.8</v>
      </c>
      <c r="E63" s="190"/>
      <c r="F63" s="190">
        <f t="shared" si="16"/>
        <v>-48.25</v>
      </c>
      <c r="G63" s="301">
        <f t="shared" si="17"/>
        <v>-0.039257963467718975</v>
      </c>
      <c r="H63" s="190">
        <f t="shared" si="18"/>
        <v>-22.730000000000018</v>
      </c>
      <c r="I63" s="301">
        <f t="shared" si="19"/>
        <v>-0.018886110026339203</v>
      </c>
    </row>
    <row r="64" spans="2:9" ht="4.5" customHeight="1">
      <c r="B64" s="303"/>
      <c r="C64" s="304"/>
      <c r="D64" s="304"/>
      <c r="E64" s="122"/>
      <c r="F64" s="123"/>
      <c r="G64" s="298"/>
      <c r="H64" s="123"/>
      <c r="I64" s="305"/>
    </row>
    <row r="65" spans="1:9" ht="9.75">
      <c r="A65" s="193" t="s">
        <v>209</v>
      </c>
      <c r="B65" s="191">
        <f>SUM(B66:B69)</f>
        <v>7367.13</v>
      </c>
      <c r="C65" s="191">
        <f>SUM(C66:C69)</f>
        <v>7348.860000000001</v>
      </c>
      <c r="D65" s="191">
        <f>SUM(D66:D69)</f>
        <v>7369.07</v>
      </c>
      <c r="E65" s="191"/>
      <c r="F65" s="191">
        <f aca="true" t="shared" si="20" ref="F65:F74">D65-B65</f>
        <v>1.9399999999995998</v>
      </c>
      <c r="G65" s="298">
        <f aca="true" t="shared" si="21" ref="G65:G74">F65/B65</f>
        <v>0.0002633318537883273</v>
      </c>
      <c r="H65" s="191">
        <f aca="true" t="shared" si="22" ref="H65:H74">D65-C65</f>
        <v>20.209999999999127</v>
      </c>
      <c r="I65" s="298">
        <f aca="true" t="shared" si="23" ref="I65:I74">H65/C65</f>
        <v>0.002750086407959755</v>
      </c>
    </row>
    <row r="66" spans="1:73" s="299" customFormat="1" ht="10.5" customHeight="1">
      <c r="A66" s="300" t="s">
        <v>85</v>
      </c>
      <c r="B66" s="190">
        <v>1197.2</v>
      </c>
      <c r="C66" s="190">
        <v>1196.1</v>
      </c>
      <c r="D66" s="190">
        <v>1194.7</v>
      </c>
      <c r="E66" s="190"/>
      <c r="F66" s="190">
        <f t="shared" si="20"/>
        <v>-2.5</v>
      </c>
      <c r="G66" s="301">
        <f t="shared" si="21"/>
        <v>-0.002088205813564985</v>
      </c>
      <c r="H66" s="190">
        <f t="shared" si="22"/>
        <v>-1.3999999999998636</v>
      </c>
      <c r="I66" s="301">
        <f t="shared" si="23"/>
        <v>-0.0011704706964299504</v>
      </c>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row>
    <row r="67" spans="1:9" ht="10.5" customHeight="1">
      <c r="A67" s="302" t="s">
        <v>86</v>
      </c>
      <c r="B67" s="190">
        <v>1438.08</v>
      </c>
      <c r="C67" s="190">
        <v>1428.69</v>
      </c>
      <c r="D67" s="190">
        <v>1437.05</v>
      </c>
      <c r="E67" s="190"/>
      <c r="F67" s="190">
        <f t="shared" si="20"/>
        <v>-1.0299999999999727</v>
      </c>
      <c r="G67" s="301">
        <f t="shared" si="21"/>
        <v>-0.0007162327547841377</v>
      </c>
      <c r="H67" s="190">
        <f t="shared" si="22"/>
        <v>8.3599999999999</v>
      </c>
      <c r="I67" s="301">
        <f t="shared" si="23"/>
        <v>0.005851514324311012</v>
      </c>
    </row>
    <row r="68" spans="1:9" ht="10.5" customHeight="1">
      <c r="A68" s="302" t="s">
        <v>87</v>
      </c>
      <c r="B68" s="190">
        <v>1586.15</v>
      </c>
      <c r="C68" s="190">
        <v>1594.67</v>
      </c>
      <c r="D68" s="190">
        <v>1589.73</v>
      </c>
      <c r="E68" s="190"/>
      <c r="F68" s="190">
        <f t="shared" si="20"/>
        <v>3.5799999999999272</v>
      </c>
      <c r="G68" s="301">
        <f t="shared" si="21"/>
        <v>0.002257037480692196</v>
      </c>
      <c r="H68" s="190">
        <f t="shared" si="22"/>
        <v>-4.940000000000055</v>
      </c>
      <c r="I68" s="301">
        <f t="shared" si="23"/>
        <v>-0.0030978196115811134</v>
      </c>
    </row>
    <row r="69" spans="1:9" ht="10.5" customHeight="1">
      <c r="A69" s="302" t="s">
        <v>88</v>
      </c>
      <c r="B69" s="190">
        <v>3145.7</v>
      </c>
      <c r="C69" s="190">
        <v>3129.4</v>
      </c>
      <c r="D69" s="190">
        <v>3147.59</v>
      </c>
      <c r="E69" s="190"/>
      <c r="F69" s="190">
        <f t="shared" si="20"/>
        <v>1.8900000000003274</v>
      </c>
      <c r="G69" s="301">
        <f t="shared" si="21"/>
        <v>0.0006008201672124893</v>
      </c>
      <c r="H69" s="190">
        <f t="shared" si="22"/>
        <v>18.190000000000055</v>
      </c>
      <c r="I69" s="301">
        <f t="shared" si="23"/>
        <v>0.00581261583690166</v>
      </c>
    </row>
    <row r="70" spans="1:73" s="299" customFormat="1" ht="9.75">
      <c r="A70" s="312" t="s">
        <v>210</v>
      </c>
      <c r="B70" s="191">
        <f>SUM(B65,B58,B51,B47,B39,B33,B26,B20,B13,B8)</f>
        <v>143769.87</v>
      </c>
      <c r="C70" s="191">
        <f>SUM(C65,C58,C51,C47,C39,C33,C26,C20,C13,C8)</f>
        <v>144353.41</v>
      </c>
      <c r="D70" s="313">
        <f>SUM(D65,D58,D51,D47,D39,D33,D26,D20,D13,D8)</f>
        <v>143734.44</v>
      </c>
      <c r="E70" s="313"/>
      <c r="F70" s="313">
        <f t="shared" si="20"/>
        <v>-35.429999999993015</v>
      </c>
      <c r="G70" s="314">
        <f t="shared" si="21"/>
        <v>-0.0002464355014022967</v>
      </c>
      <c r="H70" s="313">
        <f t="shared" si="22"/>
        <v>-618.9700000000012</v>
      </c>
      <c r="I70" s="314">
        <f t="shared" si="23"/>
        <v>-0.004287879309536236</v>
      </c>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row>
    <row r="71" spans="1:9" ht="21.75" customHeight="1">
      <c r="A71" s="302" t="s">
        <v>90</v>
      </c>
      <c r="B71" s="190">
        <v>504.1</v>
      </c>
      <c r="C71" s="190">
        <v>479.6</v>
      </c>
      <c r="D71" s="306">
        <v>501</v>
      </c>
      <c r="E71" s="306"/>
      <c r="F71" s="306">
        <f t="shared" si="20"/>
        <v>-3.1000000000000227</v>
      </c>
      <c r="G71" s="307">
        <f t="shared" si="21"/>
        <v>-0.006149573497322005</v>
      </c>
      <c r="H71" s="306">
        <f t="shared" si="22"/>
        <v>21.399999999999977</v>
      </c>
      <c r="I71" s="307">
        <f t="shared" si="23"/>
        <v>0.04462051709758127</v>
      </c>
    </row>
    <row r="72" spans="1:9" ht="9.75">
      <c r="A72" s="302" t="s">
        <v>91</v>
      </c>
      <c r="B72" s="198">
        <v>2637.5</v>
      </c>
      <c r="C72" s="198">
        <v>2686.03</v>
      </c>
      <c r="D72" s="315">
        <v>2676.73</v>
      </c>
      <c r="E72" s="315"/>
      <c r="F72" s="315">
        <f t="shared" si="20"/>
        <v>39.23000000000002</v>
      </c>
      <c r="G72" s="316">
        <f t="shared" si="21"/>
        <v>0.014873933649289106</v>
      </c>
      <c r="H72" s="315">
        <f t="shared" si="22"/>
        <v>-9.300000000000182</v>
      </c>
      <c r="I72" s="316">
        <f t="shared" si="23"/>
        <v>-0.0034623589461026797</v>
      </c>
    </row>
    <row r="73" spans="1:73" s="230" customFormat="1" ht="17.25" customHeight="1">
      <c r="A73" s="200" t="s">
        <v>211</v>
      </c>
      <c r="B73" s="201">
        <f>SUM(B70:B72)</f>
        <v>146911.47</v>
      </c>
      <c r="C73" s="201">
        <f>SUM(C70:C72)</f>
        <v>147519.04</v>
      </c>
      <c r="D73" s="317">
        <f>SUM(D70:D72)</f>
        <v>146912.17</v>
      </c>
      <c r="E73" s="317"/>
      <c r="F73" s="317">
        <f t="shared" si="20"/>
        <v>0.7000000000116415</v>
      </c>
      <c r="G73" s="318">
        <f t="shared" si="21"/>
        <v>4.764774323009916E-06</v>
      </c>
      <c r="H73" s="317">
        <f t="shared" si="22"/>
        <v>-606.8699999999953</v>
      </c>
      <c r="I73" s="318">
        <f t="shared" si="23"/>
        <v>-0.004113841847126956</v>
      </c>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row>
    <row r="74" spans="1:73" s="230" customFormat="1" ht="17.25" customHeight="1">
      <c r="A74" s="200" t="s">
        <v>212</v>
      </c>
      <c r="B74" s="199">
        <f>B73-B72</f>
        <v>144273.97</v>
      </c>
      <c r="C74" s="199">
        <f>C73-C72</f>
        <v>144833.01</v>
      </c>
      <c r="D74" s="319">
        <f>D73-D72</f>
        <v>144235.44</v>
      </c>
      <c r="E74" s="319"/>
      <c r="F74" s="317">
        <f t="shared" si="20"/>
        <v>-38.529999999998836</v>
      </c>
      <c r="G74" s="318">
        <f t="shared" si="21"/>
        <v>-0.00026706134169593334</v>
      </c>
      <c r="H74" s="317">
        <f t="shared" si="22"/>
        <v>-597.570000000007</v>
      </c>
      <c r="I74" s="318">
        <f t="shared" si="23"/>
        <v>-0.004125924055572738</v>
      </c>
      <c r="J74" s="320"/>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row>
    <row r="75" ht="9.75">
      <c r="A75" s="217"/>
    </row>
    <row r="76" spans="1:9" ht="24" customHeight="1">
      <c r="A76" s="406" t="s">
        <v>92</v>
      </c>
      <c r="B76" s="406"/>
      <c r="C76" s="406"/>
      <c r="D76" s="406"/>
      <c r="E76" s="406"/>
      <c r="F76" s="406"/>
      <c r="G76" s="406"/>
      <c r="H76" s="406"/>
      <c r="I76" s="406"/>
    </row>
  </sheetData>
  <mergeCells count="5">
    <mergeCell ref="A76:I76"/>
    <mergeCell ref="H4:I4"/>
    <mergeCell ref="H5:I5"/>
    <mergeCell ref="F4:G4"/>
    <mergeCell ref="F5:G5"/>
  </mergeCells>
  <printOptions horizontalCentered="1"/>
  <pageMargins left="0.3937007874015748" right="0.35433070866141736" top="0.7874015748031497" bottom="0.3937007874015748" header="0" footer="0"/>
  <pageSetup fitToHeight="1" fitToWidth="1" horizontalDpi="600" verticalDpi="600" orientation="portrait" paperSize="9" scale="96"/>
  <headerFooter alignWithMargins="0">
    <oddFooter>&amp;C&amp;"Arial,Regular"20</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67"/>
  <sheetViews>
    <sheetView showGridLines="0" zoomScaleSheetLayoutView="100" workbookViewId="0" topLeftCell="A1">
      <pane xSplit="1" ySplit="7" topLeftCell="D8" activePane="bottomRight" state="frozen"/>
      <selection pane="topLeft" activeCell="A1" sqref="A1"/>
      <selection pane="topRight" activeCell="B1" sqref="B1"/>
      <selection pane="bottomLeft" activeCell="A8" sqref="A8"/>
      <selection pane="bottomRight" activeCell="S12" sqref="S12"/>
    </sheetView>
  </sheetViews>
  <sheetFormatPr defaultColWidth="12" defaultRowHeight="13.5" customHeight="1"/>
  <cols>
    <col min="1" max="1" width="33.16015625" style="157" customWidth="1"/>
    <col min="2" max="2" width="9.33203125" style="157" customWidth="1"/>
    <col min="3" max="4" width="9.66015625" style="157" customWidth="1"/>
    <col min="5" max="5" width="10.16015625" style="157" customWidth="1"/>
    <col min="6" max="6" width="10.33203125" style="321" bestFit="1" customWidth="1"/>
    <col min="7" max="7" width="6.33203125" style="157" customWidth="1"/>
    <col min="8" max="8" width="8.66015625" style="157" customWidth="1"/>
    <col min="9" max="9" width="6.83203125" style="193" customWidth="1"/>
    <col min="10" max="10" width="5" style="248" customWidth="1"/>
    <col min="11" max="12" width="9.33203125" style="157" hidden="1" customWidth="1"/>
    <col min="13" max="14" width="13.33203125" style="157" hidden="1" customWidth="1"/>
    <col min="15" max="15" width="9.33203125" style="157" hidden="1" customWidth="1"/>
    <col min="16" max="16" width="0.1640625" style="157" hidden="1" customWidth="1"/>
    <col min="17" max="17" width="10.16015625" style="248" customWidth="1"/>
    <col min="18" max="18" width="10.16015625" style="322" customWidth="1"/>
    <col min="19" max="19" width="9.83203125" style="157" customWidth="1"/>
    <col min="20" max="20" width="10.83203125" style="157" customWidth="1"/>
    <col min="21" max="21" width="10.33203125" style="323" bestFit="1" customWidth="1"/>
    <col min="22" max="22" width="8" style="157" customWidth="1"/>
    <col min="23" max="23" width="9" style="157" customWidth="1"/>
    <col min="24" max="24" width="8.83203125" style="157" customWidth="1"/>
    <col min="25" max="16384" width="9.33203125" style="324" customWidth="1"/>
  </cols>
  <sheetData>
    <row r="1" ht="13.5" customHeight="1">
      <c r="A1" s="157" t="s">
        <v>214</v>
      </c>
    </row>
    <row r="4" spans="1:24" ht="13.5" customHeight="1">
      <c r="A4" s="168" t="s">
        <v>118</v>
      </c>
      <c r="B4" s="168"/>
      <c r="C4" s="168"/>
      <c r="I4" s="249"/>
      <c r="K4" s="285"/>
      <c r="L4" s="285"/>
      <c r="M4" s="285"/>
      <c r="N4" s="285"/>
      <c r="O4" s="285"/>
      <c r="P4" s="285"/>
      <c r="S4" s="285"/>
      <c r="T4" s="285"/>
      <c r="V4" s="285"/>
      <c r="W4" s="285"/>
      <c r="X4" s="219" t="s">
        <v>219</v>
      </c>
    </row>
    <row r="5" spans="1:24" ht="13.5" customHeight="1">
      <c r="A5" s="157" t="s">
        <v>42</v>
      </c>
      <c r="B5" s="411" t="s">
        <v>177</v>
      </c>
      <c r="C5" s="411"/>
      <c r="D5" s="411"/>
      <c r="E5" s="411"/>
      <c r="F5" s="411"/>
      <c r="G5" s="411"/>
      <c r="H5" s="411"/>
      <c r="I5" s="411"/>
      <c r="K5" s="285"/>
      <c r="L5" s="325"/>
      <c r="M5" s="285"/>
      <c r="N5" s="325"/>
      <c r="O5" s="285"/>
      <c r="P5" s="285"/>
      <c r="Q5" s="411" t="s">
        <v>178</v>
      </c>
      <c r="R5" s="411"/>
      <c r="S5" s="411"/>
      <c r="T5" s="411"/>
      <c r="U5" s="411"/>
      <c r="V5" s="411"/>
      <c r="W5" s="411"/>
      <c r="X5" s="411"/>
    </row>
    <row r="6" spans="2:24" ht="13.5" customHeight="1">
      <c r="B6" s="417" t="s">
        <v>43</v>
      </c>
      <c r="C6" s="417"/>
      <c r="D6" s="417" t="s">
        <v>44</v>
      </c>
      <c r="E6" s="417"/>
      <c r="F6" s="323" t="s">
        <v>45</v>
      </c>
      <c r="G6" s="418" t="s">
        <v>176</v>
      </c>
      <c r="H6" s="418"/>
      <c r="I6" s="418"/>
      <c r="K6" s="326"/>
      <c r="L6" s="326"/>
      <c r="M6" s="326"/>
      <c r="N6" s="326"/>
      <c r="O6" s="326"/>
      <c r="P6" s="326"/>
      <c r="Q6" s="417" t="s">
        <v>43</v>
      </c>
      <c r="R6" s="417"/>
      <c r="S6" s="417" t="s">
        <v>44</v>
      </c>
      <c r="T6" s="417"/>
      <c r="U6" s="323" t="s">
        <v>45</v>
      </c>
      <c r="V6" s="418" t="s">
        <v>176</v>
      </c>
      <c r="W6" s="418"/>
      <c r="X6" s="418"/>
    </row>
    <row r="7" spans="1:24" ht="13.5" customHeight="1">
      <c r="A7" s="168"/>
      <c r="B7" s="219" t="s">
        <v>215</v>
      </c>
      <c r="C7" s="219" t="s">
        <v>216</v>
      </c>
      <c r="D7" s="219" t="s">
        <v>215</v>
      </c>
      <c r="E7" s="219" t="s">
        <v>216</v>
      </c>
      <c r="F7" s="327" t="s">
        <v>220</v>
      </c>
      <c r="G7" s="219" t="s">
        <v>43</v>
      </c>
      <c r="H7" s="219" t="s">
        <v>44</v>
      </c>
      <c r="I7" s="328" t="s">
        <v>45</v>
      </c>
      <c r="K7" s="248"/>
      <c r="L7" s="248"/>
      <c r="M7" s="248"/>
      <c r="N7" s="248"/>
      <c r="O7" s="248"/>
      <c r="P7" s="248"/>
      <c r="Q7" s="219" t="s">
        <v>215</v>
      </c>
      <c r="R7" s="219" t="s">
        <v>216</v>
      </c>
      <c r="S7" s="219" t="s">
        <v>215</v>
      </c>
      <c r="T7" s="219" t="s">
        <v>216</v>
      </c>
      <c r="U7" s="327" t="s">
        <v>220</v>
      </c>
      <c r="V7" s="219" t="s">
        <v>43</v>
      </c>
      <c r="W7" s="219" t="s">
        <v>44</v>
      </c>
      <c r="X7" s="328" t="s">
        <v>45</v>
      </c>
    </row>
    <row r="8" spans="1:24" s="331" customFormat="1" ht="10.5" customHeight="1">
      <c r="A8" s="136" t="s">
        <v>46</v>
      </c>
      <c r="B8" s="329">
        <v>706</v>
      </c>
      <c r="C8" s="329">
        <v>78</v>
      </c>
      <c r="D8" s="329">
        <v>880</v>
      </c>
      <c r="E8" s="329">
        <v>409</v>
      </c>
      <c r="F8" s="330">
        <v>1871.49</v>
      </c>
      <c r="G8" s="329">
        <v>10</v>
      </c>
      <c r="H8" s="329">
        <v>25.01</v>
      </c>
      <c r="I8" s="330">
        <f>SUM(G8:H8)</f>
        <v>35.010000000000005</v>
      </c>
      <c r="J8" s="329"/>
      <c r="K8" s="329">
        <v>0</v>
      </c>
      <c r="L8" s="329">
        <v>0</v>
      </c>
      <c r="M8" s="329">
        <v>0</v>
      </c>
      <c r="N8" s="329">
        <v>0</v>
      </c>
      <c r="O8" s="329">
        <v>0</v>
      </c>
      <c r="P8" s="329">
        <v>0</v>
      </c>
      <c r="Q8" s="329">
        <v>204</v>
      </c>
      <c r="R8" s="329">
        <v>6</v>
      </c>
      <c r="S8" s="329">
        <v>196</v>
      </c>
      <c r="T8" s="329">
        <v>37</v>
      </c>
      <c r="U8" s="330">
        <v>430.17</v>
      </c>
      <c r="V8" s="329">
        <v>10</v>
      </c>
      <c r="W8" s="329">
        <v>5</v>
      </c>
      <c r="X8" s="330">
        <f>SUM(V8:W8)</f>
        <v>15</v>
      </c>
    </row>
    <row r="9" spans="1:24" s="331" customFormat="1" ht="10.5" customHeight="1">
      <c r="A9" s="136" t="s">
        <v>47</v>
      </c>
      <c r="B9" s="329">
        <v>254</v>
      </c>
      <c r="C9" s="329">
        <v>22</v>
      </c>
      <c r="D9" s="329">
        <v>444</v>
      </c>
      <c r="E9" s="329">
        <v>176</v>
      </c>
      <c r="F9" s="330">
        <v>825.76</v>
      </c>
      <c r="G9" s="329">
        <v>18</v>
      </c>
      <c r="H9" s="329">
        <v>40.05</v>
      </c>
      <c r="I9" s="330">
        <f aca="true" t="shared" si="0" ref="I9:I50">SUM(G9:H9)</f>
        <v>58.05</v>
      </c>
      <c r="J9" s="329"/>
      <c r="K9" s="329">
        <v>0</v>
      </c>
      <c r="L9" s="329">
        <v>0</v>
      </c>
      <c r="M9" s="329">
        <v>0</v>
      </c>
      <c r="N9" s="329">
        <v>0</v>
      </c>
      <c r="O9" s="329">
        <v>0</v>
      </c>
      <c r="P9" s="329">
        <v>0</v>
      </c>
      <c r="Q9" s="329">
        <v>52</v>
      </c>
      <c r="R9" s="329">
        <v>1</v>
      </c>
      <c r="S9" s="329">
        <v>61</v>
      </c>
      <c r="T9" s="329">
        <v>5</v>
      </c>
      <c r="U9" s="330">
        <v>116.39</v>
      </c>
      <c r="V9" s="329">
        <v>6.73</v>
      </c>
      <c r="W9" s="329">
        <v>6</v>
      </c>
      <c r="X9" s="330">
        <f aca="true" t="shared" si="1" ref="X9:X50">SUM(V9:W9)</f>
        <v>12.73</v>
      </c>
    </row>
    <row r="10" spans="1:24" s="331" customFormat="1" ht="10.5" customHeight="1">
      <c r="A10" s="136" t="s">
        <v>48</v>
      </c>
      <c r="B10" s="329">
        <v>367</v>
      </c>
      <c r="C10" s="329">
        <v>48</v>
      </c>
      <c r="D10" s="329">
        <v>528</v>
      </c>
      <c r="E10" s="329">
        <v>183</v>
      </c>
      <c r="F10" s="330">
        <v>1038.46</v>
      </c>
      <c r="G10" s="329">
        <v>7</v>
      </c>
      <c r="H10" s="329">
        <v>14.44</v>
      </c>
      <c r="I10" s="330">
        <f t="shared" si="0"/>
        <v>21.439999999999998</v>
      </c>
      <c r="J10" s="329"/>
      <c r="K10" s="329">
        <v>0</v>
      </c>
      <c r="L10" s="329">
        <v>0</v>
      </c>
      <c r="M10" s="329">
        <v>0</v>
      </c>
      <c r="N10" s="329">
        <v>0</v>
      </c>
      <c r="O10" s="329">
        <v>0</v>
      </c>
      <c r="P10" s="329">
        <v>0</v>
      </c>
      <c r="Q10" s="329">
        <v>101</v>
      </c>
      <c r="R10" s="329">
        <v>1</v>
      </c>
      <c r="S10" s="329">
        <v>97</v>
      </c>
      <c r="T10" s="329">
        <v>14</v>
      </c>
      <c r="U10" s="330">
        <v>208.64</v>
      </c>
      <c r="V10" s="329">
        <v>13</v>
      </c>
      <c r="W10" s="329">
        <v>9</v>
      </c>
      <c r="X10" s="330">
        <f t="shared" si="1"/>
        <v>22</v>
      </c>
    </row>
    <row r="11" spans="1:24" s="331" customFormat="1" ht="10.5" customHeight="1">
      <c r="A11" s="136" t="s">
        <v>49</v>
      </c>
      <c r="B11" s="329">
        <v>552</v>
      </c>
      <c r="C11" s="329">
        <v>54</v>
      </c>
      <c r="D11" s="329">
        <v>745</v>
      </c>
      <c r="E11" s="329">
        <v>224</v>
      </c>
      <c r="F11" s="330">
        <v>1471.13</v>
      </c>
      <c r="G11" s="329">
        <v>9</v>
      </c>
      <c r="H11" s="329">
        <v>10.81</v>
      </c>
      <c r="I11" s="330">
        <f t="shared" si="0"/>
        <v>19.810000000000002</v>
      </c>
      <c r="J11" s="329"/>
      <c r="K11" s="329">
        <v>0</v>
      </c>
      <c r="L11" s="329">
        <v>0</v>
      </c>
      <c r="M11" s="329">
        <v>0</v>
      </c>
      <c r="N11" s="329">
        <v>0</v>
      </c>
      <c r="O11" s="329">
        <v>0</v>
      </c>
      <c r="P11" s="329">
        <v>0</v>
      </c>
      <c r="Q11" s="329">
        <v>143</v>
      </c>
      <c r="R11" s="329">
        <v>0</v>
      </c>
      <c r="S11" s="329">
        <v>95</v>
      </c>
      <c r="T11" s="329">
        <v>1</v>
      </c>
      <c r="U11" s="330">
        <v>237.42</v>
      </c>
      <c r="V11" s="329">
        <v>1</v>
      </c>
      <c r="W11" s="329">
        <v>2</v>
      </c>
      <c r="X11" s="330">
        <f t="shared" si="1"/>
        <v>3</v>
      </c>
    </row>
    <row r="12" spans="1:24" s="331" customFormat="1" ht="10.5" customHeight="1">
      <c r="A12" s="136" t="s">
        <v>50</v>
      </c>
      <c r="B12" s="329">
        <v>220</v>
      </c>
      <c r="C12" s="329">
        <v>15</v>
      </c>
      <c r="D12" s="329">
        <v>379</v>
      </c>
      <c r="E12" s="329">
        <v>179</v>
      </c>
      <c r="F12" s="330">
        <v>711.27</v>
      </c>
      <c r="G12" s="329">
        <v>6</v>
      </c>
      <c r="H12" s="329">
        <v>6</v>
      </c>
      <c r="I12" s="330">
        <f t="shared" si="0"/>
        <v>12</v>
      </c>
      <c r="J12" s="329"/>
      <c r="K12" s="329">
        <v>0</v>
      </c>
      <c r="L12" s="329">
        <v>0</v>
      </c>
      <c r="M12" s="329">
        <v>0</v>
      </c>
      <c r="N12" s="329">
        <v>0</v>
      </c>
      <c r="O12" s="329">
        <v>0</v>
      </c>
      <c r="P12" s="329">
        <v>0</v>
      </c>
      <c r="Q12" s="329">
        <v>121</v>
      </c>
      <c r="R12" s="329">
        <v>0</v>
      </c>
      <c r="S12" s="329">
        <v>72</v>
      </c>
      <c r="T12" s="329">
        <v>2</v>
      </c>
      <c r="U12" s="330">
        <v>193.35</v>
      </c>
      <c r="V12" s="329">
        <v>2</v>
      </c>
      <c r="W12" s="329">
        <v>1</v>
      </c>
      <c r="X12" s="330">
        <f t="shared" si="1"/>
        <v>3</v>
      </c>
    </row>
    <row r="13" spans="1:24" s="331" customFormat="1" ht="18" customHeight="1">
      <c r="A13" s="136" t="s">
        <v>51</v>
      </c>
      <c r="B13" s="329">
        <v>255</v>
      </c>
      <c r="C13" s="329">
        <v>69</v>
      </c>
      <c r="D13" s="329">
        <v>344</v>
      </c>
      <c r="E13" s="329">
        <v>240</v>
      </c>
      <c r="F13" s="330">
        <v>793.81</v>
      </c>
      <c r="G13" s="329">
        <v>2</v>
      </c>
      <c r="H13" s="329">
        <v>3.81</v>
      </c>
      <c r="I13" s="330">
        <f t="shared" si="0"/>
        <v>5.8100000000000005</v>
      </c>
      <c r="J13" s="329"/>
      <c r="K13" s="329">
        <v>0</v>
      </c>
      <c r="L13" s="329">
        <v>0</v>
      </c>
      <c r="M13" s="329">
        <v>0</v>
      </c>
      <c r="N13" s="329">
        <v>0</v>
      </c>
      <c r="O13" s="329">
        <v>0</v>
      </c>
      <c r="P13" s="329">
        <v>0</v>
      </c>
      <c r="Q13" s="329">
        <v>51</v>
      </c>
      <c r="R13" s="329">
        <v>0</v>
      </c>
      <c r="S13" s="329">
        <v>49</v>
      </c>
      <c r="T13" s="329">
        <v>16</v>
      </c>
      <c r="U13" s="330">
        <v>111.16</v>
      </c>
      <c r="V13" s="329">
        <v>0</v>
      </c>
      <c r="W13" s="329">
        <v>0</v>
      </c>
      <c r="X13" s="330">
        <f t="shared" si="1"/>
        <v>0</v>
      </c>
    </row>
    <row r="14" spans="1:24" s="331" customFormat="1" ht="10.5" customHeight="1">
      <c r="A14" s="136" t="s">
        <v>52</v>
      </c>
      <c r="B14" s="329">
        <v>338</v>
      </c>
      <c r="C14" s="329">
        <v>62</v>
      </c>
      <c r="D14" s="329">
        <v>597</v>
      </c>
      <c r="E14" s="329">
        <v>405</v>
      </c>
      <c r="F14" s="330">
        <v>1224.5</v>
      </c>
      <c r="G14" s="329">
        <v>9.35</v>
      </c>
      <c r="H14" s="329">
        <v>33.95</v>
      </c>
      <c r="I14" s="330">
        <f t="shared" si="0"/>
        <v>43.300000000000004</v>
      </c>
      <c r="J14" s="329"/>
      <c r="K14" s="329">
        <v>0</v>
      </c>
      <c r="L14" s="329">
        <v>0</v>
      </c>
      <c r="M14" s="329">
        <v>0</v>
      </c>
      <c r="N14" s="329">
        <v>0</v>
      </c>
      <c r="O14" s="329">
        <v>0</v>
      </c>
      <c r="P14" s="329">
        <v>0</v>
      </c>
      <c r="Q14" s="329">
        <v>92</v>
      </c>
      <c r="R14" s="329">
        <v>1</v>
      </c>
      <c r="S14" s="329">
        <v>86</v>
      </c>
      <c r="T14" s="329">
        <v>3</v>
      </c>
      <c r="U14" s="330">
        <v>180.75</v>
      </c>
      <c r="V14" s="329">
        <v>2</v>
      </c>
      <c r="W14" s="329">
        <v>6</v>
      </c>
      <c r="X14" s="330">
        <f t="shared" si="1"/>
        <v>8</v>
      </c>
    </row>
    <row r="15" spans="1:24" s="331" customFormat="1" ht="10.5" customHeight="1">
      <c r="A15" s="136" t="s">
        <v>53</v>
      </c>
      <c r="B15" s="329">
        <v>663</v>
      </c>
      <c r="C15" s="329">
        <v>98</v>
      </c>
      <c r="D15" s="329">
        <v>810</v>
      </c>
      <c r="E15" s="329">
        <v>378</v>
      </c>
      <c r="F15" s="330">
        <v>1766.2</v>
      </c>
      <c r="G15" s="329">
        <v>1</v>
      </c>
      <c r="H15" s="329">
        <v>7.29</v>
      </c>
      <c r="I15" s="330">
        <f t="shared" si="0"/>
        <v>8.29</v>
      </c>
      <c r="J15" s="329"/>
      <c r="K15" s="329">
        <v>0</v>
      </c>
      <c r="L15" s="329">
        <v>0</v>
      </c>
      <c r="M15" s="329">
        <v>0</v>
      </c>
      <c r="N15" s="329">
        <v>0</v>
      </c>
      <c r="O15" s="329">
        <v>0</v>
      </c>
      <c r="P15" s="329">
        <v>0</v>
      </c>
      <c r="Q15" s="329">
        <v>200</v>
      </c>
      <c r="R15" s="329">
        <v>5</v>
      </c>
      <c r="S15" s="329">
        <v>135</v>
      </c>
      <c r="T15" s="329">
        <v>34</v>
      </c>
      <c r="U15" s="330">
        <v>362.87</v>
      </c>
      <c r="V15" s="329">
        <v>3</v>
      </c>
      <c r="W15" s="329">
        <v>0.92</v>
      </c>
      <c r="X15" s="330">
        <f t="shared" si="1"/>
        <v>3.92</v>
      </c>
    </row>
    <row r="16" spans="1:24" s="331" customFormat="1" ht="10.5" customHeight="1">
      <c r="A16" s="136" t="s">
        <v>54</v>
      </c>
      <c r="B16" s="329">
        <v>356</v>
      </c>
      <c r="C16" s="329">
        <v>69</v>
      </c>
      <c r="D16" s="329">
        <v>451</v>
      </c>
      <c r="E16" s="329">
        <v>281</v>
      </c>
      <c r="F16" s="330">
        <v>1027.26</v>
      </c>
      <c r="G16" s="329">
        <v>1</v>
      </c>
      <c r="H16" s="329">
        <v>9.96</v>
      </c>
      <c r="I16" s="330">
        <f t="shared" si="0"/>
        <v>10.96</v>
      </c>
      <c r="J16" s="329"/>
      <c r="K16" s="329">
        <v>0</v>
      </c>
      <c r="L16" s="329">
        <v>0</v>
      </c>
      <c r="M16" s="329">
        <v>0</v>
      </c>
      <c r="N16" s="329">
        <v>0</v>
      </c>
      <c r="O16" s="329">
        <v>0</v>
      </c>
      <c r="P16" s="329">
        <v>0</v>
      </c>
      <c r="Q16" s="329">
        <v>95</v>
      </c>
      <c r="R16" s="329">
        <v>1</v>
      </c>
      <c r="S16" s="329">
        <v>61</v>
      </c>
      <c r="T16" s="329">
        <v>10</v>
      </c>
      <c r="U16" s="330">
        <v>163.74</v>
      </c>
      <c r="V16" s="329">
        <v>2</v>
      </c>
      <c r="W16" s="329">
        <v>0</v>
      </c>
      <c r="X16" s="330">
        <f t="shared" si="1"/>
        <v>2</v>
      </c>
    </row>
    <row r="17" spans="1:24" s="331" customFormat="1" ht="10.5" customHeight="1">
      <c r="A17" s="136" t="s">
        <v>55</v>
      </c>
      <c r="B17" s="329">
        <v>313</v>
      </c>
      <c r="C17" s="329">
        <v>40</v>
      </c>
      <c r="D17" s="329">
        <v>439</v>
      </c>
      <c r="E17" s="329">
        <v>183</v>
      </c>
      <c r="F17" s="330">
        <v>880.67</v>
      </c>
      <c r="G17" s="329">
        <v>1</v>
      </c>
      <c r="H17" s="329">
        <v>3.6</v>
      </c>
      <c r="I17" s="330">
        <f t="shared" si="0"/>
        <v>4.6</v>
      </c>
      <c r="J17" s="329"/>
      <c r="K17" s="329">
        <v>0</v>
      </c>
      <c r="L17" s="329">
        <v>0</v>
      </c>
      <c r="M17" s="329">
        <v>0</v>
      </c>
      <c r="N17" s="329">
        <v>0</v>
      </c>
      <c r="O17" s="329">
        <v>0</v>
      </c>
      <c r="P17" s="329">
        <v>0</v>
      </c>
      <c r="Q17" s="329">
        <v>97</v>
      </c>
      <c r="R17" s="329">
        <v>1</v>
      </c>
      <c r="S17" s="329">
        <v>75</v>
      </c>
      <c r="T17" s="329">
        <v>3</v>
      </c>
      <c r="U17" s="330">
        <v>174.95</v>
      </c>
      <c r="V17" s="329">
        <v>1</v>
      </c>
      <c r="W17" s="329">
        <v>0</v>
      </c>
      <c r="X17" s="330">
        <f t="shared" si="1"/>
        <v>1</v>
      </c>
    </row>
    <row r="18" spans="1:24" s="331" customFormat="1" ht="18" customHeight="1">
      <c r="A18" s="175" t="s">
        <v>56</v>
      </c>
      <c r="B18" s="329">
        <v>753</v>
      </c>
      <c r="C18" s="329">
        <v>106</v>
      </c>
      <c r="D18" s="329">
        <v>991</v>
      </c>
      <c r="E18" s="329">
        <v>451</v>
      </c>
      <c r="F18" s="330">
        <v>2074.67</v>
      </c>
      <c r="G18" s="329">
        <v>15.71</v>
      </c>
      <c r="H18" s="329">
        <v>30.99</v>
      </c>
      <c r="I18" s="330">
        <f t="shared" si="0"/>
        <v>46.7</v>
      </c>
      <c r="J18" s="329"/>
      <c r="K18" s="329">
        <v>0</v>
      </c>
      <c r="L18" s="329">
        <v>0</v>
      </c>
      <c r="M18" s="329">
        <v>0</v>
      </c>
      <c r="N18" s="329">
        <v>0</v>
      </c>
      <c r="O18" s="329">
        <v>0</v>
      </c>
      <c r="P18" s="329">
        <v>0</v>
      </c>
      <c r="Q18" s="329">
        <v>196</v>
      </c>
      <c r="R18" s="329">
        <v>7</v>
      </c>
      <c r="S18" s="329">
        <v>208</v>
      </c>
      <c r="T18" s="329">
        <v>48</v>
      </c>
      <c r="U18" s="330">
        <v>444.89</v>
      </c>
      <c r="V18" s="329">
        <v>5</v>
      </c>
      <c r="W18" s="329">
        <v>3.9</v>
      </c>
      <c r="X18" s="330">
        <f t="shared" si="1"/>
        <v>8.9</v>
      </c>
    </row>
    <row r="19" spans="1:24" s="331" customFormat="1" ht="10.5" customHeight="1">
      <c r="A19" s="136" t="s">
        <v>57</v>
      </c>
      <c r="B19" s="329">
        <v>300</v>
      </c>
      <c r="C19" s="329">
        <v>20</v>
      </c>
      <c r="D19" s="329">
        <v>391</v>
      </c>
      <c r="E19" s="329">
        <v>89</v>
      </c>
      <c r="F19" s="330">
        <v>728.78</v>
      </c>
      <c r="G19" s="329">
        <v>6</v>
      </c>
      <c r="H19" s="329">
        <v>9.61</v>
      </c>
      <c r="I19" s="330">
        <f t="shared" si="0"/>
        <v>15.61</v>
      </c>
      <c r="J19" s="329"/>
      <c r="K19" s="329">
        <v>0</v>
      </c>
      <c r="L19" s="329">
        <v>0</v>
      </c>
      <c r="M19" s="329">
        <v>0</v>
      </c>
      <c r="N19" s="329">
        <v>0</v>
      </c>
      <c r="O19" s="329">
        <v>0</v>
      </c>
      <c r="P19" s="329">
        <v>0</v>
      </c>
      <c r="Q19" s="329">
        <v>71</v>
      </c>
      <c r="R19" s="329">
        <v>4</v>
      </c>
      <c r="S19" s="329">
        <v>66</v>
      </c>
      <c r="T19" s="329">
        <v>12</v>
      </c>
      <c r="U19" s="330">
        <v>147.75</v>
      </c>
      <c r="V19" s="329">
        <v>6.35</v>
      </c>
      <c r="W19" s="329">
        <v>3</v>
      </c>
      <c r="X19" s="330">
        <f t="shared" si="1"/>
        <v>9.35</v>
      </c>
    </row>
    <row r="20" spans="1:24" s="331" customFormat="1" ht="10.5" customHeight="1">
      <c r="A20" s="136" t="s">
        <v>58</v>
      </c>
      <c r="B20" s="329">
        <v>1476</v>
      </c>
      <c r="C20" s="329">
        <v>80</v>
      </c>
      <c r="D20" s="329">
        <v>2042</v>
      </c>
      <c r="E20" s="329">
        <v>564</v>
      </c>
      <c r="F20" s="330">
        <v>3927.15</v>
      </c>
      <c r="G20" s="329">
        <v>53.26</v>
      </c>
      <c r="H20" s="329">
        <v>103.84</v>
      </c>
      <c r="I20" s="330">
        <f t="shared" si="0"/>
        <v>157.1</v>
      </c>
      <c r="J20" s="329"/>
      <c r="K20" s="329">
        <v>0</v>
      </c>
      <c r="L20" s="329">
        <v>0</v>
      </c>
      <c r="M20" s="329">
        <v>0</v>
      </c>
      <c r="N20" s="329">
        <v>0</v>
      </c>
      <c r="O20" s="329">
        <v>0</v>
      </c>
      <c r="P20" s="329">
        <v>0</v>
      </c>
      <c r="Q20" s="329">
        <v>516</v>
      </c>
      <c r="R20" s="329">
        <v>3</v>
      </c>
      <c r="S20" s="329">
        <v>315</v>
      </c>
      <c r="T20" s="329">
        <v>11</v>
      </c>
      <c r="U20" s="330">
        <v>841.87</v>
      </c>
      <c r="V20" s="329">
        <v>44</v>
      </c>
      <c r="W20" s="329">
        <v>15</v>
      </c>
      <c r="X20" s="330">
        <f t="shared" si="1"/>
        <v>59</v>
      </c>
    </row>
    <row r="21" spans="1:24" s="331" customFormat="1" ht="10.5" customHeight="1">
      <c r="A21" s="136" t="s">
        <v>59</v>
      </c>
      <c r="B21" s="329">
        <v>772</v>
      </c>
      <c r="C21" s="329">
        <v>71</v>
      </c>
      <c r="D21" s="329">
        <v>1124</v>
      </c>
      <c r="E21" s="329">
        <v>522</v>
      </c>
      <c r="F21" s="330">
        <v>2270.68</v>
      </c>
      <c r="G21" s="329">
        <v>12</v>
      </c>
      <c r="H21" s="329">
        <v>33.45</v>
      </c>
      <c r="I21" s="330">
        <f t="shared" si="0"/>
        <v>45.45</v>
      </c>
      <c r="J21" s="329"/>
      <c r="K21" s="329">
        <v>0</v>
      </c>
      <c r="L21" s="329">
        <v>0</v>
      </c>
      <c r="M21" s="329">
        <v>0</v>
      </c>
      <c r="N21" s="329">
        <v>0</v>
      </c>
      <c r="O21" s="329">
        <v>0</v>
      </c>
      <c r="P21" s="329">
        <v>0</v>
      </c>
      <c r="Q21" s="329">
        <v>177</v>
      </c>
      <c r="R21" s="329">
        <v>1</v>
      </c>
      <c r="S21" s="329">
        <v>157</v>
      </c>
      <c r="T21" s="329">
        <v>16</v>
      </c>
      <c r="U21" s="330">
        <v>346.74</v>
      </c>
      <c r="V21" s="329">
        <v>2</v>
      </c>
      <c r="W21" s="329">
        <v>1</v>
      </c>
      <c r="X21" s="330">
        <f t="shared" si="1"/>
        <v>3</v>
      </c>
    </row>
    <row r="22" spans="1:24" s="331" customFormat="1" ht="10.5" customHeight="1">
      <c r="A22" s="136" t="s">
        <v>60</v>
      </c>
      <c r="B22" s="329">
        <v>504</v>
      </c>
      <c r="C22" s="329">
        <v>29</v>
      </c>
      <c r="D22" s="329">
        <v>755</v>
      </c>
      <c r="E22" s="329">
        <v>336</v>
      </c>
      <c r="F22" s="330">
        <v>1481.13</v>
      </c>
      <c r="G22" s="329">
        <v>22.75</v>
      </c>
      <c r="H22" s="329">
        <v>41</v>
      </c>
      <c r="I22" s="330">
        <f t="shared" si="0"/>
        <v>63.75</v>
      </c>
      <c r="J22" s="329"/>
      <c r="K22" s="329">
        <v>0</v>
      </c>
      <c r="L22" s="329">
        <v>0</v>
      </c>
      <c r="M22" s="329">
        <v>0</v>
      </c>
      <c r="N22" s="329">
        <v>0</v>
      </c>
      <c r="O22" s="329">
        <v>0</v>
      </c>
      <c r="P22" s="329">
        <v>0</v>
      </c>
      <c r="Q22" s="329">
        <v>122</v>
      </c>
      <c r="R22" s="329">
        <v>1</v>
      </c>
      <c r="S22" s="329">
        <v>126</v>
      </c>
      <c r="T22" s="329">
        <v>19</v>
      </c>
      <c r="U22" s="330">
        <v>261.93</v>
      </c>
      <c r="V22" s="329">
        <v>6</v>
      </c>
      <c r="W22" s="329">
        <v>3</v>
      </c>
      <c r="X22" s="330">
        <f t="shared" si="1"/>
        <v>9</v>
      </c>
    </row>
    <row r="23" spans="1:24" s="331" customFormat="1" ht="18" customHeight="1">
      <c r="A23" s="136" t="s">
        <v>61</v>
      </c>
      <c r="B23" s="329">
        <v>540</v>
      </c>
      <c r="C23" s="329">
        <v>60</v>
      </c>
      <c r="D23" s="329">
        <v>676</v>
      </c>
      <c r="E23" s="329">
        <v>308</v>
      </c>
      <c r="F23" s="330">
        <v>1415.14</v>
      </c>
      <c r="G23" s="329">
        <v>8</v>
      </c>
      <c r="H23" s="329">
        <v>7.19</v>
      </c>
      <c r="I23" s="330">
        <f t="shared" si="0"/>
        <v>15.190000000000001</v>
      </c>
      <c r="J23" s="329"/>
      <c r="K23" s="329">
        <v>0</v>
      </c>
      <c r="L23" s="329">
        <v>0</v>
      </c>
      <c r="M23" s="329">
        <v>0</v>
      </c>
      <c r="N23" s="329">
        <v>0</v>
      </c>
      <c r="O23" s="329">
        <v>0</v>
      </c>
      <c r="P23" s="329">
        <v>0</v>
      </c>
      <c r="Q23" s="329">
        <v>152</v>
      </c>
      <c r="R23" s="329">
        <v>1</v>
      </c>
      <c r="S23" s="329">
        <v>156</v>
      </c>
      <c r="T23" s="329">
        <v>13</v>
      </c>
      <c r="U23" s="330">
        <v>317.37</v>
      </c>
      <c r="V23" s="329">
        <v>4</v>
      </c>
      <c r="W23" s="329">
        <v>2</v>
      </c>
      <c r="X23" s="330">
        <f t="shared" si="1"/>
        <v>6</v>
      </c>
    </row>
    <row r="24" spans="1:24" s="331" customFormat="1" ht="10.5" customHeight="1">
      <c r="A24" s="136" t="s">
        <v>62</v>
      </c>
      <c r="B24" s="329">
        <v>854</v>
      </c>
      <c r="C24" s="329">
        <v>102</v>
      </c>
      <c r="D24" s="329">
        <v>1149</v>
      </c>
      <c r="E24" s="329">
        <v>502</v>
      </c>
      <c r="F24" s="330">
        <v>2380.8</v>
      </c>
      <c r="G24" s="329">
        <v>20.41</v>
      </c>
      <c r="H24" s="329">
        <v>38.92</v>
      </c>
      <c r="I24" s="330">
        <f t="shared" si="0"/>
        <v>59.33</v>
      </c>
      <c r="J24" s="329"/>
      <c r="K24" s="329">
        <v>0</v>
      </c>
      <c r="L24" s="329">
        <v>0</v>
      </c>
      <c r="M24" s="329">
        <v>0</v>
      </c>
      <c r="N24" s="329">
        <v>0</v>
      </c>
      <c r="O24" s="329">
        <v>0</v>
      </c>
      <c r="P24" s="329">
        <v>0</v>
      </c>
      <c r="Q24" s="329">
        <v>194</v>
      </c>
      <c r="R24" s="329">
        <v>2</v>
      </c>
      <c r="S24" s="329">
        <v>183</v>
      </c>
      <c r="T24" s="329">
        <v>12</v>
      </c>
      <c r="U24" s="330">
        <v>387.01</v>
      </c>
      <c r="V24" s="329">
        <v>7</v>
      </c>
      <c r="W24" s="329">
        <v>8.65</v>
      </c>
      <c r="X24" s="330">
        <f t="shared" si="1"/>
        <v>15.65</v>
      </c>
    </row>
    <row r="25" spans="1:24" s="331" customFormat="1" ht="10.5" customHeight="1">
      <c r="A25" s="136" t="s">
        <v>63</v>
      </c>
      <c r="B25" s="329">
        <v>613</v>
      </c>
      <c r="C25" s="329">
        <v>58</v>
      </c>
      <c r="D25" s="329">
        <v>1028</v>
      </c>
      <c r="E25" s="329">
        <v>453</v>
      </c>
      <c r="F25" s="330">
        <v>1956.55</v>
      </c>
      <c r="G25" s="329">
        <v>21.16</v>
      </c>
      <c r="H25" s="329">
        <v>40.12</v>
      </c>
      <c r="I25" s="330">
        <f t="shared" si="0"/>
        <v>61.28</v>
      </c>
      <c r="J25" s="329"/>
      <c r="K25" s="329">
        <v>0</v>
      </c>
      <c r="L25" s="329">
        <v>0</v>
      </c>
      <c r="M25" s="329">
        <v>0</v>
      </c>
      <c r="N25" s="329">
        <v>0</v>
      </c>
      <c r="O25" s="329">
        <v>0</v>
      </c>
      <c r="P25" s="329">
        <v>0</v>
      </c>
      <c r="Q25" s="329">
        <v>233</v>
      </c>
      <c r="R25" s="329">
        <v>0</v>
      </c>
      <c r="S25" s="329">
        <v>178</v>
      </c>
      <c r="T25" s="329">
        <v>23</v>
      </c>
      <c r="U25" s="330">
        <v>427.81</v>
      </c>
      <c r="V25" s="329">
        <v>8</v>
      </c>
      <c r="W25" s="329">
        <v>0</v>
      </c>
      <c r="X25" s="330">
        <f t="shared" si="1"/>
        <v>8</v>
      </c>
    </row>
    <row r="26" spans="1:24" s="331" customFormat="1" ht="10.5" customHeight="1">
      <c r="A26" s="136" t="s">
        <v>64</v>
      </c>
      <c r="B26" s="329">
        <v>374</v>
      </c>
      <c r="C26" s="329">
        <v>43</v>
      </c>
      <c r="D26" s="329">
        <v>613</v>
      </c>
      <c r="E26" s="329">
        <v>246</v>
      </c>
      <c r="F26" s="330">
        <v>1151.06</v>
      </c>
      <c r="G26" s="329">
        <v>32.43</v>
      </c>
      <c r="H26" s="329">
        <v>76.86</v>
      </c>
      <c r="I26" s="330">
        <f t="shared" si="0"/>
        <v>109.28999999999999</v>
      </c>
      <c r="J26" s="329"/>
      <c r="K26" s="329">
        <v>0</v>
      </c>
      <c r="L26" s="329">
        <v>0</v>
      </c>
      <c r="M26" s="329">
        <v>0</v>
      </c>
      <c r="N26" s="329">
        <v>0</v>
      </c>
      <c r="O26" s="329">
        <v>0</v>
      </c>
      <c r="P26" s="329">
        <v>0</v>
      </c>
      <c r="Q26" s="329">
        <v>143</v>
      </c>
      <c r="R26" s="329">
        <v>2</v>
      </c>
      <c r="S26" s="329">
        <v>81</v>
      </c>
      <c r="T26" s="329">
        <v>11</v>
      </c>
      <c r="U26" s="330">
        <v>232.63</v>
      </c>
      <c r="V26" s="329">
        <v>24</v>
      </c>
      <c r="W26" s="329">
        <v>4.22</v>
      </c>
      <c r="X26" s="330">
        <f t="shared" si="1"/>
        <v>28.22</v>
      </c>
    </row>
    <row r="27" spans="1:24" s="331" customFormat="1" ht="10.5" customHeight="1">
      <c r="A27" s="136" t="s">
        <v>65</v>
      </c>
      <c r="B27" s="329">
        <v>347</v>
      </c>
      <c r="C27" s="329">
        <v>40</v>
      </c>
      <c r="D27" s="329">
        <v>420</v>
      </c>
      <c r="E27" s="329">
        <v>144</v>
      </c>
      <c r="F27" s="330">
        <v>879.23</v>
      </c>
      <c r="G27" s="329">
        <v>3</v>
      </c>
      <c r="H27" s="329">
        <v>6</v>
      </c>
      <c r="I27" s="330">
        <f t="shared" si="0"/>
        <v>9</v>
      </c>
      <c r="J27" s="329"/>
      <c r="K27" s="329">
        <v>0</v>
      </c>
      <c r="L27" s="329">
        <v>0</v>
      </c>
      <c r="M27" s="329">
        <v>0</v>
      </c>
      <c r="N27" s="329">
        <v>0</v>
      </c>
      <c r="O27" s="329">
        <v>0</v>
      </c>
      <c r="P27" s="329">
        <v>0</v>
      </c>
      <c r="Q27" s="329">
        <v>72</v>
      </c>
      <c r="R27" s="329">
        <v>4</v>
      </c>
      <c r="S27" s="329">
        <v>67</v>
      </c>
      <c r="T27" s="329">
        <v>10</v>
      </c>
      <c r="U27" s="330">
        <v>148.82</v>
      </c>
      <c r="V27" s="329">
        <v>2</v>
      </c>
      <c r="W27" s="329">
        <v>1</v>
      </c>
      <c r="X27" s="330">
        <f t="shared" si="1"/>
        <v>3</v>
      </c>
    </row>
    <row r="28" spans="1:24" s="331" customFormat="1" ht="18" customHeight="1">
      <c r="A28" s="136" t="s">
        <v>66</v>
      </c>
      <c r="B28" s="329">
        <v>138</v>
      </c>
      <c r="C28" s="329">
        <v>3</v>
      </c>
      <c r="D28" s="329">
        <v>155</v>
      </c>
      <c r="E28" s="329">
        <v>21</v>
      </c>
      <c r="F28" s="330">
        <v>309.62</v>
      </c>
      <c r="G28" s="329">
        <v>26</v>
      </c>
      <c r="H28" s="329">
        <v>37.8</v>
      </c>
      <c r="I28" s="330">
        <f t="shared" si="0"/>
        <v>63.8</v>
      </c>
      <c r="J28" s="329"/>
      <c r="K28" s="329">
        <v>0</v>
      </c>
      <c r="L28" s="329">
        <v>0</v>
      </c>
      <c r="M28" s="329">
        <v>0</v>
      </c>
      <c r="N28" s="329">
        <v>0</v>
      </c>
      <c r="O28" s="329">
        <v>0</v>
      </c>
      <c r="P28" s="329">
        <v>0</v>
      </c>
      <c r="Q28" s="329">
        <v>34</v>
      </c>
      <c r="R28" s="329">
        <v>1</v>
      </c>
      <c r="S28" s="329">
        <v>17</v>
      </c>
      <c r="T28" s="329">
        <v>1</v>
      </c>
      <c r="U28" s="330">
        <v>52.44</v>
      </c>
      <c r="V28" s="329">
        <v>6</v>
      </c>
      <c r="W28" s="329">
        <v>4</v>
      </c>
      <c r="X28" s="330">
        <f t="shared" si="1"/>
        <v>10</v>
      </c>
    </row>
    <row r="29" spans="1:24" s="331" customFormat="1" ht="10.5" customHeight="1">
      <c r="A29" s="136" t="s">
        <v>67</v>
      </c>
      <c r="B29" s="329">
        <v>745</v>
      </c>
      <c r="C29" s="329">
        <v>43</v>
      </c>
      <c r="D29" s="329">
        <v>1031</v>
      </c>
      <c r="E29" s="329">
        <v>484</v>
      </c>
      <c r="F29" s="330">
        <v>2117.28</v>
      </c>
      <c r="G29" s="329">
        <v>13.93</v>
      </c>
      <c r="H29" s="329">
        <v>21.52</v>
      </c>
      <c r="I29" s="330">
        <f t="shared" si="0"/>
        <v>35.45</v>
      </c>
      <c r="J29" s="329"/>
      <c r="K29" s="329">
        <v>0</v>
      </c>
      <c r="L29" s="329">
        <v>0</v>
      </c>
      <c r="M29" s="329">
        <v>0</v>
      </c>
      <c r="N29" s="329">
        <v>0</v>
      </c>
      <c r="O29" s="329">
        <v>0</v>
      </c>
      <c r="P29" s="329">
        <v>0</v>
      </c>
      <c r="Q29" s="329">
        <v>263</v>
      </c>
      <c r="R29" s="329">
        <v>0</v>
      </c>
      <c r="S29" s="329">
        <v>197</v>
      </c>
      <c r="T29" s="329">
        <v>11</v>
      </c>
      <c r="U29" s="330">
        <v>467.78</v>
      </c>
      <c r="V29" s="329">
        <v>5</v>
      </c>
      <c r="W29" s="329">
        <v>9</v>
      </c>
      <c r="X29" s="330">
        <f t="shared" si="1"/>
        <v>14</v>
      </c>
    </row>
    <row r="30" spans="1:24" ht="10.5" customHeight="1">
      <c r="A30" s="121" t="s">
        <v>68</v>
      </c>
      <c r="B30" s="329">
        <v>5738</v>
      </c>
      <c r="C30" s="329">
        <v>204</v>
      </c>
      <c r="D30" s="329">
        <v>7015</v>
      </c>
      <c r="E30" s="329">
        <v>1924</v>
      </c>
      <c r="F30" s="330">
        <v>14179.2</v>
      </c>
      <c r="G30" s="329">
        <v>1051.24</v>
      </c>
      <c r="H30" s="329">
        <v>2239.8</v>
      </c>
      <c r="I30" s="330">
        <f t="shared" si="0"/>
        <v>3291.04</v>
      </c>
      <c r="J30" s="329"/>
      <c r="K30" s="329">
        <v>0</v>
      </c>
      <c r="L30" s="329">
        <v>0</v>
      </c>
      <c r="M30" s="329">
        <v>0</v>
      </c>
      <c r="N30" s="329">
        <v>0</v>
      </c>
      <c r="O30" s="329">
        <v>0</v>
      </c>
      <c r="P30" s="329">
        <v>0</v>
      </c>
      <c r="Q30" s="329">
        <v>3002</v>
      </c>
      <c r="R30" s="329">
        <v>43</v>
      </c>
      <c r="S30" s="329">
        <v>1504</v>
      </c>
      <c r="T30" s="329">
        <v>154</v>
      </c>
      <c r="U30" s="330">
        <v>4644.69</v>
      </c>
      <c r="V30" s="329">
        <v>997.36</v>
      </c>
      <c r="W30" s="329">
        <v>344.79</v>
      </c>
      <c r="X30" s="330">
        <f t="shared" si="1"/>
        <v>1342.15</v>
      </c>
    </row>
    <row r="31" spans="1:24" ht="10.5" customHeight="1">
      <c r="A31" s="121" t="s">
        <v>69</v>
      </c>
      <c r="B31" s="329">
        <v>415</v>
      </c>
      <c r="C31" s="329">
        <v>50</v>
      </c>
      <c r="D31" s="329">
        <v>493</v>
      </c>
      <c r="E31" s="329">
        <v>220</v>
      </c>
      <c r="F31" s="330">
        <v>1072.22</v>
      </c>
      <c r="G31" s="329">
        <v>3</v>
      </c>
      <c r="H31" s="329">
        <v>2.91</v>
      </c>
      <c r="I31" s="330">
        <f t="shared" si="0"/>
        <v>5.91</v>
      </c>
      <c r="J31" s="329"/>
      <c r="K31" s="329">
        <v>0</v>
      </c>
      <c r="L31" s="329">
        <v>0</v>
      </c>
      <c r="M31" s="329">
        <v>0</v>
      </c>
      <c r="N31" s="329">
        <v>0</v>
      </c>
      <c r="O31" s="329">
        <v>0</v>
      </c>
      <c r="P31" s="329">
        <v>0</v>
      </c>
      <c r="Q31" s="329">
        <v>138</v>
      </c>
      <c r="R31" s="329">
        <v>3</v>
      </c>
      <c r="S31" s="329">
        <v>124</v>
      </c>
      <c r="T31" s="329">
        <v>16</v>
      </c>
      <c r="U31" s="330">
        <v>275.11</v>
      </c>
      <c r="V31" s="329">
        <v>2</v>
      </c>
      <c r="W31" s="329">
        <v>2</v>
      </c>
      <c r="X31" s="330">
        <f t="shared" si="1"/>
        <v>4</v>
      </c>
    </row>
    <row r="32" spans="1:24" ht="10.5" customHeight="1">
      <c r="A32" s="121" t="s">
        <v>70</v>
      </c>
      <c r="B32" s="329">
        <v>364</v>
      </c>
      <c r="C32" s="329">
        <v>94</v>
      </c>
      <c r="D32" s="329">
        <v>597</v>
      </c>
      <c r="E32" s="329">
        <v>330</v>
      </c>
      <c r="F32" s="330">
        <v>1160.59</v>
      </c>
      <c r="G32" s="329">
        <v>15</v>
      </c>
      <c r="H32" s="329">
        <v>30.69</v>
      </c>
      <c r="I32" s="330">
        <f t="shared" si="0"/>
        <v>45.69</v>
      </c>
      <c r="J32" s="329"/>
      <c r="K32" s="329">
        <v>0</v>
      </c>
      <c r="L32" s="329">
        <v>0</v>
      </c>
      <c r="M32" s="329">
        <v>0</v>
      </c>
      <c r="N32" s="329">
        <v>0</v>
      </c>
      <c r="O32" s="329">
        <v>0</v>
      </c>
      <c r="P32" s="329">
        <v>0</v>
      </c>
      <c r="Q32" s="329">
        <v>96</v>
      </c>
      <c r="R32" s="329">
        <v>4</v>
      </c>
      <c r="S32" s="329">
        <v>65</v>
      </c>
      <c r="T32" s="329">
        <v>2</v>
      </c>
      <c r="U32" s="330">
        <v>163.63</v>
      </c>
      <c r="V32" s="329">
        <v>7</v>
      </c>
      <c r="W32" s="329">
        <v>2</v>
      </c>
      <c r="X32" s="330">
        <f t="shared" si="1"/>
        <v>9</v>
      </c>
    </row>
    <row r="33" spans="1:24" ht="18" customHeight="1">
      <c r="A33" s="121" t="s">
        <v>71</v>
      </c>
      <c r="B33" s="329">
        <v>776</v>
      </c>
      <c r="C33" s="329">
        <v>49</v>
      </c>
      <c r="D33" s="329">
        <v>1006</v>
      </c>
      <c r="E33" s="329">
        <v>323</v>
      </c>
      <c r="F33" s="330">
        <v>2010.45</v>
      </c>
      <c r="G33" s="329">
        <v>5</v>
      </c>
      <c r="H33" s="329">
        <v>16.78</v>
      </c>
      <c r="I33" s="330">
        <f t="shared" si="0"/>
        <v>21.78</v>
      </c>
      <c r="J33" s="329"/>
      <c r="K33" s="329">
        <v>0</v>
      </c>
      <c r="L33" s="329">
        <v>0</v>
      </c>
      <c r="M33" s="329">
        <v>0</v>
      </c>
      <c r="N33" s="329">
        <v>0</v>
      </c>
      <c r="O33" s="329">
        <v>0</v>
      </c>
      <c r="P33" s="329">
        <v>0</v>
      </c>
      <c r="Q33" s="329">
        <v>232</v>
      </c>
      <c r="R33" s="329">
        <v>7</v>
      </c>
      <c r="S33" s="329">
        <v>188</v>
      </c>
      <c r="T33" s="329">
        <v>22</v>
      </c>
      <c r="U33" s="330">
        <v>437.93</v>
      </c>
      <c r="V33" s="329">
        <v>3</v>
      </c>
      <c r="W33" s="329">
        <v>1</v>
      </c>
      <c r="X33" s="330">
        <f t="shared" si="1"/>
        <v>4</v>
      </c>
    </row>
    <row r="34" spans="1:24" ht="10.5" customHeight="1">
      <c r="A34" s="121" t="s">
        <v>72</v>
      </c>
      <c r="B34" s="329">
        <v>454</v>
      </c>
      <c r="C34" s="329">
        <v>42</v>
      </c>
      <c r="D34" s="329">
        <v>578</v>
      </c>
      <c r="E34" s="329">
        <v>154</v>
      </c>
      <c r="F34" s="330">
        <v>1157.65</v>
      </c>
      <c r="G34" s="329">
        <v>4.5</v>
      </c>
      <c r="H34" s="329">
        <v>9.5</v>
      </c>
      <c r="I34" s="330">
        <f t="shared" si="0"/>
        <v>14</v>
      </c>
      <c r="J34" s="329"/>
      <c r="K34" s="329">
        <v>0</v>
      </c>
      <c r="L34" s="329">
        <v>0</v>
      </c>
      <c r="M34" s="329">
        <v>0</v>
      </c>
      <c r="N34" s="329">
        <v>0</v>
      </c>
      <c r="O34" s="329">
        <v>0</v>
      </c>
      <c r="P34" s="329">
        <v>0</v>
      </c>
      <c r="Q34" s="329">
        <v>117</v>
      </c>
      <c r="R34" s="329">
        <v>2</v>
      </c>
      <c r="S34" s="329">
        <v>75</v>
      </c>
      <c r="T34" s="329">
        <v>6</v>
      </c>
      <c r="U34" s="330">
        <v>198.23</v>
      </c>
      <c r="V34" s="329">
        <v>14</v>
      </c>
      <c r="W34" s="329">
        <v>1</v>
      </c>
      <c r="X34" s="330">
        <f t="shared" si="1"/>
        <v>15</v>
      </c>
    </row>
    <row r="35" spans="1:24" ht="10.5" customHeight="1">
      <c r="A35" s="121" t="s">
        <v>73</v>
      </c>
      <c r="B35" s="329">
        <v>530</v>
      </c>
      <c r="C35" s="329">
        <v>80</v>
      </c>
      <c r="D35" s="329">
        <v>720</v>
      </c>
      <c r="E35" s="329">
        <v>431</v>
      </c>
      <c r="F35" s="330">
        <v>1566</v>
      </c>
      <c r="G35" s="329">
        <v>29.25</v>
      </c>
      <c r="H35" s="329">
        <v>50.16</v>
      </c>
      <c r="I35" s="330">
        <f t="shared" si="0"/>
        <v>79.41</v>
      </c>
      <c r="J35" s="329"/>
      <c r="K35" s="329">
        <v>0</v>
      </c>
      <c r="L35" s="329">
        <v>0</v>
      </c>
      <c r="M35" s="329">
        <v>0</v>
      </c>
      <c r="N35" s="329">
        <v>0</v>
      </c>
      <c r="O35" s="329">
        <v>0</v>
      </c>
      <c r="P35" s="329">
        <v>0</v>
      </c>
      <c r="Q35" s="329">
        <v>144</v>
      </c>
      <c r="R35" s="329">
        <v>3</v>
      </c>
      <c r="S35" s="329">
        <v>114</v>
      </c>
      <c r="T35" s="329">
        <v>13</v>
      </c>
      <c r="U35" s="330">
        <v>268.39</v>
      </c>
      <c r="V35" s="329">
        <v>7</v>
      </c>
      <c r="W35" s="329">
        <v>2</v>
      </c>
      <c r="X35" s="330">
        <f t="shared" si="1"/>
        <v>9</v>
      </c>
    </row>
    <row r="36" spans="1:24" ht="10.5" customHeight="1">
      <c r="A36" s="157" t="s">
        <v>74</v>
      </c>
      <c r="B36" s="329">
        <v>753</v>
      </c>
      <c r="C36" s="329">
        <v>120</v>
      </c>
      <c r="D36" s="329">
        <v>1035</v>
      </c>
      <c r="E36" s="329">
        <v>742</v>
      </c>
      <c r="F36" s="330">
        <v>2303.91</v>
      </c>
      <c r="G36" s="329">
        <v>17.42</v>
      </c>
      <c r="H36" s="329">
        <v>29.02</v>
      </c>
      <c r="I36" s="330">
        <f t="shared" si="0"/>
        <v>46.44</v>
      </c>
      <c r="J36" s="329"/>
      <c r="K36" s="329">
        <v>0</v>
      </c>
      <c r="L36" s="329">
        <v>0</v>
      </c>
      <c r="M36" s="329">
        <v>0</v>
      </c>
      <c r="N36" s="329">
        <v>0</v>
      </c>
      <c r="O36" s="329">
        <v>0</v>
      </c>
      <c r="P36" s="329">
        <v>0</v>
      </c>
      <c r="Q36" s="329">
        <v>187</v>
      </c>
      <c r="R36" s="329">
        <v>0</v>
      </c>
      <c r="S36" s="329">
        <v>124</v>
      </c>
      <c r="T36" s="329">
        <v>26</v>
      </c>
      <c r="U36" s="330">
        <v>327.67</v>
      </c>
      <c r="V36" s="329">
        <v>10</v>
      </c>
      <c r="W36" s="329">
        <v>5</v>
      </c>
      <c r="X36" s="330">
        <f t="shared" si="1"/>
        <v>15</v>
      </c>
    </row>
    <row r="37" spans="1:24" ht="10.5" customHeight="1">
      <c r="A37" s="121" t="s">
        <v>75</v>
      </c>
      <c r="B37" s="329">
        <v>455</v>
      </c>
      <c r="C37" s="329">
        <v>80</v>
      </c>
      <c r="D37" s="329">
        <v>765</v>
      </c>
      <c r="E37" s="329">
        <v>211</v>
      </c>
      <c r="F37" s="333">
        <v>1315.34</v>
      </c>
      <c r="G37" s="329">
        <v>12.03</v>
      </c>
      <c r="H37" s="329">
        <v>11.24</v>
      </c>
      <c r="I37" s="330">
        <f t="shared" si="0"/>
        <v>23.27</v>
      </c>
      <c r="J37" s="329"/>
      <c r="K37" s="329">
        <v>0</v>
      </c>
      <c r="L37" s="329">
        <v>0</v>
      </c>
      <c r="M37" s="329">
        <v>0</v>
      </c>
      <c r="N37" s="329">
        <v>0</v>
      </c>
      <c r="O37" s="329">
        <v>0</v>
      </c>
      <c r="P37" s="329">
        <v>0</v>
      </c>
      <c r="Q37" s="329">
        <v>113</v>
      </c>
      <c r="R37" s="329">
        <v>8</v>
      </c>
      <c r="S37" s="329">
        <v>111</v>
      </c>
      <c r="T37" s="329">
        <v>13</v>
      </c>
      <c r="U37" s="330">
        <v>237.33</v>
      </c>
      <c r="V37" s="329">
        <v>8.17</v>
      </c>
      <c r="W37" s="329">
        <v>3</v>
      </c>
      <c r="X37" s="330">
        <f t="shared" si="1"/>
        <v>11.17</v>
      </c>
    </row>
    <row r="38" spans="1:24" s="331" customFormat="1" ht="18" customHeight="1">
      <c r="A38" s="136" t="s">
        <v>76</v>
      </c>
      <c r="B38" s="329">
        <v>354</v>
      </c>
      <c r="C38" s="329">
        <v>53</v>
      </c>
      <c r="D38" s="329">
        <v>411</v>
      </c>
      <c r="E38" s="329">
        <v>207</v>
      </c>
      <c r="F38" s="330">
        <v>922.43</v>
      </c>
      <c r="G38" s="329">
        <v>2.5</v>
      </c>
      <c r="H38" s="329">
        <v>15.4</v>
      </c>
      <c r="I38" s="330">
        <f t="shared" si="0"/>
        <v>17.9</v>
      </c>
      <c r="J38" s="329"/>
      <c r="K38" s="329">
        <v>0</v>
      </c>
      <c r="L38" s="329">
        <v>0</v>
      </c>
      <c r="M38" s="329">
        <v>0</v>
      </c>
      <c r="N38" s="329">
        <v>0</v>
      </c>
      <c r="O38" s="329">
        <v>0</v>
      </c>
      <c r="P38" s="329">
        <v>0</v>
      </c>
      <c r="Q38" s="329">
        <v>84</v>
      </c>
      <c r="R38" s="329">
        <v>2</v>
      </c>
      <c r="S38" s="329">
        <v>81</v>
      </c>
      <c r="T38" s="329">
        <v>8</v>
      </c>
      <c r="U38" s="330">
        <v>172.76</v>
      </c>
      <c r="V38" s="329">
        <v>0</v>
      </c>
      <c r="W38" s="329">
        <v>1</v>
      </c>
      <c r="X38" s="330">
        <f t="shared" si="1"/>
        <v>1</v>
      </c>
    </row>
    <row r="39" spans="1:24" ht="10.5" customHeight="1">
      <c r="A39" s="121" t="s">
        <v>77</v>
      </c>
      <c r="B39" s="329">
        <v>675</v>
      </c>
      <c r="C39" s="329">
        <v>62</v>
      </c>
      <c r="D39" s="329">
        <v>953</v>
      </c>
      <c r="E39" s="329">
        <v>255</v>
      </c>
      <c r="F39" s="330">
        <v>1829.04</v>
      </c>
      <c r="G39" s="329">
        <v>23.67</v>
      </c>
      <c r="H39" s="329">
        <v>47.08</v>
      </c>
      <c r="I39" s="330">
        <f t="shared" si="0"/>
        <v>70.75</v>
      </c>
      <c r="J39" s="329"/>
      <c r="K39" s="329">
        <v>0</v>
      </c>
      <c r="L39" s="329">
        <v>0</v>
      </c>
      <c r="M39" s="329">
        <v>0</v>
      </c>
      <c r="N39" s="329">
        <v>0</v>
      </c>
      <c r="O39" s="329">
        <v>0</v>
      </c>
      <c r="P39" s="329">
        <v>0</v>
      </c>
      <c r="Q39" s="329">
        <v>118</v>
      </c>
      <c r="R39" s="329">
        <v>2</v>
      </c>
      <c r="S39" s="329">
        <v>95</v>
      </c>
      <c r="T39" s="329">
        <v>17</v>
      </c>
      <c r="U39" s="330">
        <v>224.02</v>
      </c>
      <c r="V39" s="329">
        <v>7</v>
      </c>
      <c r="W39" s="329">
        <v>4.67</v>
      </c>
      <c r="X39" s="330">
        <f t="shared" si="1"/>
        <v>11.67</v>
      </c>
    </row>
    <row r="40" spans="1:24" ht="10.5" customHeight="1">
      <c r="A40" s="121" t="s">
        <v>78</v>
      </c>
      <c r="B40" s="329">
        <v>863</v>
      </c>
      <c r="C40" s="329">
        <v>97</v>
      </c>
      <c r="D40" s="329">
        <v>962</v>
      </c>
      <c r="E40" s="329">
        <v>419</v>
      </c>
      <c r="F40" s="330">
        <v>2139.07</v>
      </c>
      <c r="G40" s="329">
        <v>16</v>
      </c>
      <c r="H40" s="329">
        <v>26.09</v>
      </c>
      <c r="I40" s="330">
        <f t="shared" si="0"/>
        <v>42.09</v>
      </c>
      <c r="J40" s="329"/>
      <c r="K40" s="329">
        <v>0</v>
      </c>
      <c r="L40" s="329">
        <v>0</v>
      </c>
      <c r="M40" s="329">
        <v>0</v>
      </c>
      <c r="N40" s="329">
        <v>0</v>
      </c>
      <c r="O40" s="329">
        <v>0</v>
      </c>
      <c r="P40" s="329">
        <v>0</v>
      </c>
      <c r="Q40" s="329">
        <v>156</v>
      </c>
      <c r="R40" s="329">
        <v>1</v>
      </c>
      <c r="S40" s="329">
        <v>208</v>
      </c>
      <c r="T40" s="329">
        <v>18</v>
      </c>
      <c r="U40" s="330">
        <v>376.53</v>
      </c>
      <c r="V40" s="329">
        <v>3</v>
      </c>
      <c r="W40" s="329">
        <v>5.43</v>
      </c>
      <c r="X40" s="330">
        <f t="shared" si="1"/>
        <v>8.43</v>
      </c>
    </row>
    <row r="41" spans="1:24" ht="10.5" customHeight="1">
      <c r="A41" s="121" t="s">
        <v>79</v>
      </c>
      <c r="B41" s="329">
        <v>1096</v>
      </c>
      <c r="C41" s="329">
        <v>81</v>
      </c>
      <c r="D41" s="329">
        <v>1461</v>
      </c>
      <c r="E41" s="329">
        <v>492</v>
      </c>
      <c r="F41" s="330">
        <v>2929.75</v>
      </c>
      <c r="G41" s="329">
        <v>49.31</v>
      </c>
      <c r="H41" s="329">
        <v>95.01</v>
      </c>
      <c r="I41" s="330">
        <f t="shared" si="0"/>
        <v>144.32</v>
      </c>
      <c r="J41" s="329"/>
      <c r="K41" s="329">
        <v>0</v>
      </c>
      <c r="L41" s="329">
        <v>0</v>
      </c>
      <c r="M41" s="329">
        <v>0</v>
      </c>
      <c r="N41" s="329">
        <v>0</v>
      </c>
      <c r="O41" s="329">
        <v>0</v>
      </c>
      <c r="P41" s="329">
        <v>0</v>
      </c>
      <c r="Q41" s="329">
        <v>230</v>
      </c>
      <c r="R41" s="329">
        <v>6</v>
      </c>
      <c r="S41" s="329">
        <v>252</v>
      </c>
      <c r="T41" s="329">
        <v>24</v>
      </c>
      <c r="U41" s="330">
        <v>500.18</v>
      </c>
      <c r="V41" s="329">
        <v>19</v>
      </c>
      <c r="W41" s="329">
        <v>10</v>
      </c>
      <c r="X41" s="330">
        <f t="shared" si="1"/>
        <v>29</v>
      </c>
    </row>
    <row r="42" spans="1:24" ht="10.5" customHeight="1">
      <c r="A42" s="121" t="s">
        <v>80</v>
      </c>
      <c r="B42" s="329">
        <v>305</v>
      </c>
      <c r="C42" s="329">
        <v>44</v>
      </c>
      <c r="D42" s="329">
        <v>356</v>
      </c>
      <c r="E42" s="329">
        <v>122</v>
      </c>
      <c r="F42" s="330">
        <v>765.12</v>
      </c>
      <c r="G42" s="329">
        <v>9</v>
      </c>
      <c r="H42" s="329">
        <v>18.04</v>
      </c>
      <c r="I42" s="330">
        <f t="shared" si="0"/>
        <v>27.04</v>
      </c>
      <c r="J42" s="329"/>
      <c r="K42" s="329">
        <v>0</v>
      </c>
      <c r="L42" s="329">
        <v>0</v>
      </c>
      <c r="M42" s="329">
        <v>0</v>
      </c>
      <c r="N42" s="329">
        <v>0</v>
      </c>
      <c r="O42" s="329">
        <v>0</v>
      </c>
      <c r="P42" s="329">
        <v>0</v>
      </c>
      <c r="Q42" s="329">
        <v>62</v>
      </c>
      <c r="R42" s="329">
        <v>0</v>
      </c>
      <c r="S42" s="329">
        <v>73</v>
      </c>
      <c r="T42" s="329">
        <v>5</v>
      </c>
      <c r="U42" s="330">
        <v>137.91</v>
      </c>
      <c r="V42" s="329">
        <v>3</v>
      </c>
      <c r="W42" s="329">
        <v>2</v>
      </c>
      <c r="X42" s="330">
        <f t="shared" si="1"/>
        <v>5</v>
      </c>
    </row>
    <row r="43" spans="1:24" ht="18" customHeight="1">
      <c r="A43" s="121" t="s">
        <v>81</v>
      </c>
      <c r="B43" s="329">
        <v>567</v>
      </c>
      <c r="C43" s="329">
        <v>109</v>
      </c>
      <c r="D43" s="329">
        <v>778</v>
      </c>
      <c r="E43" s="329">
        <v>478</v>
      </c>
      <c r="F43" s="330">
        <v>1715.42</v>
      </c>
      <c r="G43" s="329">
        <v>6</v>
      </c>
      <c r="H43" s="329">
        <v>19.56</v>
      </c>
      <c r="I43" s="330">
        <f t="shared" si="0"/>
        <v>25.56</v>
      </c>
      <c r="J43" s="329"/>
      <c r="K43" s="329">
        <v>0</v>
      </c>
      <c r="L43" s="329">
        <v>0</v>
      </c>
      <c r="M43" s="329">
        <v>0</v>
      </c>
      <c r="N43" s="329">
        <v>0</v>
      </c>
      <c r="O43" s="329">
        <v>0</v>
      </c>
      <c r="P43" s="329">
        <v>0</v>
      </c>
      <c r="Q43" s="329">
        <v>145</v>
      </c>
      <c r="R43" s="329">
        <v>4</v>
      </c>
      <c r="S43" s="329">
        <v>127</v>
      </c>
      <c r="T43" s="329">
        <v>6</v>
      </c>
      <c r="U43" s="330">
        <v>279.35</v>
      </c>
      <c r="V43" s="329">
        <v>4</v>
      </c>
      <c r="W43" s="329">
        <v>4.81</v>
      </c>
      <c r="X43" s="330">
        <f t="shared" si="1"/>
        <v>8.809999999999999</v>
      </c>
    </row>
    <row r="44" spans="1:24" ht="10.5" customHeight="1">
      <c r="A44" s="121" t="s">
        <v>82</v>
      </c>
      <c r="B44" s="329">
        <v>1291</v>
      </c>
      <c r="C44" s="329">
        <v>161</v>
      </c>
      <c r="D44" s="329">
        <v>1716</v>
      </c>
      <c r="E44" s="329">
        <v>874</v>
      </c>
      <c r="F44" s="330">
        <v>3666.82</v>
      </c>
      <c r="G44" s="329">
        <v>101.46</v>
      </c>
      <c r="H44" s="329">
        <v>264.4</v>
      </c>
      <c r="I44" s="330">
        <f t="shared" si="0"/>
        <v>365.85999999999996</v>
      </c>
      <c r="J44" s="329"/>
      <c r="K44" s="329">
        <v>0</v>
      </c>
      <c r="L44" s="329">
        <v>0</v>
      </c>
      <c r="M44" s="329">
        <v>0</v>
      </c>
      <c r="N44" s="329">
        <v>0</v>
      </c>
      <c r="O44" s="329">
        <v>0</v>
      </c>
      <c r="P44" s="329">
        <v>0</v>
      </c>
      <c r="Q44" s="329">
        <v>413</v>
      </c>
      <c r="R44" s="329">
        <v>0</v>
      </c>
      <c r="S44" s="329">
        <v>369</v>
      </c>
      <c r="T44" s="329">
        <v>44</v>
      </c>
      <c r="U44" s="330">
        <v>811.05</v>
      </c>
      <c r="V44" s="329">
        <v>52</v>
      </c>
      <c r="W44" s="329">
        <v>48.11</v>
      </c>
      <c r="X44" s="330">
        <f t="shared" si="1"/>
        <v>100.11</v>
      </c>
    </row>
    <row r="45" spans="1:24" ht="10.5" customHeight="1">
      <c r="A45" s="139" t="s">
        <v>83</v>
      </c>
      <c r="B45" s="332">
        <v>1393</v>
      </c>
      <c r="C45" s="332">
        <v>127</v>
      </c>
      <c r="D45" s="332">
        <v>1635</v>
      </c>
      <c r="E45" s="332">
        <v>721</v>
      </c>
      <c r="F45" s="333">
        <v>3539.3</v>
      </c>
      <c r="G45" s="332">
        <v>57.17</v>
      </c>
      <c r="H45" s="332">
        <v>63.95</v>
      </c>
      <c r="I45" s="333">
        <f t="shared" si="0"/>
        <v>121.12</v>
      </c>
      <c r="J45" s="332"/>
      <c r="K45" s="332">
        <v>0</v>
      </c>
      <c r="L45" s="332">
        <v>0</v>
      </c>
      <c r="M45" s="332">
        <v>0</v>
      </c>
      <c r="N45" s="332">
        <v>0</v>
      </c>
      <c r="O45" s="332">
        <v>0</v>
      </c>
      <c r="P45" s="332">
        <v>0</v>
      </c>
      <c r="Q45" s="332">
        <v>421</v>
      </c>
      <c r="R45" s="332">
        <v>14</v>
      </c>
      <c r="S45" s="332">
        <v>303</v>
      </c>
      <c r="T45" s="332">
        <v>38</v>
      </c>
      <c r="U45" s="333">
        <v>762.71</v>
      </c>
      <c r="V45" s="332">
        <v>24.65</v>
      </c>
      <c r="W45" s="332">
        <v>15.11</v>
      </c>
      <c r="X45" s="333">
        <f t="shared" si="1"/>
        <v>39.76</v>
      </c>
    </row>
    <row r="46" spans="1:24" ht="10.5" customHeight="1">
      <c r="A46" s="43" t="s">
        <v>84</v>
      </c>
      <c r="B46" s="332">
        <v>275</v>
      </c>
      <c r="C46" s="332">
        <v>46</v>
      </c>
      <c r="D46" s="332">
        <v>436</v>
      </c>
      <c r="E46" s="332">
        <v>159</v>
      </c>
      <c r="F46" s="333">
        <v>833.22</v>
      </c>
      <c r="G46" s="332">
        <v>8</v>
      </c>
      <c r="H46" s="332">
        <v>7</v>
      </c>
      <c r="I46" s="333">
        <f t="shared" si="0"/>
        <v>15</v>
      </c>
      <c r="J46" s="332"/>
      <c r="K46" s="332">
        <v>0</v>
      </c>
      <c r="L46" s="332">
        <v>0</v>
      </c>
      <c r="M46" s="332">
        <v>0</v>
      </c>
      <c r="N46" s="332">
        <v>0</v>
      </c>
      <c r="O46" s="332">
        <v>0</v>
      </c>
      <c r="P46" s="332">
        <v>0</v>
      </c>
      <c r="Q46" s="332">
        <v>64</v>
      </c>
      <c r="R46" s="332">
        <v>0</v>
      </c>
      <c r="S46" s="332">
        <v>60</v>
      </c>
      <c r="T46" s="332">
        <v>3</v>
      </c>
      <c r="U46" s="333">
        <v>126.33</v>
      </c>
      <c r="V46" s="332">
        <v>1</v>
      </c>
      <c r="W46" s="332">
        <v>0</v>
      </c>
      <c r="X46" s="333">
        <f t="shared" si="1"/>
        <v>1</v>
      </c>
    </row>
    <row r="47" spans="1:25" s="331" customFormat="1" ht="18" customHeight="1">
      <c r="A47" s="139" t="s">
        <v>85</v>
      </c>
      <c r="B47" s="332">
        <v>279</v>
      </c>
      <c r="C47" s="332">
        <v>37</v>
      </c>
      <c r="D47" s="332">
        <v>310</v>
      </c>
      <c r="E47" s="332">
        <v>133</v>
      </c>
      <c r="F47" s="333">
        <v>692</v>
      </c>
      <c r="G47" s="332">
        <v>3</v>
      </c>
      <c r="H47" s="332">
        <v>0.5</v>
      </c>
      <c r="I47" s="333">
        <f t="shared" si="0"/>
        <v>3.5</v>
      </c>
      <c r="J47" s="332"/>
      <c r="K47" s="332">
        <v>0</v>
      </c>
      <c r="L47" s="332">
        <v>0</v>
      </c>
      <c r="M47" s="332">
        <v>0</v>
      </c>
      <c r="N47" s="332">
        <v>0</v>
      </c>
      <c r="O47" s="332">
        <v>0</v>
      </c>
      <c r="P47" s="332">
        <v>0</v>
      </c>
      <c r="Q47" s="332">
        <v>48</v>
      </c>
      <c r="R47" s="332">
        <v>0</v>
      </c>
      <c r="S47" s="332">
        <v>32</v>
      </c>
      <c r="T47" s="332">
        <v>3</v>
      </c>
      <c r="U47" s="333">
        <v>82.5</v>
      </c>
      <c r="V47" s="332">
        <v>1</v>
      </c>
      <c r="W47" s="332">
        <v>0</v>
      </c>
      <c r="X47" s="333">
        <f t="shared" si="1"/>
        <v>1</v>
      </c>
      <c r="Y47" s="324"/>
    </row>
    <row r="48" spans="1:24" s="334" customFormat="1" ht="10.5" customHeight="1">
      <c r="A48" s="139" t="s">
        <v>86</v>
      </c>
      <c r="B48" s="332">
        <v>300</v>
      </c>
      <c r="C48" s="332">
        <v>34</v>
      </c>
      <c r="D48" s="332">
        <v>399</v>
      </c>
      <c r="E48" s="332">
        <v>138</v>
      </c>
      <c r="F48" s="333">
        <v>809.99</v>
      </c>
      <c r="G48" s="332">
        <v>1</v>
      </c>
      <c r="H48" s="332">
        <v>6</v>
      </c>
      <c r="I48" s="333">
        <f t="shared" si="0"/>
        <v>7</v>
      </c>
      <c r="J48" s="332"/>
      <c r="K48" s="332">
        <v>0</v>
      </c>
      <c r="L48" s="332">
        <v>0</v>
      </c>
      <c r="M48" s="332">
        <v>0</v>
      </c>
      <c r="N48" s="332">
        <v>0</v>
      </c>
      <c r="O48" s="332">
        <v>0</v>
      </c>
      <c r="P48" s="332">
        <v>0</v>
      </c>
      <c r="Q48" s="332">
        <v>69</v>
      </c>
      <c r="R48" s="332">
        <v>1</v>
      </c>
      <c r="S48" s="332">
        <v>68</v>
      </c>
      <c r="T48" s="332">
        <v>7</v>
      </c>
      <c r="U48" s="333">
        <v>143.01</v>
      </c>
      <c r="V48" s="332">
        <v>1</v>
      </c>
      <c r="W48" s="332">
        <v>2</v>
      </c>
      <c r="X48" s="333">
        <f t="shared" si="1"/>
        <v>3</v>
      </c>
    </row>
    <row r="49" spans="1:25" s="331" customFormat="1" ht="10.5" customHeight="1">
      <c r="A49" s="139" t="s">
        <v>87</v>
      </c>
      <c r="B49" s="332">
        <v>285</v>
      </c>
      <c r="C49" s="332">
        <v>31</v>
      </c>
      <c r="D49" s="332">
        <v>439</v>
      </c>
      <c r="E49" s="332">
        <v>216</v>
      </c>
      <c r="F49" s="333">
        <v>876.01</v>
      </c>
      <c r="G49" s="332">
        <v>3</v>
      </c>
      <c r="H49" s="332">
        <v>5.19</v>
      </c>
      <c r="I49" s="333">
        <f t="shared" si="0"/>
        <v>8.190000000000001</v>
      </c>
      <c r="J49" s="332"/>
      <c r="K49" s="332">
        <v>0</v>
      </c>
      <c r="L49" s="332">
        <v>0</v>
      </c>
      <c r="M49" s="332">
        <v>0</v>
      </c>
      <c r="N49" s="332">
        <v>0</v>
      </c>
      <c r="O49" s="332">
        <v>0</v>
      </c>
      <c r="P49" s="332">
        <v>0</v>
      </c>
      <c r="Q49" s="332">
        <v>76</v>
      </c>
      <c r="R49" s="332">
        <v>0</v>
      </c>
      <c r="S49" s="332">
        <v>74</v>
      </c>
      <c r="T49" s="332">
        <v>10</v>
      </c>
      <c r="U49" s="333">
        <v>156.5</v>
      </c>
      <c r="V49" s="332">
        <v>1</v>
      </c>
      <c r="W49" s="332">
        <v>2</v>
      </c>
      <c r="X49" s="333">
        <f t="shared" si="1"/>
        <v>3</v>
      </c>
      <c r="Y49" s="324"/>
    </row>
    <row r="50" spans="1:24" ht="10.5" customHeight="1">
      <c r="A50" s="139" t="s">
        <v>88</v>
      </c>
      <c r="B50" s="332">
        <v>709</v>
      </c>
      <c r="C50" s="332">
        <v>42</v>
      </c>
      <c r="D50" s="332">
        <v>864</v>
      </c>
      <c r="E50" s="332">
        <v>345</v>
      </c>
      <c r="F50" s="333">
        <v>1809.92</v>
      </c>
      <c r="G50" s="332">
        <v>10</v>
      </c>
      <c r="H50" s="332">
        <v>13.77</v>
      </c>
      <c r="I50" s="333">
        <f t="shared" si="0"/>
        <v>23.77</v>
      </c>
      <c r="J50" s="332"/>
      <c r="K50" s="332">
        <v>0</v>
      </c>
      <c r="L50" s="332">
        <v>0</v>
      </c>
      <c r="M50" s="332">
        <v>0</v>
      </c>
      <c r="N50" s="332">
        <v>0</v>
      </c>
      <c r="O50" s="332">
        <v>0</v>
      </c>
      <c r="P50" s="332">
        <v>0</v>
      </c>
      <c r="Q50" s="332">
        <v>178</v>
      </c>
      <c r="R50" s="332">
        <v>2</v>
      </c>
      <c r="S50" s="332">
        <v>146</v>
      </c>
      <c r="T50" s="332">
        <v>14</v>
      </c>
      <c r="U50" s="333">
        <v>335.21</v>
      </c>
      <c r="V50" s="332">
        <v>2</v>
      </c>
      <c r="W50" s="332">
        <v>0.65</v>
      </c>
      <c r="X50" s="333">
        <f t="shared" si="1"/>
        <v>2.65</v>
      </c>
    </row>
    <row r="51" spans="1:24" s="335" customFormat="1" ht="18" customHeight="1">
      <c r="A51" s="144" t="s">
        <v>96</v>
      </c>
      <c r="B51" s="333">
        <f>SUM(B8:B50)</f>
        <v>29317</v>
      </c>
      <c r="C51" s="333">
        <f aca="true" t="shared" si="2" ref="C51:X51">SUM(C8:C50)</f>
        <v>2853</v>
      </c>
      <c r="D51" s="333">
        <f t="shared" si="2"/>
        <v>38921</v>
      </c>
      <c r="E51" s="333">
        <f t="shared" si="2"/>
        <v>15672</v>
      </c>
      <c r="F51" s="333">
        <f t="shared" si="2"/>
        <v>79596.09</v>
      </c>
      <c r="G51" s="333">
        <f t="shared" si="2"/>
        <v>1726.5500000000002</v>
      </c>
      <c r="H51" s="333">
        <f t="shared" si="2"/>
        <v>3574.31</v>
      </c>
      <c r="I51" s="333">
        <f t="shared" si="2"/>
        <v>5300.859999999999</v>
      </c>
      <c r="J51" s="333"/>
      <c r="K51" s="333">
        <f t="shared" si="2"/>
        <v>0</v>
      </c>
      <c r="L51" s="333">
        <f t="shared" si="2"/>
        <v>0</v>
      </c>
      <c r="M51" s="333">
        <f t="shared" si="2"/>
        <v>0</v>
      </c>
      <c r="N51" s="333">
        <f t="shared" si="2"/>
        <v>0</v>
      </c>
      <c r="O51" s="333">
        <f t="shared" si="2"/>
        <v>0</v>
      </c>
      <c r="P51" s="333">
        <f t="shared" si="2"/>
        <v>0</v>
      </c>
      <c r="Q51" s="333">
        <f t="shared" si="2"/>
        <v>9422</v>
      </c>
      <c r="R51" s="333">
        <f t="shared" si="2"/>
        <v>144</v>
      </c>
      <c r="S51" s="333">
        <f t="shared" si="2"/>
        <v>6871</v>
      </c>
      <c r="T51" s="333">
        <f t="shared" si="2"/>
        <v>761</v>
      </c>
      <c r="U51" s="333">
        <f t="shared" si="2"/>
        <v>16917.519999999997</v>
      </c>
      <c r="V51" s="333">
        <f t="shared" si="2"/>
        <v>1327.2600000000002</v>
      </c>
      <c r="W51" s="333">
        <f t="shared" si="2"/>
        <v>541.26</v>
      </c>
      <c r="X51" s="333">
        <f t="shared" si="2"/>
        <v>1868.5200000000002</v>
      </c>
    </row>
    <row r="52" spans="1:24" ht="18" customHeight="1">
      <c r="A52" s="336" t="s">
        <v>221</v>
      </c>
      <c r="B52" s="337">
        <v>607</v>
      </c>
      <c r="C52" s="337">
        <v>0</v>
      </c>
      <c r="D52" s="337">
        <v>717</v>
      </c>
      <c r="E52" s="337">
        <v>0</v>
      </c>
      <c r="F52" s="338">
        <v>1297.21</v>
      </c>
      <c r="G52" s="337">
        <v>88</v>
      </c>
      <c r="H52" s="337">
        <v>165.99</v>
      </c>
      <c r="I52" s="338">
        <f>SUM(G52:H52)</f>
        <v>253.99</v>
      </c>
      <c r="J52" s="337"/>
      <c r="K52" s="337">
        <v>0</v>
      </c>
      <c r="L52" s="337">
        <v>0</v>
      </c>
      <c r="M52" s="337">
        <v>0</v>
      </c>
      <c r="N52" s="337">
        <v>0</v>
      </c>
      <c r="O52" s="337">
        <v>0</v>
      </c>
      <c r="P52" s="337">
        <v>0</v>
      </c>
      <c r="Q52" s="337">
        <v>251</v>
      </c>
      <c r="R52" s="337">
        <v>0</v>
      </c>
      <c r="S52" s="337">
        <v>85</v>
      </c>
      <c r="T52" s="337">
        <v>0</v>
      </c>
      <c r="U52" s="338">
        <v>335</v>
      </c>
      <c r="V52" s="337">
        <v>56</v>
      </c>
      <c r="W52" s="337">
        <v>10</v>
      </c>
      <c r="X52" s="338">
        <f>SUM(V52:W52)</f>
        <v>66</v>
      </c>
    </row>
    <row r="53" spans="1:24" s="341" customFormat="1" ht="18" customHeight="1">
      <c r="A53" s="339" t="s">
        <v>97</v>
      </c>
      <c r="B53" s="340">
        <f>SUM(B51:B52)</f>
        <v>29924</v>
      </c>
      <c r="C53" s="340">
        <f aca="true" t="shared" si="3" ref="C53:I53">SUM(C51:C52)</f>
        <v>2853</v>
      </c>
      <c r="D53" s="340">
        <f t="shared" si="3"/>
        <v>39638</v>
      </c>
      <c r="E53" s="340">
        <f t="shared" si="3"/>
        <v>15672</v>
      </c>
      <c r="F53" s="340">
        <f t="shared" si="3"/>
        <v>80893.3</v>
      </c>
      <c r="G53" s="340">
        <f t="shared" si="3"/>
        <v>1814.5500000000002</v>
      </c>
      <c r="H53" s="340">
        <f t="shared" si="3"/>
        <v>3740.3</v>
      </c>
      <c r="I53" s="340">
        <f t="shared" si="3"/>
        <v>5554.8499999999985</v>
      </c>
      <c r="J53" s="340"/>
      <c r="K53" s="340">
        <v>0</v>
      </c>
      <c r="L53" s="340">
        <v>0</v>
      </c>
      <c r="M53" s="340">
        <v>0</v>
      </c>
      <c r="N53" s="340">
        <v>0</v>
      </c>
      <c r="O53" s="340">
        <v>0</v>
      </c>
      <c r="P53" s="340">
        <v>0</v>
      </c>
      <c r="Q53" s="340">
        <f aca="true" t="shared" si="4" ref="Q53:X53">SUM(Q51:Q52)</f>
        <v>9673</v>
      </c>
      <c r="R53" s="340">
        <f t="shared" si="4"/>
        <v>144</v>
      </c>
      <c r="S53" s="340">
        <f t="shared" si="4"/>
        <v>6956</v>
      </c>
      <c r="T53" s="340">
        <f t="shared" si="4"/>
        <v>761</v>
      </c>
      <c r="U53" s="340">
        <f t="shared" si="4"/>
        <v>17252.519999999997</v>
      </c>
      <c r="V53" s="340">
        <f t="shared" si="4"/>
        <v>1383.2600000000002</v>
      </c>
      <c r="W53" s="340">
        <f t="shared" si="4"/>
        <v>551.26</v>
      </c>
      <c r="X53" s="340">
        <f t="shared" si="4"/>
        <v>1934.5200000000002</v>
      </c>
    </row>
    <row r="54" spans="1:24" s="341" customFormat="1" ht="18" customHeight="1">
      <c r="A54" s="280" t="s">
        <v>98</v>
      </c>
      <c r="B54" s="340">
        <f>B53-B52</f>
        <v>29317</v>
      </c>
      <c r="C54" s="340">
        <f aca="true" t="shared" si="5" ref="C54:I54">C53-C52</f>
        <v>2853</v>
      </c>
      <c r="D54" s="340">
        <f t="shared" si="5"/>
        <v>38921</v>
      </c>
      <c r="E54" s="340">
        <f t="shared" si="5"/>
        <v>15672</v>
      </c>
      <c r="F54" s="340">
        <f t="shared" si="5"/>
        <v>79596.09</v>
      </c>
      <c r="G54" s="340">
        <f t="shared" si="5"/>
        <v>1726.5500000000002</v>
      </c>
      <c r="H54" s="340">
        <f t="shared" si="5"/>
        <v>3574.3100000000004</v>
      </c>
      <c r="I54" s="340">
        <f t="shared" si="5"/>
        <v>5300.859999999999</v>
      </c>
      <c r="J54" s="340"/>
      <c r="K54" s="340">
        <v>0</v>
      </c>
      <c r="L54" s="340">
        <v>0</v>
      </c>
      <c r="M54" s="340">
        <v>0</v>
      </c>
      <c r="N54" s="340">
        <v>0</v>
      </c>
      <c r="O54" s="340">
        <v>0</v>
      </c>
      <c r="P54" s="340">
        <v>0</v>
      </c>
      <c r="Q54" s="340">
        <f aca="true" t="shared" si="6" ref="Q54:X54">Q53-Q52</f>
        <v>9422</v>
      </c>
      <c r="R54" s="340">
        <f t="shared" si="6"/>
        <v>144</v>
      </c>
      <c r="S54" s="340">
        <f t="shared" si="6"/>
        <v>6871</v>
      </c>
      <c r="T54" s="340">
        <f t="shared" si="6"/>
        <v>761</v>
      </c>
      <c r="U54" s="340">
        <f t="shared" si="6"/>
        <v>16917.519999999997</v>
      </c>
      <c r="V54" s="340">
        <f t="shared" si="6"/>
        <v>1327.2600000000002</v>
      </c>
      <c r="W54" s="340">
        <f t="shared" si="6"/>
        <v>541.26</v>
      </c>
      <c r="X54" s="340">
        <f t="shared" si="6"/>
        <v>1868.5200000000002</v>
      </c>
    </row>
    <row r="55" spans="1:24" ht="11.25" customHeight="1">
      <c r="A55" s="268"/>
      <c r="B55" s="342"/>
      <c r="C55" s="343"/>
      <c r="D55" s="343"/>
      <c r="E55" s="343"/>
      <c r="F55" s="343"/>
      <c r="G55" s="343"/>
      <c r="H55" s="343"/>
      <c r="I55" s="343"/>
      <c r="J55" s="344"/>
      <c r="K55" s="343"/>
      <c r="L55" s="343"/>
      <c r="M55" s="343"/>
      <c r="N55" s="343"/>
      <c r="O55" s="343"/>
      <c r="P55" s="343"/>
      <c r="Q55" s="278"/>
      <c r="R55" s="345"/>
      <c r="S55" s="267"/>
      <c r="T55" s="278"/>
      <c r="U55" s="344"/>
      <c r="V55" s="267"/>
      <c r="W55" s="267"/>
      <c r="X55" s="267"/>
    </row>
    <row r="56" spans="1:24" ht="12" customHeight="1">
      <c r="A56" s="346" t="s">
        <v>217</v>
      </c>
      <c r="B56" s="139"/>
      <c r="C56" s="139"/>
      <c r="D56" s="139"/>
      <c r="E56" s="139"/>
      <c r="F56" s="144"/>
      <c r="G56" s="266"/>
      <c r="H56" s="266"/>
      <c r="I56" s="268"/>
      <c r="J56" s="267"/>
      <c r="K56" s="266"/>
      <c r="L56" s="266"/>
      <c r="M56" s="266"/>
      <c r="N56" s="266"/>
      <c r="O56" s="266"/>
      <c r="P56" s="266"/>
      <c r="Q56" s="267"/>
      <c r="R56" s="347"/>
      <c r="S56" s="266"/>
      <c r="T56" s="266"/>
      <c r="U56" s="344"/>
      <c r="V56" s="266"/>
      <c r="W56" s="266"/>
      <c r="X56" s="266"/>
    </row>
    <row r="57" spans="1:24" ht="27" customHeight="1">
      <c r="A57" s="415" t="s">
        <v>143</v>
      </c>
      <c r="B57" s="416"/>
      <c r="C57" s="416"/>
      <c r="D57" s="416"/>
      <c r="E57" s="416"/>
      <c r="F57" s="416"/>
      <c r="G57" s="416"/>
      <c r="H57" s="416"/>
      <c r="I57" s="416"/>
      <c r="J57" s="416"/>
      <c r="K57" s="416"/>
      <c r="L57" s="416"/>
      <c r="M57" s="416"/>
      <c r="N57" s="416"/>
      <c r="O57" s="416"/>
      <c r="P57" s="416"/>
      <c r="Q57" s="416"/>
      <c r="R57" s="416"/>
      <c r="S57" s="416"/>
      <c r="T57" s="416"/>
      <c r="U57" s="416"/>
      <c r="V57" s="416"/>
      <c r="W57" s="416"/>
      <c r="X57" s="416"/>
    </row>
    <row r="58" spans="1:24" s="334" customFormat="1" ht="13.5" customHeight="1">
      <c r="A58" s="139" t="s">
        <v>218</v>
      </c>
      <c r="B58" s="139"/>
      <c r="C58" s="139"/>
      <c r="D58" s="139"/>
      <c r="E58" s="139"/>
      <c r="F58" s="268"/>
      <c r="G58" s="266"/>
      <c r="H58" s="266"/>
      <c r="I58" s="268"/>
      <c r="J58" s="267"/>
      <c r="K58" s="266"/>
      <c r="L58" s="266"/>
      <c r="M58" s="266"/>
      <c r="N58" s="266"/>
      <c r="O58" s="266"/>
      <c r="P58" s="266"/>
      <c r="Q58" s="267"/>
      <c r="R58" s="44"/>
      <c r="S58" s="266"/>
      <c r="T58" s="266"/>
      <c r="U58" s="344"/>
      <c r="V58" s="266"/>
      <c r="W58" s="266"/>
      <c r="X58" s="266"/>
    </row>
    <row r="59" spans="1:24" ht="13.5" customHeight="1">
      <c r="A59" s="266"/>
      <c r="B59" s="139"/>
      <c r="C59" s="139"/>
      <c r="D59" s="139"/>
      <c r="E59" s="139"/>
      <c r="F59" s="268"/>
      <c r="G59" s="266"/>
      <c r="H59" s="266"/>
      <c r="I59" s="268"/>
      <c r="J59" s="267"/>
      <c r="K59" s="266"/>
      <c r="L59" s="266"/>
      <c r="M59" s="266"/>
      <c r="N59" s="266"/>
      <c r="O59" s="266"/>
      <c r="P59" s="266"/>
      <c r="Q59" s="267"/>
      <c r="R59" s="347"/>
      <c r="S59" s="266"/>
      <c r="T59" s="266"/>
      <c r="U59" s="344"/>
      <c r="V59" s="266"/>
      <c r="W59" s="266"/>
      <c r="X59" s="266"/>
    </row>
    <row r="60" spans="1:24" ht="13.5" customHeight="1">
      <c r="A60" s="266"/>
      <c r="B60" s="139"/>
      <c r="C60" s="139"/>
      <c r="D60" s="139"/>
      <c r="E60" s="139"/>
      <c r="F60" s="144"/>
      <c r="G60" s="266"/>
      <c r="H60" s="266"/>
      <c r="I60" s="268"/>
      <c r="J60" s="267"/>
      <c r="K60" s="266"/>
      <c r="L60" s="266"/>
      <c r="M60" s="266"/>
      <c r="N60" s="266"/>
      <c r="O60" s="266"/>
      <c r="P60" s="266"/>
      <c r="Q60" s="267"/>
      <c r="R60" s="347"/>
      <c r="S60" s="266"/>
      <c r="T60" s="266"/>
      <c r="U60" s="144"/>
      <c r="V60" s="266"/>
      <c r="W60" s="266"/>
      <c r="X60" s="266"/>
    </row>
    <row r="61" spans="1:24" ht="13.5" customHeight="1">
      <c r="A61" s="266"/>
      <c r="B61" s="266"/>
      <c r="C61" s="266"/>
      <c r="D61" s="266"/>
      <c r="E61" s="266"/>
      <c r="F61" s="392"/>
      <c r="G61" s="266"/>
      <c r="H61" s="266"/>
      <c r="I61" s="268"/>
      <c r="J61" s="267"/>
      <c r="K61" s="266"/>
      <c r="L61" s="266"/>
      <c r="M61" s="266"/>
      <c r="N61" s="266"/>
      <c r="O61" s="266"/>
      <c r="P61" s="266"/>
      <c r="Q61" s="267"/>
      <c r="R61" s="347"/>
      <c r="S61" s="266"/>
      <c r="T61" s="266"/>
      <c r="U61" s="268"/>
      <c r="V61" s="266"/>
      <c r="W61" s="266"/>
      <c r="X61" s="266"/>
    </row>
    <row r="62" ht="13.5" customHeight="1">
      <c r="F62" s="393"/>
    </row>
    <row r="63" ht="13.5" customHeight="1">
      <c r="F63" s="393"/>
    </row>
    <row r="64" spans="2:6" ht="13.5" customHeight="1">
      <c r="B64" s="121"/>
      <c r="C64" s="121"/>
      <c r="D64" s="121"/>
      <c r="E64" s="121"/>
      <c r="F64" s="393"/>
    </row>
    <row r="65" ht="13.5" customHeight="1">
      <c r="F65" s="393"/>
    </row>
    <row r="66" ht="13.5" customHeight="1">
      <c r="F66" s="393"/>
    </row>
    <row r="67" ht="13.5" customHeight="1">
      <c r="F67" s="393"/>
    </row>
  </sheetData>
  <mergeCells count="9">
    <mergeCell ref="B5:I5"/>
    <mergeCell ref="Q5:X5"/>
    <mergeCell ref="S6:T6"/>
    <mergeCell ref="V6:X6"/>
    <mergeCell ref="A57:X57"/>
    <mergeCell ref="B6:C6"/>
    <mergeCell ref="D6:E6"/>
    <mergeCell ref="G6:I6"/>
    <mergeCell ref="Q6:R6"/>
  </mergeCells>
  <printOptions horizontalCentered="1"/>
  <pageMargins left="0.3937007874015748" right="0.35433070866141736" top="0.7874015748031497" bottom="0.3937007874015748" header="0" footer="0"/>
  <pageSetup fitToHeight="1" fitToWidth="1" horizontalDpi="600" verticalDpi="600" orientation="landscape" paperSize="9" scale="71"/>
  <headerFooter alignWithMargins="0">
    <oddFooter>&amp;C&amp;"Arial,Regular"21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Police Service Strength England and Wales, 31 March 2010</dc:title>
  <dc:subject>Police Service Strength England and Wales, 31 March 2010</dc:subject>
  <dc:creator/>
  <cp:keywords/>
  <dc:description/>
  <cp:lastModifiedBy>a</cp:lastModifiedBy>
  <cp:lastPrinted>2010-07-13T11:33:10Z</cp:lastPrinted>
  <dcterms:created xsi:type="dcterms:W3CDTF">2010-07-08T07:55:46Z</dcterms:created>
  <dcterms:modified xsi:type="dcterms:W3CDTF">2010-07-16T12:01:49Z</dcterms:modified>
  <cp:category/>
  <cp:version/>
  <cp:contentType/>
  <cp:contentStatus/>
</cp:coreProperties>
</file>