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680" activeTab="0"/>
  </bookViews>
  <sheets>
    <sheet name="Chart1" sheetId="1" r:id="rId1"/>
    <sheet name="Table2" sheetId="2" r:id="rId2"/>
  </sheets>
  <externalReferences>
    <externalReference r:id="rId5"/>
  </externalReferences>
  <definedNames>
    <definedName name="_xlnm.Print_Area" localSheetId="1">'Table2'!$A$1:$AS$25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<sst xmlns="http://schemas.openxmlformats.org/spreadsheetml/2006/main" count="235" uniqueCount="44">
  <si>
    <t>Number of dwellings (thousand)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</si>
  <si>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</si>
  <si>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</si>
  <si>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</si>
  <si>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</si>
  <si>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</si>
  <si>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</si>
  <si>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</si>
  <si>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</si>
  <si>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Total</t>
  </si>
  <si>
    <t>Valuation band ranges</t>
  </si>
  <si>
    <t>Under</t>
  </si>
  <si>
    <t>to</t>
  </si>
  <si>
    <t>Over</t>
  </si>
  <si>
    <t>Ratio to Band D</t>
  </si>
  <si>
    <t>6/9</t>
  </si>
  <si>
    <t>7/9</t>
  </si>
  <si>
    <t>8/9</t>
  </si>
  <si>
    <t>11/9</t>
  </si>
  <si>
    <t>13/9</t>
  </si>
  <si>
    <t>15/9</t>
  </si>
  <si>
    <t>North East</t>
  </si>
  <si>
    <t>North West</t>
  </si>
  <si>
    <t>Yorkshire &amp; the Humber</t>
  </si>
  <si>
    <t>East Midlands</t>
  </si>
  <si>
    <t>West Midlands</t>
  </si>
  <si>
    <t>East of England</t>
  </si>
  <si>
    <t>London</t>
  </si>
  <si>
    <t>South East</t>
  </si>
  <si>
    <t>South West</t>
  </si>
  <si>
    <t>Total England</t>
  </si>
  <si>
    <t>% in band</t>
  </si>
  <si>
    <t xml:space="preserve">Source: Valuation Office Agency </t>
  </si>
  <si>
    <t>Increases over previous year</t>
  </si>
  <si>
    <t>% increase</t>
  </si>
  <si>
    <r>
      <t xml:space="preserve">Ratio to Band D </t>
    </r>
    <r>
      <rPr>
        <b/>
        <vertAlign val="superscript"/>
        <sz val="9"/>
        <rFont val="Arial"/>
        <family val="2"/>
      </rPr>
      <t>(a)</t>
    </r>
  </si>
  <si>
    <t>(a) Within an authority, the council tax for each valuation band is a fixed ratio to that for Band D.  For example, a Band A dwelling will pay 6/9 the Band D amount, and a Band H dwelling will pay twice the Band D amount.</t>
  </si>
  <si>
    <t>Thousands</t>
  </si>
  <si>
    <t>Ratio to Band D (a)</t>
  </si>
  <si>
    <t>Band as % of total for region</t>
  </si>
  <si>
    <t>region as % of total for band</t>
  </si>
  <si>
    <t>Chart data</t>
  </si>
  <si>
    <r>
      <t>Table 2:</t>
    </r>
    <r>
      <rPr>
        <b/>
        <sz val="12"/>
        <color indexed="9"/>
        <rFont val="Arial"/>
        <family val="2"/>
      </rPr>
      <t xml:space="preserve"> Number of dwellings on valuation list as at 14 September 2009 (by region)</t>
    </r>
  </si>
  <si>
    <r>
      <t>Table 2:</t>
    </r>
    <r>
      <rPr>
        <b/>
        <sz val="12"/>
        <color indexed="9"/>
        <rFont val="Arial"/>
        <family val="2"/>
      </rPr>
      <t xml:space="preserve"> Dwellings on valuation list by region and valuation band : 15 September 2008</t>
    </r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</si>
</sst>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#,##0.0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* #,##0_);_(* \(#,##0\);_(* &quot;-&quot;_);_(@_)"/>
    <numFmt numFmtId="173" formatCode="_(&quot;£&quot;* #,##0.00_);_(&quot;£&quot;* \(#,##0.00\);_(&quot;£&quot;* &quot;-&quot;??_);_(@_)"/>
    <numFmt numFmtId="174" formatCode="_(* #,##0.00_);_(* \(#,##0.00\);_(* &quot;-&quot;??_);_(@_)"/>
    <numFmt numFmtId="175" formatCode="#,###,"/>
    <numFmt numFmtId="176" formatCode="#,###,,"/>
    <numFmt numFmtId="177" formatCode="#,##0;\(#,##0\)"/>
    <numFmt numFmtId="178" formatCode="m/d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£&quot;#,##0"/>
    <numFmt numFmtId="186" formatCode="mmmm\-yy"/>
    <numFmt numFmtId="187" formatCode="#,##0.000"/>
    <numFmt numFmtId="188" formatCode="_-* #,##0_-;\-* #,##0_-;_-* &quot;-&quot;??_-;_-@_-"/>
    <numFmt numFmtId="189" formatCode="\ ?/9"/>
    <numFmt numFmtId="190" formatCode="dd\-mmm\-yyyy"/>
    <numFmt numFmtId="191" formatCode="0.0%"/>
    <numFmt numFmtId="192" formatCode="#,##0_);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%"/>
    <numFmt numFmtId="197" formatCode="#,##0.0000"/>
    <numFmt numFmtId="198" formatCode="&quot;£&quot;#,##0.00"/>
    <numFmt numFmtId="199" formatCode="[$-809]dd\ mmmm\ yyyy"/>
    <numFmt numFmtId="200" formatCode="[$€-2]\ #,##0.00_);[Red]\([$€-2]\ #,##0.00\)"/>
    <numFmt numFmtId="201" formatCode="#\ ##0"/>
    <numFmt numFmtId="202" formatCode="_-\ #,##0.0_-;\-\ #,##0.0_-;_-* &quot;-&quot;_-;_-@_-"/>
    <numFmt numFmtId="203" formatCode="#0%"/>
    <numFmt numFmtId="204" formatCode="0.000000000000"/>
    <numFmt numFmtId="205" formatCode="#,##0.0;\(#,##0.0\)"/>
    <numFmt numFmtId="206" formatCode="#,##0.00;\(#,##0.00\)"/>
    <numFmt numFmtId="207" formatCode="#,##0.000;\(#,##0.000\)"/>
    <numFmt numFmtId="208" formatCode="#,##0.0000;\(#,##0.0000\)"/>
    <numFmt numFmtId="209" formatCode="#,##0.00000;\(#,##0.00000\)"/>
    <numFmt numFmtId="210" formatCode="#,##0.000000;\(#,##0.000000\)"/>
    <numFmt numFmtId="211" formatCode="#,##0.0000000;\(#,##0.0000000\)"/>
    <numFmt numFmtId="212" formatCode="#,##0.00000000;\(#,##0.00000000\)"/>
    <numFmt numFmtId="213" formatCode="#,##0.000000000;\(#,##0.000000000\)"/>
    <numFmt numFmtId="214" formatCode="#,##0.0000000000;\(#,##0.0000000000\)"/>
    <numFmt numFmtId="215" formatCode="0.000000000"/>
    <numFmt numFmtId="216" formatCode="_-* #,##0.0_-;\-* #,##0.0_-;_-* &quot;-&quot;??_-;_-@_-"/>
    <numFmt numFmtId="217" formatCode="0.00000000000"/>
    <numFmt numFmtId="218" formatCode="0.000000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000000000"/>
    <numFmt numFmtId="225" formatCode="#,##0.00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vertAlign val="superscript"/>
      <sz val="9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2" borderId="1" xfId="0" applyFont="1" applyFill="1" applyBorder="1" applyAlignment="1" quotePrefix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4" xfId="0" applyFont="1" applyFill="1" applyBorder="1" applyAlignment="1" quotePrefix="1">
      <alignment horizontal="left"/>
    </xf>
    <xf numFmtId="0" fontId="8" fillId="0" borderId="5" xfId="0" applyFont="1" applyFill="1" applyBorder="1" applyAlignment="1">
      <alignment horizontal="left"/>
    </xf>
    <xf numFmtId="0" fontId="7" fillId="0" borderId="6" xfId="0" applyFont="1" applyFill="1" applyBorder="1" applyAlignment="1" quotePrefix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6" fontId="9" fillId="0" borderId="0" xfId="0" applyNumberFormat="1" applyFont="1" applyFill="1" applyBorder="1" applyAlignment="1">
      <alignment horizontal="right"/>
    </xf>
    <xf numFmtId="0" fontId="7" fillId="0" borderId="7" xfId="0" applyFont="1" applyFill="1" applyBorder="1" applyAlignment="1" quotePrefix="1">
      <alignment horizontal="left"/>
    </xf>
    <xf numFmtId="0" fontId="8" fillId="0" borderId="7" xfId="0" applyFont="1" applyFill="1" applyBorder="1" applyAlignment="1">
      <alignment horizontal="left"/>
    </xf>
    <xf numFmtId="175" fontId="8" fillId="0" borderId="7" xfId="0" applyNumberFormat="1" applyFont="1" applyFill="1" applyBorder="1" applyAlignment="1">
      <alignment horizontal="left"/>
    </xf>
    <xf numFmtId="175" fontId="8" fillId="0" borderId="7" xfId="0" applyNumberFormat="1" applyFont="1" applyFill="1" applyBorder="1" applyAlignment="1" quotePrefix="1">
      <alignment horizontal="left"/>
    </xf>
    <xf numFmtId="175" fontId="7" fillId="0" borderId="7" xfId="0" applyNumberFormat="1" applyFont="1" applyFill="1" applyBorder="1" applyAlignment="1">
      <alignment horizontal="left"/>
    </xf>
    <xf numFmtId="175" fontId="8" fillId="0" borderId="9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 applyProtection="1">
      <alignment horizontal="left"/>
      <protection locked="0"/>
    </xf>
    <xf numFmtId="164" fontId="7" fillId="0" borderId="1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3" fontId="8" fillId="0" borderId="0" xfId="0" applyNumberFormat="1" applyFont="1" applyFill="1" applyAlignment="1">
      <alignment/>
    </xf>
    <xf numFmtId="175" fontId="8" fillId="0" borderId="0" xfId="0" applyNumberFormat="1" applyFont="1" applyFill="1" applyBorder="1" applyAlignment="1">
      <alignment horizontal="right"/>
    </xf>
    <xf numFmtId="175" fontId="7" fillId="0" borderId="8" xfId="0" applyNumberFormat="1" applyFont="1" applyFill="1" applyBorder="1" applyAlignment="1">
      <alignment horizontal="right"/>
    </xf>
    <xf numFmtId="166" fontId="8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right"/>
    </xf>
    <xf numFmtId="191" fontId="10" fillId="0" borderId="0" xfId="22" applyNumberFormat="1" applyFont="1" applyFill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91" fontId="10" fillId="0" borderId="8" xfId="22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8" xfId="0" applyFont="1" applyFill="1" applyBorder="1" applyAlignment="1" quotePrefix="1">
      <alignment horizontal="right"/>
    </xf>
    <xf numFmtId="0" fontId="10" fillId="0" borderId="2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166" fontId="8" fillId="0" borderId="0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175" fontId="8" fillId="0" borderId="0" xfId="0" applyNumberFormat="1" applyFont="1" applyFill="1" applyBorder="1" applyAlignment="1">
      <alignment horizontal="left"/>
    </xf>
    <xf numFmtId="175" fontId="8" fillId="0" borderId="0" xfId="0" applyNumberFormat="1" applyFont="1" applyFill="1" applyBorder="1" applyAlignment="1" quotePrefix="1">
      <alignment horizontal="left"/>
    </xf>
    <xf numFmtId="175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8" fillId="0" borderId="0" xfId="21" applyNumberFormat="1" applyFont="1" applyFill="1" applyBorder="1">
      <alignment/>
      <protection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2" borderId="13" xfId="0" applyFont="1" applyFill="1" applyBorder="1" applyAlignment="1" quotePrefix="1">
      <alignment horizontal="left"/>
    </xf>
    <xf numFmtId="0" fontId="5" fillId="2" borderId="14" xfId="0" applyFont="1" applyFill="1" applyBorder="1" applyAlignment="1" quotePrefix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right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" fillId="0" borderId="16" xfId="0" applyFont="1" applyFill="1" applyBorder="1" applyAlignment="1" quotePrefix="1">
      <alignment horizontal="left"/>
    </xf>
    <xf numFmtId="0" fontId="7" fillId="0" borderId="17" xfId="0" applyFont="1" applyFill="1" applyBorder="1" applyAlignment="1" quotePrefix="1">
      <alignment horizontal="righ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5" fontId="8" fillId="0" borderId="16" xfId="0" applyNumberFormat="1" applyFont="1" applyFill="1" applyBorder="1" applyAlignment="1">
      <alignment horizontal="left"/>
    </xf>
    <xf numFmtId="3" fontId="8" fillId="0" borderId="17" xfId="21" applyNumberFormat="1" applyFont="1" applyBorder="1">
      <alignment/>
      <protection/>
    </xf>
    <xf numFmtId="175" fontId="8" fillId="0" borderId="16" xfId="0" applyNumberFormat="1" applyFont="1" applyFill="1" applyBorder="1" applyAlignment="1" quotePrefix="1">
      <alignment horizontal="left"/>
    </xf>
    <xf numFmtId="3" fontId="7" fillId="0" borderId="17" xfId="0" applyNumberFormat="1" applyFont="1" applyFill="1" applyBorder="1" applyAlignment="1">
      <alignment horizontal="right"/>
    </xf>
    <xf numFmtId="175" fontId="7" fillId="0" borderId="16" xfId="0" applyNumberFormat="1" applyFont="1" applyFill="1" applyBorder="1" applyAlignment="1">
      <alignment horizontal="left"/>
    </xf>
    <xf numFmtId="3" fontId="8" fillId="0" borderId="17" xfId="15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6" fontId="8" fillId="0" borderId="17" xfId="0" applyNumberFormat="1" applyFont="1" applyFill="1" applyBorder="1" applyAlignment="1" applyProtection="1">
      <alignment horizontal="right"/>
      <protection locked="0"/>
    </xf>
    <xf numFmtId="175" fontId="8" fillId="0" borderId="18" xfId="0" applyNumberFormat="1" applyFont="1" applyFill="1" applyBorder="1" applyAlignment="1">
      <alignment horizontal="left"/>
    </xf>
    <xf numFmtId="175" fontId="8" fillId="0" borderId="20" xfId="0" applyNumberFormat="1" applyFont="1" applyFill="1" applyBorder="1" applyAlignment="1">
      <alignment horizontal="left"/>
    </xf>
    <xf numFmtId="164" fontId="7" fillId="0" borderId="20" xfId="0" applyNumberFormat="1" applyFont="1" applyFill="1" applyBorder="1" applyAlignment="1" applyProtection="1">
      <alignment horizontal="left"/>
      <protection locked="0"/>
    </xf>
    <xf numFmtId="164" fontId="7" fillId="0" borderId="19" xfId="0" applyNumberFormat="1" applyFont="1" applyFill="1" applyBorder="1" applyAlignment="1" applyProtection="1">
      <alignment horizontal="left"/>
      <protection locked="0"/>
    </xf>
    <xf numFmtId="9" fontId="8" fillId="0" borderId="0" xfId="22" applyFont="1" applyFill="1" applyBorder="1" applyAlignment="1">
      <alignment/>
    </xf>
    <xf numFmtId="191" fontId="8" fillId="0" borderId="0" xfId="22" applyNumberFormat="1" applyFont="1" applyFill="1" applyBorder="1" applyAlignment="1">
      <alignment/>
    </xf>
    <xf numFmtId="3" fontId="8" fillId="0" borderId="0" xfId="21" applyNumberFormat="1" applyFont="1" applyBorder="1">
      <alignment/>
      <protection/>
    </xf>
    <xf numFmtId="3" fontId="8" fillId="0" borderId="0" xfId="15" applyNumberFormat="1" applyFont="1" applyBorder="1" applyAlignment="1">
      <alignment/>
    </xf>
    <xf numFmtId="3" fontId="8" fillId="3" borderId="0" xfId="21" applyNumberFormat="1" applyFont="1" applyFill="1" applyBorder="1">
      <alignment/>
      <protection/>
    </xf>
    <xf numFmtId="3" fontId="7" fillId="3" borderId="0" xfId="21" applyNumberFormat="1" applyFont="1" applyFill="1" applyBorder="1">
      <alignment/>
      <protection/>
    </xf>
    <xf numFmtId="164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5" fontId="9" fillId="0" borderId="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8" fillId="4" borderId="0" xfId="21" applyNumberFormat="1" applyFont="1" applyFill="1" applyBorder="1">
      <alignment/>
      <protection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A: Distribution of dwellings by council tax band and region as at 13 September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25"/>
          <c:w val="0.95525"/>
          <c:h val="0.798"/>
        </c:manualLayout>
      </c:layout>
      <c:barChart>
        <c:barDir val="col"/>
        <c:grouping val="percentStacked"/>
        <c:varyColors val="0"/>
        <c:ser>
          <c:idx val="6"/>
          <c:order val="0"/>
          <c:tx>
            <c:v>Band A</c:v>
          </c:tx>
          <c:spPr>
            <a:pattFill prst="wd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659.04</c:v>
              </c:pt>
              <c:pt idx="1">
                <c:v>1321.527</c:v>
              </c:pt>
              <c:pt idx="2">
                <c:v>1018.85</c:v>
              </c:pt>
              <c:pt idx="3">
                <c:v>741.404</c:v>
              </c:pt>
              <c:pt idx="4">
                <c:v>738.544</c:v>
              </c:pt>
              <c:pt idx="5">
                <c:v>361.983</c:v>
              </c:pt>
              <c:pt idx="6">
                <c:v>117.281</c:v>
              </c:pt>
              <c:pt idx="7">
                <c:v>324.716</c:v>
              </c:pt>
              <c:pt idx="8">
                <c:v>418.028</c:v>
              </c:pt>
              <c:pt idx="10">
                <c:v>5701.373</c:v>
              </c:pt>
            </c:numLit>
          </c:val>
        </c:ser>
        <c:ser>
          <c:idx val="7"/>
          <c:order val="1"/>
          <c:tx>
            <c:v>Band B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174.698</c:v>
              </c:pt>
              <c:pt idx="1">
                <c:v>621.276</c:v>
              </c:pt>
              <c:pt idx="2">
                <c:v>461.303</c:v>
              </c:pt>
              <c:pt idx="3">
                <c:v>441.197</c:v>
              </c:pt>
              <c:pt idx="4">
                <c:v>594.895</c:v>
              </c:pt>
              <c:pt idx="5">
                <c:v>538.009</c:v>
              </c:pt>
              <c:pt idx="6">
                <c:v>455.36</c:v>
              </c:pt>
              <c:pt idx="7">
                <c:v>611.978</c:v>
              </c:pt>
              <c:pt idx="8">
                <c:v>581.924</c:v>
              </c:pt>
              <c:pt idx="10">
                <c:v>4480.64</c:v>
              </c:pt>
            </c:numLit>
          </c:val>
        </c:ser>
        <c:ser>
          <c:idx val="8"/>
          <c:order val="2"/>
          <c:tx>
            <c:v>Band C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171.104</c:v>
              </c:pt>
              <c:pt idx="1">
                <c:v>549.503</c:v>
              </c:pt>
              <c:pt idx="2">
                <c:v>383.686</c:v>
              </c:pt>
              <c:pt idx="3">
                <c:v>353.067</c:v>
              </c:pt>
              <c:pt idx="4">
                <c:v>455.947</c:v>
              </c:pt>
              <c:pt idx="5">
                <c:v>660.017</c:v>
              </c:pt>
              <c:pt idx="6">
                <c:v>907.779</c:v>
              </c:pt>
              <c:pt idx="7">
                <c:v>949.964</c:v>
              </c:pt>
              <c:pt idx="8">
                <c:v>547.688</c:v>
              </c:pt>
              <c:pt idx="10">
                <c:v>4978.755</c:v>
              </c:pt>
            </c:numLit>
          </c:val>
        </c:ser>
        <c:ser>
          <c:idx val="9"/>
          <c:order val="3"/>
          <c:tx>
            <c:v>Band D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93.004</c:v>
              </c:pt>
              <c:pt idx="1">
                <c:v>316.585</c:v>
              </c:pt>
              <c:pt idx="2">
                <c:v>214.496</c:v>
              </c:pt>
              <c:pt idx="3">
                <c:v>209.654</c:v>
              </c:pt>
              <c:pt idx="4">
                <c:v>261.387</c:v>
              </c:pt>
              <c:pt idx="5">
                <c:v>439.17</c:v>
              </c:pt>
              <c:pt idx="6">
                <c:v>854.996</c:v>
              </c:pt>
              <c:pt idx="7">
                <c:v>737.811</c:v>
              </c:pt>
              <c:pt idx="8">
                <c:v>375.592</c:v>
              </c:pt>
              <c:pt idx="10">
                <c:v>3502.695</c:v>
              </c:pt>
            </c:numLit>
          </c:val>
        </c:ser>
        <c:ser>
          <c:idx val="10"/>
          <c:order val="4"/>
          <c:tx>
            <c:v>Band E</c:v>
          </c:tx>
          <c:spPr>
            <a:pattFill prst="dashVert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46.861</c:v>
              </c:pt>
              <c:pt idx="1">
                <c:v>182.807</c:v>
              </c:pt>
              <c:pt idx="2">
                <c:v>133.123</c:v>
              </c:pt>
              <c:pt idx="3">
                <c:v>123.364</c:v>
              </c:pt>
              <c:pt idx="4">
                <c:v>164.303</c:v>
              </c:pt>
              <c:pt idx="5">
                <c:v>266.426</c:v>
              </c:pt>
              <c:pt idx="6">
                <c:v>507.33</c:v>
              </c:pt>
              <c:pt idx="7">
                <c:v>486.14</c:v>
              </c:pt>
              <c:pt idx="8">
                <c:v>250.265</c:v>
              </c:pt>
              <c:pt idx="10">
                <c:v>2160.619</c:v>
              </c:pt>
            </c:numLit>
          </c:val>
        </c:ser>
        <c:ser>
          <c:idx val="11"/>
          <c:order val="5"/>
          <c:tx>
            <c:v>Band F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20.484</c:v>
              </c:pt>
              <c:pt idx="1">
                <c:v>89.259</c:v>
              </c:pt>
              <c:pt idx="2">
                <c:v>64.08</c:v>
              </c:pt>
              <c:pt idx="3">
                <c:v>59.78</c:v>
              </c:pt>
              <c:pt idx="4">
                <c:v>88.646</c:v>
              </c:pt>
              <c:pt idx="5">
                <c:v>144.641</c:v>
              </c:pt>
              <c:pt idx="6">
                <c:v>253.646</c:v>
              </c:pt>
              <c:pt idx="7">
                <c:v>293.794</c:v>
              </c:pt>
              <c:pt idx="8">
                <c:v>126.886</c:v>
              </c:pt>
              <c:pt idx="10">
                <c:v>1141.216</c:v>
              </c:pt>
            </c:numLit>
          </c:val>
        </c:ser>
        <c:ser>
          <c:idx val="12"/>
          <c:order val="6"/>
          <c:tx>
            <c:v>Band G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11.816</c:v>
              </c:pt>
              <c:pt idx="1">
                <c:v>59.714</c:v>
              </c:pt>
              <c:pt idx="2">
                <c:v>36.674</c:v>
              </c:pt>
              <c:pt idx="3">
                <c:v>34.058</c:v>
              </c:pt>
              <c:pt idx="4">
                <c:v>54.137</c:v>
              </c:pt>
              <c:pt idx="5">
                <c:v>97.754</c:v>
              </c:pt>
              <c:pt idx="6">
                <c:v>202.543</c:v>
              </c:pt>
              <c:pt idx="7">
                <c:v>234.796</c:v>
              </c:pt>
              <c:pt idx="8">
                <c:v>72.833</c:v>
              </c:pt>
              <c:pt idx="10">
                <c:v>804.325</c:v>
              </c:pt>
            </c:numLit>
          </c:val>
        </c:ser>
        <c:ser>
          <c:idx val="13"/>
          <c:order val="7"/>
          <c:tx>
            <c:v>Band H</c:v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1.326</c:v>
              </c:pt>
              <c:pt idx="1">
                <c:v>6.373</c:v>
              </c:pt>
              <c:pt idx="2">
                <c:v>3.205</c:v>
              </c:pt>
              <c:pt idx="3">
                <c:v>2.997</c:v>
              </c:pt>
              <c:pt idx="4">
                <c:v>5.344</c:v>
              </c:pt>
              <c:pt idx="5">
                <c:v>12.187</c:v>
              </c:pt>
              <c:pt idx="6">
                <c:v>57.623</c:v>
              </c:pt>
              <c:pt idx="7">
                <c:v>33.369</c:v>
              </c:pt>
              <c:pt idx="8">
                <c:v>7.239</c:v>
              </c:pt>
              <c:pt idx="10">
                <c:v>129.663</c:v>
              </c:pt>
            </c:numLit>
          </c:val>
        </c:ser>
        <c:overlap val="100"/>
        <c:gapWidth val="25"/>
        <c:axId val="11162188"/>
        <c:axId val="33350829"/>
      </c:barChart>
      <c:catAx>
        <c:axId val="1116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50829"/>
        <c:crosses val="autoZero"/>
        <c:auto val="1"/>
        <c:lblOffset val="100"/>
        <c:noMultiLvlLbl val="0"/>
      </c:catAx>
      <c:valAx>
        <c:axId val="333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62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6025"/>
          <c:w val="1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TB1%20and%20CTB1(S)\October%202008\VOA\CTBAND%2015%20September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et as @ 15 September 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5"/>
  <sheetViews>
    <sheetView showGridLines="0" workbookViewId="0" topLeftCell="A1">
      <selection activeCell="B3" sqref="B3:J21"/>
    </sheetView>
  </sheetViews>
  <sheetFormatPr defaultColWidth="9.140625" defaultRowHeight="16.5" customHeight="1"/>
  <cols>
    <col min="1" max="1" width="2.8515625" style="4" customWidth="1"/>
    <col min="2" max="2" width="20.28125" style="4" customWidth="1"/>
    <col min="3" max="11" width="8.57421875" style="4" customWidth="1"/>
    <col min="12" max="13" width="2.8515625" style="4" customWidth="1"/>
    <col min="14" max="23" width="9.7109375" style="4" customWidth="1"/>
    <col min="24" max="24" width="2.8515625" style="4" customWidth="1"/>
    <col min="25" max="34" width="9.7109375" style="4" customWidth="1"/>
    <col min="35" max="35" width="2.8515625" style="4" customWidth="1"/>
    <col min="36" max="36" width="20.00390625" style="4" bestFit="1" customWidth="1"/>
    <col min="37" max="16384" width="9.7109375" style="4" customWidth="1"/>
  </cols>
  <sheetData>
    <row r="1" spans="1:46" ht="15.75">
      <c r="A1" s="69" t="s">
        <v>42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2"/>
      <c r="N1" s="1" t="s">
        <v>43</v>
      </c>
      <c r="O1" s="2"/>
      <c r="P1" s="2"/>
      <c r="Q1" s="2"/>
      <c r="R1" s="2"/>
      <c r="S1" s="2"/>
      <c r="T1" s="2"/>
      <c r="U1" s="2"/>
      <c r="V1" s="2"/>
      <c r="W1" s="3"/>
      <c r="Y1" s="49" t="s">
        <v>33</v>
      </c>
      <c r="Z1" s="38"/>
      <c r="AA1" s="38"/>
      <c r="AB1" s="38"/>
      <c r="AC1" s="38"/>
      <c r="AD1" s="38"/>
      <c r="AE1" s="38"/>
      <c r="AF1" s="38"/>
      <c r="AG1" s="38"/>
      <c r="AH1" s="53"/>
      <c r="AI1" s="58"/>
      <c r="AJ1" s="57" t="s">
        <v>34</v>
      </c>
      <c r="AK1" s="53"/>
      <c r="AL1" s="53"/>
      <c r="AM1" s="38"/>
      <c r="AN1" s="38"/>
      <c r="AO1" s="50"/>
      <c r="AP1" s="50"/>
      <c r="AQ1" s="50"/>
      <c r="AR1" s="50"/>
      <c r="AS1" s="51"/>
      <c r="AT1"/>
    </row>
    <row r="2" spans="1:46" ht="12.75">
      <c r="A2" s="83"/>
      <c r="B2" s="61"/>
      <c r="C2" s="48"/>
      <c r="D2" s="48"/>
      <c r="E2" s="48"/>
      <c r="F2" s="48"/>
      <c r="G2" s="48"/>
      <c r="H2" s="48"/>
      <c r="I2" s="48"/>
      <c r="J2" s="48"/>
      <c r="K2" s="9" t="s">
        <v>37</v>
      </c>
      <c r="L2" s="84"/>
      <c r="N2" s="5"/>
      <c r="O2" s="6"/>
      <c r="P2" s="6"/>
      <c r="Q2" s="6"/>
      <c r="R2" s="6"/>
      <c r="S2" s="6"/>
      <c r="T2" s="6"/>
      <c r="U2" s="6"/>
      <c r="V2" s="6"/>
      <c r="W2" s="7" t="s">
        <v>0</v>
      </c>
      <c r="Y2" s="16"/>
      <c r="Z2" s="48"/>
      <c r="AA2" s="48"/>
      <c r="AB2" s="48"/>
      <c r="AC2" s="48"/>
      <c r="AD2" s="48"/>
      <c r="AE2" s="48"/>
      <c r="AF2" s="48"/>
      <c r="AG2" s="48"/>
      <c r="AH2" s="52" t="s">
        <v>0</v>
      </c>
      <c r="AI2" s="28"/>
      <c r="AJ2" s="16"/>
      <c r="AK2" s="48"/>
      <c r="AL2" s="48"/>
      <c r="AM2" s="48"/>
      <c r="AN2" s="48"/>
      <c r="AO2" s="48"/>
      <c r="AP2" s="48"/>
      <c r="AQ2" s="48"/>
      <c r="AR2" s="48"/>
      <c r="AS2" s="52" t="s">
        <v>0</v>
      </c>
      <c r="AT2"/>
    </row>
    <row r="3" spans="1:46" ht="12.75">
      <c r="A3" s="85"/>
      <c r="B3" s="11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86"/>
      <c r="N3" s="8"/>
      <c r="O3" s="9" t="s">
        <v>1</v>
      </c>
      <c r="P3" s="9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10" t="s">
        <v>9</v>
      </c>
      <c r="Y3" s="8"/>
      <c r="Z3" s="9" t="s">
        <v>1</v>
      </c>
      <c r="AA3" s="9" t="s">
        <v>2</v>
      </c>
      <c r="AB3" s="9" t="s">
        <v>3</v>
      </c>
      <c r="AC3" s="9" t="s">
        <v>4</v>
      </c>
      <c r="AD3" s="9" t="s">
        <v>5</v>
      </c>
      <c r="AE3" s="9" t="s">
        <v>6</v>
      </c>
      <c r="AF3" s="9" t="s">
        <v>7</v>
      </c>
      <c r="AG3" s="9" t="s">
        <v>8</v>
      </c>
      <c r="AH3" s="10" t="s">
        <v>9</v>
      </c>
      <c r="AI3" s="9"/>
      <c r="AJ3" s="8"/>
      <c r="AK3" s="9" t="s">
        <v>1</v>
      </c>
      <c r="AL3" s="9" t="s">
        <v>2</v>
      </c>
      <c r="AM3" s="9" t="s">
        <v>3</v>
      </c>
      <c r="AN3" s="9" t="s">
        <v>4</v>
      </c>
      <c r="AO3" s="9" t="s">
        <v>5</v>
      </c>
      <c r="AP3" s="9" t="s">
        <v>6</v>
      </c>
      <c r="AQ3" s="9" t="s">
        <v>7</v>
      </c>
      <c r="AR3" s="9" t="s">
        <v>8</v>
      </c>
      <c r="AS3" s="10" t="s">
        <v>9</v>
      </c>
      <c r="AT3"/>
    </row>
    <row r="4" spans="1:46" ht="12.75">
      <c r="A4" s="85"/>
      <c r="B4" s="11"/>
      <c r="C4" s="11"/>
      <c r="D4" s="11"/>
      <c r="E4" s="11"/>
      <c r="F4" s="11"/>
      <c r="G4" s="11"/>
      <c r="H4" s="11"/>
      <c r="I4" s="11"/>
      <c r="J4" s="11"/>
      <c r="K4" s="11"/>
      <c r="L4" s="87"/>
      <c r="N4" s="8"/>
      <c r="O4" s="11"/>
      <c r="P4" s="11"/>
      <c r="Q4" s="11"/>
      <c r="R4" s="11"/>
      <c r="S4" s="11"/>
      <c r="T4" s="11"/>
      <c r="U4" s="11"/>
      <c r="V4" s="11"/>
      <c r="W4" s="12"/>
      <c r="Y4" s="8"/>
      <c r="Z4" s="11"/>
      <c r="AA4" s="11"/>
      <c r="AB4" s="11"/>
      <c r="AC4" s="11"/>
      <c r="AD4" s="11"/>
      <c r="AE4" s="11"/>
      <c r="AF4" s="11"/>
      <c r="AG4" s="11"/>
      <c r="AH4" s="12"/>
      <c r="AI4" s="11"/>
      <c r="AJ4" s="8"/>
      <c r="AK4" s="11"/>
      <c r="AL4" s="11"/>
      <c r="AM4" s="11"/>
      <c r="AN4" s="11"/>
      <c r="AO4" s="11"/>
      <c r="AP4" s="11"/>
      <c r="AQ4" s="11"/>
      <c r="AR4" s="11"/>
      <c r="AS4" s="12"/>
      <c r="AT4"/>
    </row>
    <row r="5" spans="1:46" ht="12.75">
      <c r="A5" s="85"/>
      <c r="B5" s="11" t="s">
        <v>10</v>
      </c>
      <c r="D5" s="13">
        <v>40001</v>
      </c>
      <c r="E5" s="13">
        <v>52001</v>
      </c>
      <c r="F5" s="13">
        <v>68001</v>
      </c>
      <c r="G5" s="13">
        <v>88001</v>
      </c>
      <c r="H5" s="13">
        <v>120001</v>
      </c>
      <c r="I5" s="13">
        <v>160001</v>
      </c>
      <c r="K5" s="11"/>
      <c r="L5" s="87"/>
      <c r="N5" s="8" t="s">
        <v>10</v>
      </c>
      <c r="P5" s="13">
        <v>40001</v>
      </c>
      <c r="Q5" s="13">
        <v>52001</v>
      </c>
      <c r="R5" s="13">
        <v>68001</v>
      </c>
      <c r="S5" s="13">
        <v>88001</v>
      </c>
      <c r="T5" s="13">
        <v>120001</v>
      </c>
      <c r="U5" s="13">
        <v>160001</v>
      </c>
      <c r="W5" s="12"/>
      <c r="Y5" s="8" t="s">
        <v>10</v>
      </c>
      <c r="AA5" s="13">
        <v>40001</v>
      </c>
      <c r="AB5" s="13">
        <v>52001</v>
      </c>
      <c r="AC5" s="13">
        <v>68001</v>
      </c>
      <c r="AD5" s="13">
        <v>88001</v>
      </c>
      <c r="AE5" s="13">
        <v>120001</v>
      </c>
      <c r="AF5" s="13">
        <v>160001</v>
      </c>
      <c r="AH5" s="12"/>
      <c r="AI5" s="11"/>
      <c r="AJ5" s="8" t="s">
        <v>10</v>
      </c>
      <c r="AL5" s="13">
        <v>40001</v>
      </c>
      <c r="AM5" s="13">
        <v>52001</v>
      </c>
      <c r="AN5" s="13">
        <v>68001</v>
      </c>
      <c r="AO5" s="13">
        <v>88001</v>
      </c>
      <c r="AP5" s="13">
        <v>120001</v>
      </c>
      <c r="AQ5" s="13">
        <v>160001</v>
      </c>
      <c r="AS5" s="12"/>
      <c r="AT5"/>
    </row>
    <row r="6" spans="1:46" s="116" customFormat="1" ht="12.75">
      <c r="A6" s="111"/>
      <c r="B6" s="112"/>
      <c r="C6" s="113" t="s">
        <v>11</v>
      </c>
      <c r="D6" s="114" t="s">
        <v>12</v>
      </c>
      <c r="E6" s="114" t="s">
        <v>12</v>
      </c>
      <c r="F6" s="114" t="s">
        <v>12</v>
      </c>
      <c r="G6" s="114" t="s">
        <v>12</v>
      </c>
      <c r="H6" s="114" t="s">
        <v>12</v>
      </c>
      <c r="I6" s="114" t="s">
        <v>12</v>
      </c>
      <c r="J6" s="114" t="s">
        <v>13</v>
      </c>
      <c r="K6" s="112"/>
      <c r="L6" s="115"/>
      <c r="N6" s="117"/>
      <c r="O6" s="113" t="s">
        <v>11</v>
      </c>
      <c r="P6" s="114" t="s">
        <v>12</v>
      </c>
      <c r="Q6" s="114" t="s">
        <v>12</v>
      </c>
      <c r="R6" s="114" t="s">
        <v>12</v>
      </c>
      <c r="S6" s="114" t="s">
        <v>12</v>
      </c>
      <c r="T6" s="114" t="s">
        <v>12</v>
      </c>
      <c r="U6" s="114" t="s">
        <v>12</v>
      </c>
      <c r="V6" s="114" t="s">
        <v>13</v>
      </c>
      <c r="W6" s="118"/>
      <c r="Y6" s="117"/>
      <c r="Z6" s="113" t="s">
        <v>11</v>
      </c>
      <c r="AA6" s="114" t="s">
        <v>12</v>
      </c>
      <c r="AB6" s="114" t="s">
        <v>12</v>
      </c>
      <c r="AC6" s="114" t="s">
        <v>12</v>
      </c>
      <c r="AD6" s="114" t="s">
        <v>12</v>
      </c>
      <c r="AE6" s="114" t="s">
        <v>12</v>
      </c>
      <c r="AF6" s="114" t="s">
        <v>12</v>
      </c>
      <c r="AG6" s="114" t="s">
        <v>13</v>
      </c>
      <c r="AH6" s="118"/>
      <c r="AI6" s="112"/>
      <c r="AJ6" s="117"/>
      <c r="AK6" s="113" t="s">
        <v>11</v>
      </c>
      <c r="AL6" s="114" t="s">
        <v>12</v>
      </c>
      <c r="AM6" s="114" t="s">
        <v>12</v>
      </c>
      <c r="AN6" s="114" t="s">
        <v>12</v>
      </c>
      <c r="AO6" s="114" t="s">
        <v>12</v>
      </c>
      <c r="AP6" s="114" t="s">
        <v>12</v>
      </c>
      <c r="AQ6" s="114" t="s">
        <v>12</v>
      </c>
      <c r="AR6" s="114" t="s">
        <v>13</v>
      </c>
      <c r="AS6" s="118"/>
      <c r="AT6" s="119"/>
    </row>
    <row r="7" spans="1:46" ht="12.75">
      <c r="A7" s="85"/>
      <c r="B7" s="11"/>
      <c r="C7" s="15">
        <v>40000</v>
      </c>
      <c r="D7" s="13">
        <v>52000</v>
      </c>
      <c r="E7" s="13">
        <v>68000</v>
      </c>
      <c r="F7" s="13">
        <v>88000</v>
      </c>
      <c r="G7" s="13">
        <v>120000</v>
      </c>
      <c r="H7" s="13">
        <v>160000</v>
      </c>
      <c r="I7" s="13">
        <v>320000</v>
      </c>
      <c r="J7" s="13">
        <v>320000</v>
      </c>
      <c r="K7" s="11"/>
      <c r="L7" s="87"/>
      <c r="N7" s="8"/>
      <c r="O7" s="15">
        <v>40000</v>
      </c>
      <c r="P7" s="13">
        <v>52000</v>
      </c>
      <c r="Q7" s="13">
        <v>68000</v>
      </c>
      <c r="R7" s="13">
        <v>88000</v>
      </c>
      <c r="S7" s="13">
        <v>120000</v>
      </c>
      <c r="T7" s="13">
        <v>160000</v>
      </c>
      <c r="U7" s="13">
        <v>320000</v>
      </c>
      <c r="V7" s="13">
        <v>320000</v>
      </c>
      <c r="W7" s="12"/>
      <c r="Y7" s="8"/>
      <c r="Z7" s="15">
        <v>40000</v>
      </c>
      <c r="AA7" s="13">
        <v>52000</v>
      </c>
      <c r="AB7" s="13">
        <v>68000</v>
      </c>
      <c r="AC7" s="13">
        <v>88000</v>
      </c>
      <c r="AD7" s="13">
        <v>120000</v>
      </c>
      <c r="AE7" s="13">
        <v>160000</v>
      </c>
      <c r="AF7" s="13">
        <v>320000</v>
      </c>
      <c r="AG7" s="13">
        <v>320000</v>
      </c>
      <c r="AH7" s="12"/>
      <c r="AI7" s="11"/>
      <c r="AJ7" s="8"/>
      <c r="AK7" s="15">
        <v>40000</v>
      </c>
      <c r="AL7" s="13">
        <v>52000</v>
      </c>
      <c r="AM7" s="13">
        <v>68000</v>
      </c>
      <c r="AN7" s="13">
        <v>88000</v>
      </c>
      <c r="AO7" s="13">
        <v>120000</v>
      </c>
      <c r="AP7" s="13">
        <v>160000</v>
      </c>
      <c r="AQ7" s="13">
        <v>320000</v>
      </c>
      <c r="AR7" s="13">
        <v>320000</v>
      </c>
      <c r="AS7" s="12"/>
      <c r="AT7"/>
    </row>
    <row r="8" spans="1:46" ht="12.75">
      <c r="A8" s="85"/>
      <c r="B8" s="11"/>
      <c r="C8" s="11"/>
      <c r="D8" s="11"/>
      <c r="E8" s="11"/>
      <c r="F8" s="11"/>
      <c r="G8" s="11"/>
      <c r="H8" s="11"/>
      <c r="I8" s="11"/>
      <c r="J8" s="11"/>
      <c r="K8" s="11"/>
      <c r="L8" s="87"/>
      <c r="N8" s="8"/>
      <c r="O8" s="11"/>
      <c r="P8" s="11"/>
      <c r="Q8" s="11"/>
      <c r="R8" s="11"/>
      <c r="S8" s="11"/>
      <c r="T8" s="11"/>
      <c r="U8" s="11"/>
      <c r="V8" s="11"/>
      <c r="W8" s="12"/>
      <c r="Y8" s="8"/>
      <c r="Z8" s="11"/>
      <c r="AA8" s="11"/>
      <c r="AB8" s="11"/>
      <c r="AC8" s="11"/>
      <c r="AD8" s="11"/>
      <c r="AE8" s="11"/>
      <c r="AF8" s="11"/>
      <c r="AG8" s="11"/>
      <c r="AH8" s="12"/>
      <c r="AI8" s="11"/>
      <c r="AJ8" s="8"/>
      <c r="AK8" s="11"/>
      <c r="AL8" s="11"/>
      <c r="AM8" s="11"/>
      <c r="AN8" s="11"/>
      <c r="AO8" s="11"/>
      <c r="AP8" s="11"/>
      <c r="AQ8" s="11"/>
      <c r="AR8" s="11"/>
      <c r="AS8" s="12"/>
      <c r="AT8"/>
    </row>
    <row r="9" spans="1:46" ht="13.5">
      <c r="A9" s="83"/>
      <c r="B9" s="61" t="s">
        <v>35</v>
      </c>
      <c r="C9" s="28" t="s">
        <v>15</v>
      </c>
      <c r="D9" s="28" t="s">
        <v>16</v>
      </c>
      <c r="E9" s="28" t="s">
        <v>17</v>
      </c>
      <c r="F9" s="9">
        <v>1</v>
      </c>
      <c r="G9" s="28" t="s">
        <v>18</v>
      </c>
      <c r="H9" s="28" t="s">
        <v>19</v>
      </c>
      <c r="I9" s="28" t="s">
        <v>20</v>
      </c>
      <c r="J9" s="9">
        <v>2</v>
      </c>
      <c r="K9" s="11"/>
      <c r="L9" s="87"/>
      <c r="N9" s="16" t="s">
        <v>14</v>
      </c>
      <c r="O9" s="28" t="s">
        <v>15</v>
      </c>
      <c r="P9" s="28" t="s">
        <v>16</v>
      </c>
      <c r="Q9" s="28" t="s">
        <v>17</v>
      </c>
      <c r="R9" s="9">
        <v>1</v>
      </c>
      <c r="S9" s="28" t="s">
        <v>18</v>
      </c>
      <c r="T9" s="28" t="s">
        <v>19</v>
      </c>
      <c r="U9" s="28" t="s">
        <v>20</v>
      </c>
      <c r="V9" s="9">
        <v>2</v>
      </c>
      <c r="W9" s="12"/>
      <c r="Y9" s="16" t="s">
        <v>14</v>
      </c>
      <c r="Z9" s="28" t="s">
        <v>15</v>
      </c>
      <c r="AA9" s="28" t="s">
        <v>16</v>
      </c>
      <c r="AB9" s="28" t="s">
        <v>17</v>
      </c>
      <c r="AC9" s="9">
        <v>1</v>
      </c>
      <c r="AD9" s="28" t="s">
        <v>18</v>
      </c>
      <c r="AE9" s="28" t="s">
        <v>19</v>
      </c>
      <c r="AF9" s="28" t="s">
        <v>20</v>
      </c>
      <c r="AG9" s="9">
        <v>2</v>
      </c>
      <c r="AH9" s="12"/>
      <c r="AI9" s="11"/>
      <c r="AJ9" s="16" t="s">
        <v>14</v>
      </c>
      <c r="AK9" s="28" t="s">
        <v>15</v>
      </c>
      <c r="AL9" s="28" t="s">
        <v>16</v>
      </c>
      <c r="AM9" s="28" t="s">
        <v>17</v>
      </c>
      <c r="AN9" s="9">
        <v>1</v>
      </c>
      <c r="AO9" s="28" t="s">
        <v>18</v>
      </c>
      <c r="AP9" s="28" t="s">
        <v>19</v>
      </c>
      <c r="AQ9" s="28" t="s">
        <v>20</v>
      </c>
      <c r="AR9" s="9">
        <v>2</v>
      </c>
      <c r="AS9" s="12"/>
      <c r="AT9"/>
    </row>
    <row r="10" spans="1:101" ht="12.75">
      <c r="A10" s="88"/>
      <c r="B10" s="48"/>
      <c r="C10" s="29"/>
      <c r="D10" s="29"/>
      <c r="E10" s="29"/>
      <c r="F10" s="29"/>
      <c r="G10" s="29"/>
      <c r="H10" s="29"/>
      <c r="I10" s="29"/>
      <c r="J10" s="29"/>
      <c r="K10" s="48"/>
      <c r="L10" s="89"/>
      <c r="N10" s="17"/>
      <c r="O10" s="29"/>
      <c r="P10" s="29"/>
      <c r="Q10" s="29"/>
      <c r="R10" s="29"/>
      <c r="S10" s="29"/>
      <c r="T10" s="29"/>
      <c r="U10" s="29"/>
      <c r="V10" s="29"/>
      <c r="W10" s="30"/>
      <c r="Y10" s="17"/>
      <c r="Z10" s="29"/>
      <c r="AA10" s="29"/>
      <c r="AB10" s="29"/>
      <c r="AC10" s="29"/>
      <c r="AD10" s="29"/>
      <c r="AE10" s="29"/>
      <c r="AF10" s="29"/>
      <c r="AG10" s="29"/>
      <c r="AH10" s="30"/>
      <c r="AI10" s="48"/>
      <c r="AJ10" s="43"/>
      <c r="AK10" s="44"/>
      <c r="AL10" s="44"/>
      <c r="AM10" s="44"/>
      <c r="AN10" s="44"/>
      <c r="AO10" s="44"/>
      <c r="AP10" s="44"/>
      <c r="AQ10" s="44"/>
      <c r="AR10" s="44"/>
      <c r="AS10" s="45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46" ht="12.75">
      <c r="A11" s="90"/>
      <c r="B11" s="62" t="s">
        <v>21</v>
      </c>
      <c r="C11" s="120">
        <v>658.807</v>
      </c>
      <c r="D11" s="120">
        <v>170.802</v>
      </c>
      <c r="E11" s="120">
        <v>168.796</v>
      </c>
      <c r="F11" s="120">
        <v>91.693</v>
      </c>
      <c r="G11" s="120">
        <v>46.293</v>
      </c>
      <c r="H11" s="120">
        <v>20.101</v>
      </c>
      <c r="I11" s="120">
        <v>11.611</v>
      </c>
      <c r="J11" s="120">
        <v>1.266</v>
      </c>
      <c r="K11" s="108">
        <v>1169.369</v>
      </c>
      <c r="L11" s="91"/>
      <c r="M11" s="31"/>
      <c r="N11" s="18" t="s">
        <v>21</v>
      </c>
      <c r="O11" s="31">
        <v>658.807</v>
      </c>
      <c r="P11" s="31">
        <v>170.802</v>
      </c>
      <c r="Q11" s="31">
        <v>168.796</v>
      </c>
      <c r="R11" s="31">
        <v>91.693</v>
      </c>
      <c r="S11" s="31">
        <v>46.293</v>
      </c>
      <c r="T11" s="31">
        <v>20.101</v>
      </c>
      <c r="U11" s="31">
        <v>11.611</v>
      </c>
      <c r="V11" s="31">
        <v>1.266</v>
      </c>
      <c r="W11" s="54">
        <v>1169.369</v>
      </c>
      <c r="Y11" s="18" t="s">
        <v>21</v>
      </c>
      <c r="Z11" s="36">
        <f aca="true" t="shared" si="0" ref="Z11:AG11">+C11-O11</f>
        <v>0</v>
      </c>
      <c r="AA11" s="36">
        <f t="shared" si="0"/>
        <v>0</v>
      </c>
      <c r="AB11" s="36">
        <f t="shared" si="0"/>
        <v>0</v>
      </c>
      <c r="AC11" s="36">
        <f t="shared" si="0"/>
        <v>0</v>
      </c>
      <c r="AD11" s="36">
        <f t="shared" si="0"/>
        <v>0</v>
      </c>
      <c r="AE11" s="36">
        <f t="shared" si="0"/>
        <v>0</v>
      </c>
      <c r="AF11" s="36">
        <f t="shared" si="0"/>
        <v>0</v>
      </c>
      <c r="AG11" s="36">
        <f t="shared" si="0"/>
        <v>0</v>
      </c>
      <c r="AH11" s="39">
        <f>+K11-W11</f>
        <v>0</v>
      </c>
      <c r="AI11" s="36"/>
      <c r="AJ11" s="18" t="s">
        <v>21</v>
      </c>
      <c r="AK11" s="37">
        <f aca="true" t="shared" si="1" ref="AK11:AR11">(+C11-O11)/+O11</f>
        <v>0</v>
      </c>
      <c r="AL11" s="37">
        <f t="shared" si="1"/>
        <v>0</v>
      </c>
      <c r="AM11" s="37">
        <f t="shared" si="1"/>
        <v>0</v>
      </c>
      <c r="AN11" s="37">
        <f t="shared" si="1"/>
        <v>0</v>
      </c>
      <c r="AO11" s="37">
        <f t="shared" si="1"/>
        <v>0</v>
      </c>
      <c r="AP11" s="37">
        <f t="shared" si="1"/>
        <v>0</v>
      </c>
      <c r="AQ11" s="37">
        <f t="shared" si="1"/>
        <v>0</v>
      </c>
      <c r="AR11" s="37">
        <f t="shared" si="1"/>
        <v>0</v>
      </c>
      <c r="AS11" s="46">
        <f>(+K11-W11)/+W11</f>
        <v>0</v>
      </c>
      <c r="AT11"/>
    </row>
    <row r="12" spans="1:46" ht="12.75">
      <c r="A12" s="90"/>
      <c r="B12" s="62" t="s">
        <v>22</v>
      </c>
      <c r="C12" s="120">
        <v>1319.534</v>
      </c>
      <c r="D12" s="120">
        <v>609.489</v>
      </c>
      <c r="E12" s="120">
        <v>544.328</v>
      </c>
      <c r="F12" s="120">
        <v>314.137</v>
      </c>
      <c r="G12" s="120">
        <v>181.734</v>
      </c>
      <c r="H12" s="120">
        <v>88.56</v>
      </c>
      <c r="I12" s="120">
        <v>59.547</v>
      </c>
      <c r="J12" s="120">
        <v>6.187</v>
      </c>
      <c r="K12" s="108">
        <v>3123.516</v>
      </c>
      <c r="L12" s="91"/>
      <c r="N12" s="18" t="s">
        <v>22</v>
      </c>
      <c r="O12" s="31">
        <v>1319.534</v>
      </c>
      <c r="P12" s="31">
        <v>609.489</v>
      </c>
      <c r="Q12" s="31">
        <v>544.328</v>
      </c>
      <c r="R12" s="31">
        <v>314.137</v>
      </c>
      <c r="S12" s="31">
        <v>181.734</v>
      </c>
      <c r="T12" s="31">
        <v>88.56</v>
      </c>
      <c r="U12" s="31">
        <v>59.547</v>
      </c>
      <c r="V12" s="31">
        <v>6.187</v>
      </c>
      <c r="W12" s="54">
        <v>3123.516</v>
      </c>
      <c r="Y12" s="18" t="s">
        <v>22</v>
      </c>
      <c r="Z12" s="36">
        <f aca="true" t="shared" si="2" ref="Z12:Z23">+C12-O12</f>
        <v>0</v>
      </c>
      <c r="AA12" s="36">
        <f aca="true" t="shared" si="3" ref="AA12:AA23">+D12-P12</f>
        <v>0</v>
      </c>
      <c r="AB12" s="36">
        <f aca="true" t="shared" si="4" ref="AB12:AB23">+E12-Q12</f>
        <v>0</v>
      </c>
      <c r="AC12" s="36">
        <f aca="true" t="shared" si="5" ref="AC12:AC23">+F12-R12</f>
        <v>0</v>
      </c>
      <c r="AD12" s="36">
        <f aca="true" t="shared" si="6" ref="AD12:AD23">+G12-S12</f>
        <v>0</v>
      </c>
      <c r="AE12" s="36">
        <f aca="true" t="shared" si="7" ref="AE12:AE23">+H12-T12</f>
        <v>0</v>
      </c>
      <c r="AF12" s="36">
        <f aca="true" t="shared" si="8" ref="AF12:AF23">+I12-U12</f>
        <v>0</v>
      </c>
      <c r="AG12" s="36">
        <f aca="true" t="shared" si="9" ref="AG12:AG23">+J12-V12</f>
        <v>0</v>
      </c>
      <c r="AH12" s="39">
        <f aca="true" t="shared" si="10" ref="AH12:AH19">+K12-W12</f>
        <v>0</v>
      </c>
      <c r="AI12" s="36"/>
      <c r="AJ12" s="18" t="s">
        <v>22</v>
      </c>
      <c r="AK12" s="37">
        <f aca="true" t="shared" si="11" ref="AK12:AK19">(+C12-O12)/+O12</f>
        <v>0</v>
      </c>
      <c r="AL12" s="37">
        <f aca="true" t="shared" si="12" ref="AL12:AL19">(+D12-P12)/+P12</f>
        <v>0</v>
      </c>
      <c r="AM12" s="37">
        <f aca="true" t="shared" si="13" ref="AM12:AM19">(+E12-Q12)/+Q12</f>
        <v>0</v>
      </c>
      <c r="AN12" s="37">
        <f aca="true" t="shared" si="14" ref="AN12:AN19">(+F12-R12)/+R12</f>
        <v>0</v>
      </c>
      <c r="AO12" s="37">
        <f aca="true" t="shared" si="15" ref="AO12:AO19">(+G12-S12)/+S12</f>
        <v>0</v>
      </c>
      <c r="AP12" s="37">
        <f aca="true" t="shared" si="16" ref="AP12:AP19">(+H12-T12)/+T12</f>
        <v>0</v>
      </c>
      <c r="AQ12" s="37">
        <f aca="true" t="shared" si="17" ref="AQ12:AQ19">(+I12-U12)/+U12</f>
        <v>0</v>
      </c>
      <c r="AR12" s="37">
        <f aca="true" t="shared" si="18" ref="AR12:AR19">(+J12-V12)/+V12</f>
        <v>0</v>
      </c>
      <c r="AS12" s="46">
        <f aca="true" t="shared" si="19" ref="AS12:AS19">(+K12-W12)/+W12</f>
        <v>0</v>
      </c>
      <c r="AT12"/>
    </row>
    <row r="13" spans="1:46" ht="12.75">
      <c r="A13" s="92"/>
      <c r="B13" s="63" t="s">
        <v>23</v>
      </c>
      <c r="C13" s="120">
        <v>1013.157</v>
      </c>
      <c r="D13" s="120">
        <v>452.603</v>
      </c>
      <c r="E13" s="120">
        <v>377.781</v>
      </c>
      <c r="F13" s="120">
        <v>211.156</v>
      </c>
      <c r="G13" s="120">
        <v>131.529</v>
      </c>
      <c r="H13" s="120">
        <v>63.201</v>
      </c>
      <c r="I13" s="120">
        <v>36.456</v>
      </c>
      <c r="J13" s="120">
        <v>3.142</v>
      </c>
      <c r="K13" s="108">
        <v>2289.025</v>
      </c>
      <c r="L13" s="91"/>
      <c r="N13" s="19" t="s">
        <v>23</v>
      </c>
      <c r="O13" s="31">
        <v>1013.157</v>
      </c>
      <c r="P13" s="31">
        <v>452.603</v>
      </c>
      <c r="Q13" s="31">
        <v>377.781</v>
      </c>
      <c r="R13" s="31">
        <v>211.156</v>
      </c>
      <c r="S13" s="31">
        <v>131.529</v>
      </c>
      <c r="T13" s="31">
        <v>63.201</v>
      </c>
      <c r="U13" s="31">
        <v>36.456</v>
      </c>
      <c r="V13" s="31">
        <v>3.142</v>
      </c>
      <c r="W13" s="54">
        <v>2289.025</v>
      </c>
      <c r="Y13" s="19" t="s">
        <v>23</v>
      </c>
      <c r="Z13" s="36">
        <f t="shared" si="2"/>
        <v>0</v>
      </c>
      <c r="AA13" s="36">
        <f t="shared" si="3"/>
        <v>0</v>
      </c>
      <c r="AB13" s="36">
        <f t="shared" si="4"/>
        <v>0</v>
      </c>
      <c r="AC13" s="36">
        <f t="shared" si="5"/>
        <v>0</v>
      </c>
      <c r="AD13" s="36">
        <f t="shared" si="6"/>
        <v>0</v>
      </c>
      <c r="AE13" s="36">
        <f t="shared" si="7"/>
        <v>0</v>
      </c>
      <c r="AF13" s="36">
        <f t="shared" si="8"/>
        <v>0</v>
      </c>
      <c r="AG13" s="36">
        <f t="shared" si="9"/>
        <v>0</v>
      </c>
      <c r="AH13" s="39">
        <f t="shared" si="10"/>
        <v>0</v>
      </c>
      <c r="AI13" s="36"/>
      <c r="AJ13" s="19" t="s">
        <v>23</v>
      </c>
      <c r="AK13" s="37">
        <f t="shared" si="11"/>
        <v>0</v>
      </c>
      <c r="AL13" s="37">
        <f t="shared" si="12"/>
        <v>0</v>
      </c>
      <c r="AM13" s="37">
        <f t="shared" si="13"/>
        <v>0</v>
      </c>
      <c r="AN13" s="37">
        <f t="shared" si="14"/>
        <v>0</v>
      </c>
      <c r="AO13" s="37">
        <f t="shared" si="15"/>
        <v>0</v>
      </c>
      <c r="AP13" s="37">
        <f t="shared" si="16"/>
        <v>0</v>
      </c>
      <c r="AQ13" s="37">
        <f t="shared" si="17"/>
        <v>0</v>
      </c>
      <c r="AR13" s="37">
        <f t="shared" si="18"/>
        <v>0</v>
      </c>
      <c r="AS13" s="46">
        <f t="shared" si="19"/>
        <v>0</v>
      </c>
      <c r="AT13"/>
    </row>
    <row r="14" spans="1:46" ht="12.75">
      <c r="A14" s="90"/>
      <c r="B14" s="62" t="s">
        <v>24</v>
      </c>
      <c r="C14" s="120">
        <v>732.382</v>
      </c>
      <c r="D14" s="120">
        <v>433.835</v>
      </c>
      <c r="E14" s="120">
        <v>347.458</v>
      </c>
      <c r="F14" s="120">
        <v>206.184</v>
      </c>
      <c r="G14" s="120">
        <v>121.39</v>
      </c>
      <c r="H14" s="120">
        <v>58.973</v>
      </c>
      <c r="I14" s="120">
        <v>33.62</v>
      </c>
      <c r="J14" s="120">
        <v>2.933</v>
      </c>
      <c r="K14" s="108">
        <v>1936.775</v>
      </c>
      <c r="L14" s="91"/>
      <c r="N14" s="18" t="s">
        <v>24</v>
      </c>
      <c r="O14" s="31">
        <v>732.382</v>
      </c>
      <c r="P14" s="31">
        <v>433.835</v>
      </c>
      <c r="Q14" s="31">
        <v>347.458</v>
      </c>
      <c r="R14" s="31">
        <v>206.184</v>
      </c>
      <c r="S14" s="31">
        <v>121.39</v>
      </c>
      <c r="T14" s="31">
        <v>58.973</v>
      </c>
      <c r="U14" s="31">
        <v>33.62</v>
      </c>
      <c r="V14" s="31">
        <v>2.933</v>
      </c>
      <c r="W14" s="54">
        <v>1936.775</v>
      </c>
      <c r="Y14" s="18" t="s">
        <v>24</v>
      </c>
      <c r="Z14" s="36">
        <f t="shared" si="2"/>
        <v>0</v>
      </c>
      <c r="AA14" s="36">
        <f t="shared" si="3"/>
        <v>0</v>
      </c>
      <c r="AB14" s="36">
        <f t="shared" si="4"/>
        <v>0</v>
      </c>
      <c r="AC14" s="36">
        <f t="shared" si="5"/>
        <v>0</v>
      </c>
      <c r="AD14" s="36">
        <f t="shared" si="6"/>
        <v>0</v>
      </c>
      <c r="AE14" s="36">
        <f t="shared" si="7"/>
        <v>0</v>
      </c>
      <c r="AF14" s="36">
        <f t="shared" si="8"/>
        <v>0</v>
      </c>
      <c r="AG14" s="36">
        <f t="shared" si="9"/>
        <v>0</v>
      </c>
      <c r="AH14" s="39">
        <f t="shared" si="10"/>
        <v>0</v>
      </c>
      <c r="AI14" s="36"/>
      <c r="AJ14" s="18" t="s">
        <v>24</v>
      </c>
      <c r="AK14" s="37">
        <f t="shared" si="11"/>
        <v>0</v>
      </c>
      <c r="AL14" s="37">
        <f t="shared" si="12"/>
        <v>0</v>
      </c>
      <c r="AM14" s="37">
        <f t="shared" si="13"/>
        <v>0</v>
      </c>
      <c r="AN14" s="37">
        <f t="shared" si="14"/>
        <v>0</v>
      </c>
      <c r="AO14" s="37">
        <f t="shared" si="15"/>
        <v>0</v>
      </c>
      <c r="AP14" s="37">
        <f t="shared" si="16"/>
        <v>0</v>
      </c>
      <c r="AQ14" s="37">
        <f t="shared" si="17"/>
        <v>0</v>
      </c>
      <c r="AR14" s="37">
        <f t="shared" si="18"/>
        <v>0</v>
      </c>
      <c r="AS14" s="46">
        <f t="shared" si="19"/>
        <v>0</v>
      </c>
      <c r="AT14"/>
    </row>
    <row r="15" spans="1:46" ht="12.75">
      <c r="A15" s="90"/>
      <c r="B15" s="62" t="s">
        <v>25</v>
      </c>
      <c r="C15" s="120">
        <v>736.78</v>
      </c>
      <c r="D15" s="120">
        <v>586.816</v>
      </c>
      <c r="E15" s="120">
        <v>449.904</v>
      </c>
      <c r="F15" s="120">
        <v>258.202</v>
      </c>
      <c r="G15" s="120">
        <v>162.487</v>
      </c>
      <c r="H15" s="120">
        <v>87.682</v>
      </c>
      <c r="I15" s="120">
        <v>53.655</v>
      </c>
      <c r="J15" s="120">
        <v>5.244</v>
      </c>
      <c r="K15" s="108">
        <v>2340.77</v>
      </c>
      <c r="L15" s="91"/>
      <c r="N15" s="18" t="s">
        <v>25</v>
      </c>
      <c r="O15" s="31">
        <v>736.78</v>
      </c>
      <c r="P15" s="31">
        <v>586.816</v>
      </c>
      <c r="Q15" s="31">
        <v>449.904</v>
      </c>
      <c r="R15" s="31">
        <v>258.202</v>
      </c>
      <c r="S15" s="31">
        <v>162.487</v>
      </c>
      <c r="T15" s="31">
        <v>87.682</v>
      </c>
      <c r="U15" s="31">
        <v>53.655</v>
      </c>
      <c r="V15" s="31">
        <v>5.244</v>
      </c>
      <c r="W15" s="54">
        <v>2340.77</v>
      </c>
      <c r="Y15" s="18" t="s">
        <v>25</v>
      </c>
      <c r="Z15" s="36">
        <f t="shared" si="2"/>
        <v>0</v>
      </c>
      <c r="AA15" s="36">
        <f t="shared" si="3"/>
        <v>0</v>
      </c>
      <c r="AB15" s="36">
        <f t="shared" si="4"/>
        <v>0</v>
      </c>
      <c r="AC15" s="36">
        <f t="shared" si="5"/>
        <v>0</v>
      </c>
      <c r="AD15" s="36">
        <f t="shared" si="6"/>
        <v>0</v>
      </c>
      <c r="AE15" s="36">
        <f t="shared" si="7"/>
        <v>0</v>
      </c>
      <c r="AF15" s="36">
        <f t="shared" si="8"/>
        <v>0</v>
      </c>
      <c r="AG15" s="36">
        <f t="shared" si="9"/>
        <v>0</v>
      </c>
      <c r="AH15" s="39">
        <f t="shared" si="10"/>
        <v>0</v>
      </c>
      <c r="AI15" s="36"/>
      <c r="AJ15" s="18" t="s">
        <v>25</v>
      </c>
      <c r="AK15" s="37">
        <f t="shared" si="11"/>
        <v>0</v>
      </c>
      <c r="AL15" s="37">
        <f t="shared" si="12"/>
        <v>0</v>
      </c>
      <c r="AM15" s="37">
        <f t="shared" si="13"/>
        <v>0</v>
      </c>
      <c r="AN15" s="37">
        <f t="shared" si="14"/>
        <v>0</v>
      </c>
      <c r="AO15" s="37">
        <f t="shared" si="15"/>
        <v>0</v>
      </c>
      <c r="AP15" s="37">
        <f t="shared" si="16"/>
        <v>0</v>
      </c>
      <c r="AQ15" s="37">
        <f t="shared" si="17"/>
        <v>0</v>
      </c>
      <c r="AR15" s="37">
        <f t="shared" si="18"/>
        <v>0</v>
      </c>
      <c r="AS15" s="46">
        <f t="shared" si="19"/>
        <v>0</v>
      </c>
      <c r="AT15"/>
    </row>
    <row r="16" spans="1:46" ht="12.75">
      <c r="A16" s="90"/>
      <c r="B16" s="62" t="s">
        <v>26</v>
      </c>
      <c r="C16" s="120">
        <v>355.517</v>
      </c>
      <c r="D16" s="120">
        <v>527.966</v>
      </c>
      <c r="E16" s="120">
        <v>650.795</v>
      </c>
      <c r="F16" s="120">
        <v>433.169</v>
      </c>
      <c r="G16" s="120">
        <v>262.992</v>
      </c>
      <c r="H16" s="120">
        <v>142.747</v>
      </c>
      <c r="I16" s="120">
        <v>96.821</v>
      </c>
      <c r="J16" s="120">
        <v>11.881</v>
      </c>
      <c r="K16" s="108">
        <v>2481.888</v>
      </c>
      <c r="L16" s="91"/>
      <c r="N16" s="18" t="s">
        <v>26</v>
      </c>
      <c r="O16" s="31">
        <v>355.517</v>
      </c>
      <c r="P16" s="31">
        <v>527.966</v>
      </c>
      <c r="Q16" s="31">
        <v>650.795</v>
      </c>
      <c r="R16" s="31">
        <v>433.169</v>
      </c>
      <c r="S16" s="31">
        <v>262.992</v>
      </c>
      <c r="T16" s="31">
        <v>142.747</v>
      </c>
      <c r="U16" s="31">
        <v>96.821</v>
      </c>
      <c r="V16" s="31">
        <v>11.881</v>
      </c>
      <c r="W16" s="54">
        <v>2481.888</v>
      </c>
      <c r="Y16" s="18" t="s">
        <v>26</v>
      </c>
      <c r="Z16" s="36">
        <f t="shared" si="2"/>
        <v>0</v>
      </c>
      <c r="AA16" s="36">
        <f t="shared" si="3"/>
        <v>0</v>
      </c>
      <c r="AB16" s="36">
        <f t="shared" si="4"/>
        <v>0</v>
      </c>
      <c r="AC16" s="36">
        <f t="shared" si="5"/>
        <v>0</v>
      </c>
      <c r="AD16" s="36">
        <f t="shared" si="6"/>
        <v>0</v>
      </c>
      <c r="AE16" s="36">
        <f t="shared" si="7"/>
        <v>0</v>
      </c>
      <c r="AF16" s="36">
        <f t="shared" si="8"/>
        <v>0</v>
      </c>
      <c r="AG16" s="36">
        <f t="shared" si="9"/>
        <v>0</v>
      </c>
      <c r="AH16" s="39">
        <f t="shared" si="10"/>
        <v>0</v>
      </c>
      <c r="AI16" s="36"/>
      <c r="AJ16" s="18" t="s">
        <v>26</v>
      </c>
      <c r="AK16" s="37">
        <f t="shared" si="11"/>
        <v>0</v>
      </c>
      <c r="AL16" s="37">
        <f t="shared" si="12"/>
        <v>0</v>
      </c>
      <c r="AM16" s="37">
        <f t="shared" si="13"/>
        <v>0</v>
      </c>
      <c r="AN16" s="37">
        <f t="shared" si="14"/>
        <v>0</v>
      </c>
      <c r="AO16" s="37">
        <f t="shared" si="15"/>
        <v>0</v>
      </c>
      <c r="AP16" s="37">
        <f t="shared" si="16"/>
        <v>0</v>
      </c>
      <c r="AQ16" s="37">
        <f t="shared" si="17"/>
        <v>0</v>
      </c>
      <c r="AR16" s="37">
        <f t="shared" si="18"/>
        <v>0</v>
      </c>
      <c r="AS16" s="46">
        <f t="shared" si="19"/>
        <v>0</v>
      </c>
      <c r="AT16"/>
    </row>
    <row r="17" spans="1:46" ht="12.75">
      <c r="A17" s="90"/>
      <c r="B17" s="62" t="s">
        <v>27</v>
      </c>
      <c r="C17" s="120">
        <v>112.639</v>
      </c>
      <c r="D17" s="120">
        <v>446.807</v>
      </c>
      <c r="E17" s="120">
        <v>889.246</v>
      </c>
      <c r="F17" s="120">
        <v>838.608</v>
      </c>
      <c r="G17" s="120">
        <v>499.947</v>
      </c>
      <c r="H17" s="120">
        <v>250.28</v>
      </c>
      <c r="I17" s="120">
        <v>201.049</v>
      </c>
      <c r="J17" s="120">
        <v>56.468</v>
      </c>
      <c r="K17" s="108">
        <v>3295.044</v>
      </c>
      <c r="L17" s="91"/>
      <c r="N17" s="18" t="s">
        <v>27</v>
      </c>
      <c r="O17" s="31">
        <v>112.639</v>
      </c>
      <c r="P17" s="31">
        <v>446.807</v>
      </c>
      <c r="Q17" s="31">
        <v>889.246</v>
      </c>
      <c r="R17" s="31">
        <v>838.608</v>
      </c>
      <c r="S17" s="31">
        <v>499.947</v>
      </c>
      <c r="T17" s="31">
        <v>250.28</v>
      </c>
      <c r="U17" s="31">
        <v>201.049</v>
      </c>
      <c r="V17" s="31">
        <v>56.468</v>
      </c>
      <c r="W17" s="54">
        <v>3295.044</v>
      </c>
      <c r="Y17" s="18" t="s">
        <v>27</v>
      </c>
      <c r="Z17" s="36">
        <f t="shared" si="2"/>
        <v>0</v>
      </c>
      <c r="AA17" s="36">
        <f t="shared" si="3"/>
        <v>0</v>
      </c>
      <c r="AB17" s="36">
        <f t="shared" si="4"/>
        <v>0</v>
      </c>
      <c r="AC17" s="36">
        <f t="shared" si="5"/>
        <v>0</v>
      </c>
      <c r="AD17" s="36">
        <f t="shared" si="6"/>
        <v>0</v>
      </c>
      <c r="AE17" s="36">
        <f t="shared" si="7"/>
        <v>0</v>
      </c>
      <c r="AF17" s="36">
        <f t="shared" si="8"/>
        <v>0</v>
      </c>
      <c r="AG17" s="36">
        <f t="shared" si="9"/>
        <v>0</v>
      </c>
      <c r="AH17" s="39">
        <f t="shared" si="10"/>
        <v>0</v>
      </c>
      <c r="AI17" s="36"/>
      <c r="AJ17" s="18" t="s">
        <v>27</v>
      </c>
      <c r="AK17" s="37">
        <f t="shared" si="11"/>
        <v>0</v>
      </c>
      <c r="AL17" s="37">
        <f t="shared" si="12"/>
        <v>0</v>
      </c>
      <c r="AM17" s="37">
        <f t="shared" si="13"/>
        <v>0</v>
      </c>
      <c r="AN17" s="37">
        <f t="shared" si="14"/>
        <v>0</v>
      </c>
      <c r="AO17" s="37">
        <f t="shared" si="15"/>
        <v>0</v>
      </c>
      <c r="AP17" s="37">
        <f t="shared" si="16"/>
        <v>0</v>
      </c>
      <c r="AQ17" s="37">
        <f t="shared" si="17"/>
        <v>0</v>
      </c>
      <c r="AR17" s="37">
        <f t="shared" si="18"/>
        <v>0</v>
      </c>
      <c r="AS17" s="46">
        <f t="shared" si="19"/>
        <v>0</v>
      </c>
      <c r="AT17"/>
    </row>
    <row r="18" spans="1:46" ht="12.75">
      <c r="A18" s="90"/>
      <c r="B18" s="62" t="s">
        <v>28</v>
      </c>
      <c r="C18" s="120">
        <v>318.423</v>
      </c>
      <c r="D18" s="120">
        <v>600.408</v>
      </c>
      <c r="E18" s="120">
        <v>935.048</v>
      </c>
      <c r="F18" s="120">
        <v>726.57</v>
      </c>
      <c r="G18" s="120">
        <v>482.147</v>
      </c>
      <c r="H18" s="120">
        <v>291.153</v>
      </c>
      <c r="I18" s="120">
        <v>232.895</v>
      </c>
      <c r="J18" s="120">
        <v>32.534</v>
      </c>
      <c r="K18" s="108">
        <v>3619.178</v>
      </c>
      <c r="L18" s="91"/>
      <c r="N18" s="18" t="s">
        <v>28</v>
      </c>
      <c r="O18" s="31">
        <v>318.423</v>
      </c>
      <c r="P18" s="31">
        <v>600.408</v>
      </c>
      <c r="Q18" s="31">
        <v>935.048</v>
      </c>
      <c r="R18" s="31">
        <v>726.57</v>
      </c>
      <c r="S18" s="31">
        <v>482.147</v>
      </c>
      <c r="T18" s="31">
        <v>291.153</v>
      </c>
      <c r="U18" s="31">
        <v>232.895</v>
      </c>
      <c r="V18" s="31">
        <v>32.534</v>
      </c>
      <c r="W18" s="54">
        <v>3619.178</v>
      </c>
      <c r="Y18" s="18" t="s">
        <v>28</v>
      </c>
      <c r="Z18" s="36">
        <f t="shared" si="2"/>
        <v>0</v>
      </c>
      <c r="AA18" s="36">
        <f t="shared" si="3"/>
        <v>0</v>
      </c>
      <c r="AB18" s="36">
        <f t="shared" si="4"/>
        <v>0</v>
      </c>
      <c r="AC18" s="36">
        <f t="shared" si="5"/>
        <v>0</v>
      </c>
      <c r="AD18" s="36">
        <f t="shared" si="6"/>
        <v>0</v>
      </c>
      <c r="AE18" s="36">
        <f t="shared" si="7"/>
        <v>0</v>
      </c>
      <c r="AF18" s="36">
        <f t="shared" si="8"/>
        <v>0</v>
      </c>
      <c r="AG18" s="36">
        <f t="shared" si="9"/>
        <v>0</v>
      </c>
      <c r="AH18" s="39">
        <f t="shared" si="10"/>
        <v>0</v>
      </c>
      <c r="AI18" s="36"/>
      <c r="AJ18" s="18" t="s">
        <v>28</v>
      </c>
      <c r="AK18" s="37">
        <f t="shared" si="11"/>
        <v>0</v>
      </c>
      <c r="AL18" s="37">
        <f t="shared" si="12"/>
        <v>0</v>
      </c>
      <c r="AM18" s="37">
        <f t="shared" si="13"/>
        <v>0</v>
      </c>
      <c r="AN18" s="37">
        <f t="shared" si="14"/>
        <v>0</v>
      </c>
      <c r="AO18" s="37">
        <f t="shared" si="15"/>
        <v>0</v>
      </c>
      <c r="AP18" s="37">
        <f t="shared" si="16"/>
        <v>0</v>
      </c>
      <c r="AQ18" s="37">
        <f t="shared" si="17"/>
        <v>0</v>
      </c>
      <c r="AR18" s="37">
        <f t="shared" si="18"/>
        <v>0</v>
      </c>
      <c r="AS18" s="46">
        <f t="shared" si="19"/>
        <v>0</v>
      </c>
      <c r="AT18"/>
    </row>
    <row r="19" spans="1:47" ht="12.75">
      <c r="A19" s="90"/>
      <c r="B19" s="62" t="s">
        <v>29</v>
      </c>
      <c r="C19" s="120">
        <v>406.964</v>
      </c>
      <c r="D19" s="120">
        <v>571.504</v>
      </c>
      <c r="E19" s="120">
        <v>539.729</v>
      </c>
      <c r="F19" s="120">
        <v>370.093</v>
      </c>
      <c r="G19" s="120">
        <v>247.29</v>
      </c>
      <c r="H19" s="120">
        <v>125.323</v>
      </c>
      <c r="I19" s="120">
        <v>72.174</v>
      </c>
      <c r="J19" s="120">
        <v>7.055</v>
      </c>
      <c r="K19" s="108">
        <v>2340.132</v>
      </c>
      <c r="L19" s="91"/>
      <c r="N19" s="18" t="s">
        <v>29</v>
      </c>
      <c r="O19" s="31">
        <v>406.964</v>
      </c>
      <c r="P19" s="31">
        <v>571.504</v>
      </c>
      <c r="Q19" s="31">
        <v>539.729</v>
      </c>
      <c r="R19" s="31">
        <v>370.093</v>
      </c>
      <c r="S19" s="31">
        <v>247.29</v>
      </c>
      <c r="T19" s="31">
        <v>125.323</v>
      </c>
      <c r="U19" s="31">
        <v>72.174</v>
      </c>
      <c r="V19" s="31">
        <v>7.055</v>
      </c>
      <c r="W19" s="54">
        <v>2340.132</v>
      </c>
      <c r="Y19" s="18" t="s">
        <v>29</v>
      </c>
      <c r="Z19" s="36">
        <f t="shared" si="2"/>
        <v>0</v>
      </c>
      <c r="AA19" s="36">
        <f t="shared" si="3"/>
        <v>0</v>
      </c>
      <c r="AB19" s="36">
        <f t="shared" si="4"/>
        <v>0</v>
      </c>
      <c r="AC19" s="36">
        <f t="shared" si="5"/>
        <v>0</v>
      </c>
      <c r="AD19" s="36">
        <f t="shared" si="6"/>
        <v>0</v>
      </c>
      <c r="AE19" s="36">
        <f t="shared" si="7"/>
        <v>0</v>
      </c>
      <c r="AF19" s="36">
        <f t="shared" si="8"/>
        <v>0</v>
      </c>
      <c r="AG19" s="36">
        <f t="shared" si="9"/>
        <v>0</v>
      </c>
      <c r="AH19" s="39">
        <f t="shared" si="10"/>
        <v>0</v>
      </c>
      <c r="AI19" s="36"/>
      <c r="AJ19" s="18" t="s">
        <v>29</v>
      </c>
      <c r="AK19" s="37">
        <f t="shared" si="11"/>
        <v>0</v>
      </c>
      <c r="AL19" s="37">
        <f t="shared" si="12"/>
        <v>0</v>
      </c>
      <c r="AM19" s="37">
        <f t="shared" si="13"/>
        <v>0</v>
      </c>
      <c r="AN19" s="37">
        <f t="shared" si="14"/>
        <v>0</v>
      </c>
      <c r="AO19" s="37">
        <f t="shared" si="15"/>
        <v>0</v>
      </c>
      <c r="AP19" s="37">
        <f t="shared" si="16"/>
        <v>0</v>
      </c>
      <c r="AQ19" s="37">
        <f t="shared" si="17"/>
        <v>0</v>
      </c>
      <c r="AR19" s="37">
        <f t="shared" si="18"/>
        <v>0</v>
      </c>
      <c r="AS19" s="46">
        <f t="shared" si="19"/>
        <v>0</v>
      </c>
      <c r="AT19"/>
      <c r="AU19" s="24"/>
    </row>
    <row r="20" spans="1:47" ht="12.75">
      <c r="A20" s="90"/>
      <c r="B20" s="62"/>
      <c r="C20" s="107"/>
      <c r="D20" s="107"/>
      <c r="E20" s="107"/>
      <c r="F20" s="107"/>
      <c r="G20" s="107"/>
      <c r="H20" s="107"/>
      <c r="I20" s="107"/>
      <c r="J20" s="107"/>
      <c r="K20" s="108"/>
      <c r="L20" s="91"/>
      <c r="N20" s="18"/>
      <c r="O20" s="31"/>
      <c r="P20" s="31"/>
      <c r="Q20" s="31"/>
      <c r="R20" s="31"/>
      <c r="S20" s="31"/>
      <c r="T20" s="31"/>
      <c r="U20" s="31"/>
      <c r="V20" s="31"/>
      <c r="W20" s="54"/>
      <c r="Y20" s="18"/>
      <c r="Z20" s="36"/>
      <c r="AA20" s="36"/>
      <c r="AB20" s="36"/>
      <c r="AC20" s="36"/>
      <c r="AD20" s="36"/>
      <c r="AE20" s="36"/>
      <c r="AF20" s="36"/>
      <c r="AG20" s="36"/>
      <c r="AH20" s="39"/>
      <c r="AI20" s="36"/>
      <c r="AJ20" s="18"/>
      <c r="AK20" s="37"/>
      <c r="AL20" s="37"/>
      <c r="AM20" s="37"/>
      <c r="AN20" s="37"/>
      <c r="AO20" s="37"/>
      <c r="AP20" s="37"/>
      <c r="AQ20" s="37"/>
      <c r="AR20" s="37"/>
      <c r="AS20" s="46"/>
      <c r="AT20"/>
      <c r="AU20" s="24"/>
    </row>
    <row r="21" spans="1:72" ht="12.75">
      <c r="A21" s="90"/>
      <c r="B21" s="64" t="s">
        <v>30</v>
      </c>
      <c r="C21" s="108">
        <v>5654.203</v>
      </c>
      <c r="D21" s="108">
        <v>4400.23</v>
      </c>
      <c r="E21" s="108">
        <v>4903.085</v>
      </c>
      <c r="F21" s="108">
        <v>3449.812</v>
      </c>
      <c r="G21" s="108">
        <v>2135.809</v>
      </c>
      <c r="H21" s="108">
        <v>1128.02</v>
      </c>
      <c r="I21" s="108">
        <v>797.828</v>
      </c>
      <c r="J21" s="108">
        <v>126.71</v>
      </c>
      <c r="K21" s="108">
        <v>22595.697</v>
      </c>
      <c r="L21" s="93"/>
      <c r="N21" s="18"/>
      <c r="O21" s="31">
        <v>5654.203</v>
      </c>
      <c r="P21" s="32">
        <v>4400.23</v>
      </c>
      <c r="Q21" s="32">
        <v>4903.085</v>
      </c>
      <c r="R21" s="32">
        <v>3449.812</v>
      </c>
      <c r="S21" s="32">
        <v>2135.809</v>
      </c>
      <c r="T21" s="32">
        <v>1128.02</v>
      </c>
      <c r="U21" s="32">
        <v>797.828</v>
      </c>
      <c r="V21" s="32">
        <v>126.71</v>
      </c>
      <c r="W21" s="33">
        <v>22595.697</v>
      </c>
      <c r="Y21" s="18"/>
      <c r="Z21" s="36"/>
      <c r="AA21" s="36"/>
      <c r="AB21" s="36"/>
      <c r="AC21" s="36"/>
      <c r="AD21" s="36"/>
      <c r="AE21" s="36"/>
      <c r="AF21" s="36"/>
      <c r="AG21" s="36"/>
      <c r="AH21" s="39"/>
      <c r="AI21" s="36"/>
      <c r="AJ21" s="43"/>
      <c r="AK21" s="44"/>
      <c r="AL21" s="44"/>
      <c r="AM21" s="37"/>
      <c r="AN21" s="37"/>
      <c r="AO21" s="37"/>
      <c r="AP21" s="37"/>
      <c r="AQ21" s="37"/>
      <c r="AR21" s="37"/>
      <c r="AS21" s="46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52" ht="12.75">
      <c r="A22" s="94"/>
      <c r="L22" s="95"/>
      <c r="N22" s="20" t="s">
        <v>30</v>
      </c>
      <c r="O22" s="55"/>
      <c r="P22" s="55"/>
      <c r="Q22" s="55"/>
      <c r="R22" s="55"/>
      <c r="S22" s="55"/>
      <c r="T22" s="55"/>
      <c r="U22" s="55"/>
      <c r="V22" s="55"/>
      <c r="W22" s="54"/>
      <c r="Y22" s="20" t="s">
        <v>30</v>
      </c>
      <c r="Z22" s="36">
        <f aca="true" t="shared" si="20" ref="Z22:AH22">+C21-O22</f>
        <v>5654.203</v>
      </c>
      <c r="AA22" s="36">
        <f t="shared" si="20"/>
        <v>4400.23</v>
      </c>
      <c r="AB22" s="36">
        <f t="shared" si="20"/>
        <v>4903.085</v>
      </c>
      <c r="AC22" s="36">
        <f t="shared" si="20"/>
        <v>3449.812</v>
      </c>
      <c r="AD22" s="36">
        <f t="shared" si="20"/>
        <v>2135.809</v>
      </c>
      <c r="AE22" s="36">
        <f t="shared" si="20"/>
        <v>1128.02</v>
      </c>
      <c r="AF22" s="36">
        <f t="shared" si="20"/>
        <v>797.828</v>
      </c>
      <c r="AG22" s="36">
        <f t="shared" si="20"/>
        <v>126.71</v>
      </c>
      <c r="AH22" s="39">
        <f t="shared" si="20"/>
        <v>22595.697</v>
      </c>
      <c r="AI22" s="36"/>
      <c r="AJ22" s="20" t="s">
        <v>30</v>
      </c>
      <c r="AK22" s="37" t="e">
        <f aca="true" t="shared" si="21" ref="AK22:AS22">(+C21-O22)/+O22</f>
        <v>#DIV/0!</v>
      </c>
      <c r="AL22" s="37" t="e">
        <f t="shared" si="21"/>
        <v>#DIV/0!</v>
      </c>
      <c r="AM22" s="37" t="e">
        <f t="shared" si="21"/>
        <v>#DIV/0!</v>
      </c>
      <c r="AN22" s="37" t="e">
        <f t="shared" si="21"/>
        <v>#DIV/0!</v>
      </c>
      <c r="AO22" s="37" t="e">
        <f t="shared" si="21"/>
        <v>#DIV/0!</v>
      </c>
      <c r="AP22" s="37" t="e">
        <f t="shared" si="21"/>
        <v>#DIV/0!</v>
      </c>
      <c r="AQ22" s="37" t="e">
        <f t="shared" si="21"/>
        <v>#DIV/0!</v>
      </c>
      <c r="AR22" s="37" t="e">
        <f t="shared" si="21"/>
        <v>#DIV/0!</v>
      </c>
      <c r="AS22" s="46" t="e">
        <f t="shared" si="21"/>
        <v>#DIV/0!</v>
      </c>
      <c r="AT22" s="35"/>
      <c r="AV22" s="24"/>
      <c r="AW22" s="24"/>
      <c r="AX22" s="24"/>
      <c r="AY22" s="24"/>
      <c r="AZ22" s="24"/>
    </row>
    <row r="23" spans="1:56" ht="12.75">
      <c r="A23" s="90"/>
      <c r="B23" s="62" t="s">
        <v>31</v>
      </c>
      <c r="C23" s="96">
        <f aca="true" t="shared" si="22" ref="C23:K23">+C21/$K21*100</f>
        <v>25.023361748920603</v>
      </c>
      <c r="D23" s="96">
        <f t="shared" si="22"/>
        <v>19.473752015704584</v>
      </c>
      <c r="E23" s="96">
        <f t="shared" si="22"/>
        <v>21.699197860548406</v>
      </c>
      <c r="F23" s="96">
        <f t="shared" si="22"/>
        <v>15.267561783998076</v>
      </c>
      <c r="G23" s="96">
        <f t="shared" si="22"/>
        <v>9.452281998647797</v>
      </c>
      <c r="H23" s="96">
        <f t="shared" si="22"/>
        <v>4.992189442087137</v>
      </c>
      <c r="I23" s="96">
        <f t="shared" si="22"/>
        <v>3.530884663571121</v>
      </c>
      <c r="J23" s="96">
        <f t="shared" si="22"/>
        <v>0.560770486522279</v>
      </c>
      <c r="K23" s="97">
        <f t="shared" si="22"/>
        <v>100</v>
      </c>
      <c r="L23" s="98"/>
      <c r="N23" s="18" t="s">
        <v>31</v>
      </c>
      <c r="O23" s="56">
        <v>25.023361748920603</v>
      </c>
      <c r="P23" s="56">
        <v>19.473752015704584</v>
      </c>
      <c r="Q23" s="56">
        <v>21.699197860548406</v>
      </c>
      <c r="R23" s="56">
        <v>15.267561783998076</v>
      </c>
      <c r="S23" s="56">
        <v>9.452281998647797</v>
      </c>
      <c r="T23" s="56">
        <v>4.992189442087137</v>
      </c>
      <c r="U23" s="56">
        <v>3.530884663571121</v>
      </c>
      <c r="V23" s="56">
        <v>0.560770486522279</v>
      </c>
      <c r="W23" s="34">
        <v>100</v>
      </c>
      <c r="Y23" s="18" t="s">
        <v>31</v>
      </c>
      <c r="Z23" s="36">
        <f t="shared" si="2"/>
        <v>0</v>
      </c>
      <c r="AA23" s="36">
        <f t="shared" si="3"/>
        <v>0</v>
      </c>
      <c r="AB23" s="36">
        <f t="shared" si="4"/>
        <v>0</v>
      </c>
      <c r="AC23" s="36">
        <f t="shared" si="5"/>
        <v>0</v>
      </c>
      <c r="AD23" s="36">
        <f t="shared" si="6"/>
        <v>0</v>
      </c>
      <c r="AE23" s="36">
        <f t="shared" si="7"/>
        <v>0</v>
      </c>
      <c r="AF23" s="36">
        <f t="shared" si="8"/>
        <v>0</v>
      </c>
      <c r="AG23" s="36">
        <f t="shared" si="9"/>
        <v>0</v>
      </c>
      <c r="AH23" s="36">
        <f>+L23-W23</f>
        <v>-100</v>
      </c>
      <c r="AI23" s="59"/>
      <c r="AS23" s="47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85" s="24" customFormat="1" ht="13.5" thickBot="1">
      <c r="A24" s="99"/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2"/>
      <c r="N24" s="21"/>
      <c r="O24" s="22"/>
      <c r="P24" s="22"/>
      <c r="Q24" s="22"/>
      <c r="R24" s="22"/>
      <c r="S24" s="22"/>
      <c r="T24" s="22"/>
      <c r="U24" s="22"/>
      <c r="V24" s="22"/>
      <c r="W24" s="23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60"/>
      <c r="AJ24" s="41"/>
      <c r="AK24" s="41"/>
      <c r="AL24" s="41"/>
      <c r="AM24" s="41"/>
      <c r="AN24" s="41"/>
      <c r="AO24" s="41"/>
      <c r="AP24" s="41"/>
      <c r="AQ24" s="41"/>
      <c r="AR24" s="41"/>
      <c r="AS24" s="42"/>
      <c r="AT24" s="4"/>
      <c r="AU24" s="4"/>
      <c r="AV24" s="4"/>
      <c r="AW24" s="4"/>
      <c r="AX24" s="4"/>
      <c r="AY24" s="4"/>
      <c r="AZ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56" s="24" customFormat="1" ht="12.75">
      <c r="A25" s="75"/>
      <c r="B25" s="76" t="s">
        <v>32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  <c r="N25" s="25" t="s">
        <v>32</v>
      </c>
      <c r="O25" s="26"/>
      <c r="P25" s="26"/>
      <c r="Q25" s="26"/>
      <c r="R25" s="26"/>
      <c r="S25" s="26"/>
      <c r="T25" s="26"/>
      <c r="U25" s="26"/>
      <c r="V25" s="26"/>
      <c r="W25" s="2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85" ht="12.75">
      <c r="A26" s="79"/>
      <c r="B26" s="121" t="s">
        <v>36</v>
      </c>
      <c r="C26" s="122"/>
      <c r="D26" s="122"/>
      <c r="E26" s="122"/>
      <c r="F26" s="122"/>
      <c r="G26" s="122"/>
      <c r="H26" s="122"/>
      <c r="I26" s="122"/>
      <c r="J26" s="122"/>
      <c r="K26" s="122"/>
      <c r="L26" s="80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ht="13.5" thickBot="1">
      <c r="A27" s="81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82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12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3:11" ht="12.75">
      <c r="C29" s="65">
        <f aca="true" t="shared" si="23" ref="C29:K29">SUM(C11:C19)-C21</f>
        <v>0</v>
      </c>
      <c r="D29" s="65">
        <f t="shared" si="23"/>
        <v>0</v>
      </c>
      <c r="E29" s="65">
        <f t="shared" si="23"/>
        <v>0</v>
      </c>
      <c r="F29" s="65">
        <f t="shared" si="23"/>
        <v>0</v>
      </c>
      <c r="G29" s="65">
        <f t="shared" si="23"/>
        <v>0</v>
      </c>
      <c r="H29" s="65">
        <f t="shared" si="23"/>
        <v>0</v>
      </c>
      <c r="I29" s="65">
        <f t="shared" si="23"/>
        <v>0</v>
      </c>
      <c r="J29" s="65">
        <f t="shared" si="23"/>
        <v>0</v>
      </c>
      <c r="K29" s="65">
        <f t="shared" si="23"/>
        <v>0</v>
      </c>
    </row>
    <row r="30" ht="16.5" customHeight="1">
      <c r="B30" s="4" t="s">
        <v>39</v>
      </c>
    </row>
    <row r="31" spans="1:12" ht="16.5" customHeight="1">
      <c r="A31" s="11"/>
      <c r="B31" s="11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/>
    </row>
    <row r="32" spans="1:12" ht="16.5" customHeight="1">
      <c r="A32" s="11"/>
      <c r="B32" s="11" t="s">
        <v>10</v>
      </c>
      <c r="D32" s="13">
        <v>40001</v>
      </c>
      <c r="E32" s="13">
        <v>52001</v>
      </c>
      <c r="F32" s="13">
        <v>68001</v>
      </c>
      <c r="G32" s="13">
        <v>88001</v>
      </c>
      <c r="H32" s="13">
        <v>120001</v>
      </c>
      <c r="I32" s="13">
        <v>160001</v>
      </c>
      <c r="K32" s="11"/>
      <c r="L32" s="11"/>
    </row>
    <row r="33" spans="1:12" ht="16.5" customHeight="1">
      <c r="A33" s="11"/>
      <c r="B33" s="11"/>
      <c r="C33" s="14" t="s">
        <v>11</v>
      </c>
      <c r="D33" s="13" t="s">
        <v>12</v>
      </c>
      <c r="E33" s="13" t="s">
        <v>12</v>
      </c>
      <c r="F33" s="13" t="s">
        <v>12</v>
      </c>
      <c r="G33" s="13" t="s">
        <v>12</v>
      </c>
      <c r="H33" s="13" t="s">
        <v>12</v>
      </c>
      <c r="I33" s="13" t="s">
        <v>12</v>
      </c>
      <c r="J33" s="13" t="s">
        <v>13</v>
      </c>
      <c r="K33" s="11"/>
      <c r="L33" s="11"/>
    </row>
    <row r="34" spans="1:12" ht="16.5" customHeight="1">
      <c r="A34" s="11"/>
      <c r="B34" s="11"/>
      <c r="C34" s="15">
        <v>40000</v>
      </c>
      <c r="D34" s="13">
        <v>52000</v>
      </c>
      <c r="E34" s="13">
        <v>68000</v>
      </c>
      <c r="F34" s="13">
        <v>88000</v>
      </c>
      <c r="G34" s="13">
        <v>120000</v>
      </c>
      <c r="H34" s="13">
        <v>160000</v>
      </c>
      <c r="I34" s="13">
        <v>320000</v>
      </c>
      <c r="J34" s="13">
        <v>320000</v>
      </c>
      <c r="K34" s="11"/>
      <c r="L34" s="11"/>
    </row>
    <row r="35" spans="1:12" ht="16.5" customHeight="1">
      <c r="A35" s="61"/>
      <c r="B35" s="61" t="s">
        <v>38</v>
      </c>
      <c r="C35" s="28" t="s">
        <v>15</v>
      </c>
      <c r="D35" s="28" t="s">
        <v>16</v>
      </c>
      <c r="E35" s="28" t="s">
        <v>17</v>
      </c>
      <c r="F35" s="9">
        <v>1</v>
      </c>
      <c r="G35" s="28" t="s">
        <v>18</v>
      </c>
      <c r="H35" s="28" t="s">
        <v>19</v>
      </c>
      <c r="I35" s="28" t="s">
        <v>20</v>
      </c>
      <c r="J35" s="9">
        <v>2</v>
      </c>
      <c r="K35" s="11"/>
      <c r="L35" s="11"/>
    </row>
    <row r="36" spans="1:12" ht="16.5" customHeight="1">
      <c r="A36" s="62"/>
      <c r="B36" s="62" t="s">
        <v>21</v>
      </c>
      <c r="C36" s="103">
        <f aca="true" t="shared" si="24" ref="C36:C42">+C11/$K11</f>
        <v>0.5633867496059841</v>
      </c>
      <c r="D36" s="103">
        <f aca="true" t="shared" si="25" ref="D36:K36">+D11/$K11</f>
        <v>0.1460633897426732</v>
      </c>
      <c r="E36" s="103">
        <f t="shared" si="25"/>
        <v>0.14434793465535686</v>
      </c>
      <c r="F36" s="103">
        <f t="shared" si="25"/>
        <v>0.07841237453703664</v>
      </c>
      <c r="G36" s="103">
        <f t="shared" si="25"/>
        <v>0.03958801712718569</v>
      </c>
      <c r="H36" s="103">
        <f t="shared" si="25"/>
        <v>0.017189612517520134</v>
      </c>
      <c r="I36" s="103">
        <f t="shared" si="25"/>
        <v>0.009929286649466509</v>
      </c>
      <c r="J36" s="103">
        <f t="shared" si="25"/>
        <v>0.001082635164776901</v>
      </c>
      <c r="K36" s="103">
        <f t="shared" si="25"/>
        <v>1</v>
      </c>
      <c r="L36" s="105"/>
    </row>
    <row r="37" spans="1:12" ht="16.5" customHeight="1">
      <c r="A37" s="62"/>
      <c r="B37" s="62" t="s">
        <v>22</v>
      </c>
      <c r="C37" s="103">
        <f t="shared" si="24"/>
        <v>0.42245149376535934</v>
      </c>
      <c r="D37" s="103">
        <f aca="true" t="shared" si="26" ref="D37:K42">+D12/$K12</f>
        <v>0.19512914292739336</v>
      </c>
      <c r="E37" s="103">
        <f t="shared" si="26"/>
        <v>0.17426771625309426</v>
      </c>
      <c r="F37" s="103">
        <f t="shared" si="26"/>
        <v>0.1005715994411426</v>
      </c>
      <c r="G37" s="103">
        <f t="shared" si="26"/>
        <v>0.05818250971021119</v>
      </c>
      <c r="H37" s="103">
        <f t="shared" si="26"/>
        <v>0.028352664113134043</v>
      </c>
      <c r="I37" s="103">
        <f t="shared" si="26"/>
        <v>0.019064093156558184</v>
      </c>
      <c r="J37" s="103">
        <f t="shared" si="26"/>
        <v>0.00198078063310705</v>
      </c>
      <c r="K37" s="103">
        <f t="shared" si="26"/>
        <v>1</v>
      </c>
      <c r="L37" s="105"/>
    </row>
    <row r="38" spans="1:12" ht="16.5" customHeight="1">
      <c r="A38" s="63"/>
      <c r="B38" s="63" t="s">
        <v>23</v>
      </c>
      <c r="C38" s="103">
        <f t="shared" si="24"/>
        <v>0.44261508720961984</v>
      </c>
      <c r="D38" s="103">
        <f t="shared" si="26"/>
        <v>0.197727416694881</v>
      </c>
      <c r="E38" s="103">
        <f t="shared" si="26"/>
        <v>0.1650401371763087</v>
      </c>
      <c r="F38" s="103">
        <f t="shared" si="26"/>
        <v>0.09224713578925525</v>
      </c>
      <c r="G38" s="103">
        <f t="shared" si="26"/>
        <v>0.05746070925393999</v>
      </c>
      <c r="H38" s="103">
        <f t="shared" si="26"/>
        <v>0.027610445495352826</v>
      </c>
      <c r="I38" s="103">
        <f t="shared" si="26"/>
        <v>0.015926431559288343</v>
      </c>
      <c r="J38" s="103">
        <f t="shared" si="26"/>
        <v>0.0013726368213540698</v>
      </c>
      <c r="K38" s="103">
        <f t="shared" si="26"/>
        <v>1</v>
      </c>
      <c r="L38" s="105"/>
    </row>
    <row r="39" spans="1:12" ht="16.5" customHeight="1">
      <c r="A39" s="62"/>
      <c r="B39" s="62" t="s">
        <v>24</v>
      </c>
      <c r="C39" s="103">
        <f t="shared" si="24"/>
        <v>0.3781451123646267</v>
      </c>
      <c r="D39" s="103">
        <f t="shared" si="26"/>
        <v>0.22399865756218454</v>
      </c>
      <c r="E39" s="103">
        <f t="shared" si="26"/>
        <v>0.17940029172206373</v>
      </c>
      <c r="F39" s="103">
        <f t="shared" si="26"/>
        <v>0.10645738405338771</v>
      </c>
      <c r="G39" s="103">
        <f t="shared" si="26"/>
        <v>0.06267635631397556</v>
      </c>
      <c r="H39" s="103">
        <f t="shared" si="26"/>
        <v>0.03044907126537672</v>
      </c>
      <c r="I39" s="103">
        <f t="shared" si="26"/>
        <v>0.017358753598120585</v>
      </c>
      <c r="J39" s="103">
        <f t="shared" si="26"/>
        <v>0.001514373120264357</v>
      </c>
      <c r="K39" s="103">
        <f t="shared" si="26"/>
        <v>1</v>
      </c>
      <c r="L39" s="105"/>
    </row>
    <row r="40" spans="1:12" ht="16.5" customHeight="1">
      <c r="A40" s="62"/>
      <c r="B40" s="62" t="s">
        <v>25</v>
      </c>
      <c r="C40" s="103">
        <f t="shared" si="24"/>
        <v>0.314759673099023</v>
      </c>
      <c r="D40" s="103">
        <f t="shared" si="26"/>
        <v>0.2506935751910696</v>
      </c>
      <c r="E40" s="103">
        <f t="shared" si="26"/>
        <v>0.1922034202420571</v>
      </c>
      <c r="F40" s="103">
        <f t="shared" si="26"/>
        <v>0.11030643762522589</v>
      </c>
      <c r="G40" s="103">
        <f t="shared" si="26"/>
        <v>0.06941604685637631</v>
      </c>
      <c r="H40" s="103">
        <f t="shared" si="26"/>
        <v>0.037458614045805444</v>
      </c>
      <c r="I40" s="103">
        <f t="shared" si="26"/>
        <v>0.022921944488352126</v>
      </c>
      <c r="J40" s="103">
        <f t="shared" si="26"/>
        <v>0.002240288452090551</v>
      </c>
      <c r="K40" s="103">
        <f t="shared" si="26"/>
        <v>1</v>
      </c>
      <c r="L40" s="105"/>
    </row>
    <row r="41" spans="1:12" ht="16.5" customHeight="1">
      <c r="A41" s="62"/>
      <c r="B41" s="62" t="s">
        <v>26</v>
      </c>
      <c r="C41" s="103">
        <f t="shared" si="24"/>
        <v>0.14324457832102014</v>
      </c>
      <c r="D41" s="103">
        <f t="shared" si="26"/>
        <v>0.21272756868964274</v>
      </c>
      <c r="E41" s="103">
        <f t="shared" si="26"/>
        <v>0.2622177149009141</v>
      </c>
      <c r="F41" s="103">
        <f t="shared" si="26"/>
        <v>0.1745320497943501</v>
      </c>
      <c r="G41" s="103">
        <f t="shared" si="26"/>
        <v>0.10596449154836964</v>
      </c>
      <c r="H41" s="103">
        <f t="shared" si="26"/>
        <v>0.0575154882089764</v>
      </c>
      <c r="I41" s="103">
        <f t="shared" si="26"/>
        <v>0.03901102708905478</v>
      </c>
      <c r="J41" s="103">
        <f t="shared" si="26"/>
        <v>0.004787081447672095</v>
      </c>
      <c r="K41" s="103">
        <f t="shared" si="26"/>
        <v>1</v>
      </c>
      <c r="L41" s="105"/>
    </row>
    <row r="42" spans="1:12" ht="16.5" customHeight="1">
      <c r="A42" s="62"/>
      <c r="B42" s="62" t="s">
        <v>27</v>
      </c>
      <c r="C42" s="103">
        <f t="shared" si="24"/>
        <v>0.03418436900994342</v>
      </c>
      <c r="D42" s="103">
        <f t="shared" si="26"/>
        <v>0.13559970671104848</v>
      </c>
      <c r="E42" s="103">
        <f t="shared" si="26"/>
        <v>0.26987378620740726</v>
      </c>
      <c r="F42" s="103">
        <f t="shared" si="26"/>
        <v>0.25450585788839236</v>
      </c>
      <c r="G42" s="103">
        <f t="shared" si="26"/>
        <v>0.151726957212104</v>
      </c>
      <c r="H42" s="103">
        <f t="shared" si="26"/>
        <v>0.07595649709078241</v>
      </c>
      <c r="I42" s="103">
        <f t="shared" si="26"/>
        <v>0.061015573691883936</v>
      </c>
      <c r="J42" s="103">
        <f t="shared" si="26"/>
        <v>0.017137252188438153</v>
      </c>
      <c r="K42" s="103">
        <f t="shared" si="26"/>
        <v>1</v>
      </c>
      <c r="L42" s="105"/>
    </row>
    <row r="43" spans="1:12" ht="16.5" customHeight="1">
      <c r="A43" s="62"/>
      <c r="B43" s="62" t="s">
        <v>28</v>
      </c>
      <c r="C43" s="103">
        <f aca="true" t="shared" si="27" ref="C43:K43">+C18/$K18</f>
        <v>0.08798213295947312</v>
      </c>
      <c r="D43" s="103">
        <f t="shared" si="27"/>
        <v>0.16589623389620517</v>
      </c>
      <c r="E43" s="103">
        <f t="shared" si="27"/>
        <v>0.2583592185849936</v>
      </c>
      <c r="F43" s="103">
        <f t="shared" si="27"/>
        <v>0.20075553067575014</v>
      </c>
      <c r="G43" s="103">
        <f t="shared" si="27"/>
        <v>0.13322002952051543</v>
      </c>
      <c r="H43" s="103">
        <f t="shared" si="27"/>
        <v>0.08044727283377608</v>
      </c>
      <c r="I43" s="103">
        <f t="shared" si="27"/>
        <v>0.06435024748713658</v>
      </c>
      <c r="J43" s="103">
        <f t="shared" si="27"/>
        <v>0.008989334042149903</v>
      </c>
      <c r="K43" s="103">
        <f t="shared" si="27"/>
        <v>1</v>
      </c>
      <c r="L43" s="105"/>
    </row>
    <row r="44" spans="1:12" ht="16.5" customHeight="1">
      <c r="A44" s="62"/>
      <c r="B44" s="62" t="s">
        <v>29</v>
      </c>
      <c r="C44" s="103">
        <f aca="true" t="shared" si="28" ref="C44:K44">+C19/$K19</f>
        <v>0.17390642920997618</v>
      </c>
      <c r="D44" s="103">
        <f t="shared" si="28"/>
        <v>0.24421870219286776</v>
      </c>
      <c r="E44" s="103">
        <f t="shared" si="28"/>
        <v>0.230640408318847</v>
      </c>
      <c r="F44" s="103">
        <f t="shared" si="28"/>
        <v>0.15815048040025093</v>
      </c>
      <c r="G44" s="103">
        <f t="shared" si="28"/>
        <v>0.1056735261087836</v>
      </c>
      <c r="H44" s="103">
        <f t="shared" si="28"/>
        <v>0.053553816622310194</v>
      </c>
      <c r="I44" s="103">
        <f t="shared" si="28"/>
        <v>0.030841849946926073</v>
      </c>
      <c r="J44" s="103">
        <f t="shared" si="28"/>
        <v>0.003014787200038288</v>
      </c>
      <c r="K44" s="103">
        <f t="shared" si="28"/>
        <v>1</v>
      </c>
      <c r="L44" s="105"/>
    </row>
    <row r="45" spans="1:12" ht="16.5" customHeight="1">
      <c r="A45" s="62"/>
      <c r="B45" s="62"/>
      <c r="C45" s="66"/>
      <c r="D45" s="67"/>
      <c r="E45" s="67"/>
      <c r="F45" s="67"/>
      <c r="G45" s="67"/>
      <c r="H45" s="67"/>
      <c r="I45" s="67"/>
      <c r="J45" s="67"/>
      <c r="K45" s="68"/>
      <c r="L45" s="68"/>
    </row>
    <row r="46" spans="1:12" ht="16.5" customHeight="1">
      <c r="A46" s="64"/>
      <c r="B46" s="64" t="s">
        <v>30</v>
      </c>
      <c r="C46" s="104">
        <f aca="true" t="shared" si="29" ref="C46:K46">+C21/$K21</f>
        <v>0.25023361748920603</v>
      </c>
      <c r="D46" s="104">
        <f t="shared" si="29"/>
        <v>0.19473752015704582</v>
      </c>
      <c r="E46" s="104">
        <f t="shared" si="29"/>
        <v>0.21699197860548405</v>
      </c>
      <c r="F46" s="104">
        <f t="shared" si="29"/>
        <v>0.15267561783998077</v>
      </c>
      <c r="G46" s="104">
        <f t="shared" si="29"/>
        <v>0.09452281998647796</v>
      </c>
      <c r="H46" s="104">
        <f t="shared" si="29"/>
        <v>0.049921894420871374</v>
      </c>
      <c r="I46" s="104">
        <f t="shared" si="29"/>
        <v>0.03530884663571121</v>
      </c>
      <c r="J46" s="104">
        <f t="shared" si="29"/>
        <v>0.00560770486522279</v>
      </c>
      <c r="K46" s="104">
        <f t="shared" si="29"/>
        <v>1</v>
      </c>
      <c r="L46" s="106"/>
    </row>
    <row r="47" spans="1:12" ht="16.5" customHeight="1">
      <c r="A47" s="62"/>
      <c r="B47" s="62"/>
      <c r="C47" s="96"/>
      <c r="D47" s="96"/>
      <c r="E47" s="96"/>
      <c r="F47" s="96"/>
      <c r="G47" s="96"/>
      <c r="H47" s="96"/>
      <c r="I47" s="96"/>
      <c r="J47" s="96"/>
      <c r="K47" s="97"/>
      <c r="L47" s="56"/>
    </row>
    <row r="48" spans="1:12" ht="16.5" customHeight="1">
      <c r="A48" s="62"/>
      <c r="B48" s="4" t="s">
        <v>40</v>
      </c>
      <c r="L48" s="73"/>
    </row>
    <row r="49" spans="2:11" ht="16.5" customHeight="1">
      <c r="B49" s="11"/>
      <c r="C49" s="9" t="s">
        <v>1</v>
      </c>
      <c r="D49" s="9" t="s">
        <v>2</v>
      </c>
      <c r="E49" s="9" t="s">
        <v>3</v>
      </c>
      <c r="F49" s="9" t="s">
        <v>4</v>
      </c>
      <c r="G49" s="9" t="s">
        <v>5</v>
      </c>
      <c r="H49" s="9" t="s">
        <v>6</v>
      </c>
      <c r="I49" s="9" t="s">
        <v>7</v>
      </c>
      <c r="J49" s="9" t="s">
        <v>8</v>
      </c>
      <c r="K49" s="9" t="s">
        <v>9</v>
      </c>
    </row>
    <row r="50" spans="2:11" ht="16.5" customHeight="1">
      <c r="B50" s="11" t="s">
        <v>10</v>
      </c>
      <c r="D50" s="13">
        <v>40001</v>
      </c>
      <c r="E50" s="13">
        <v>52001</v>
      </c>
      <c r="F50" s="13">
        <v>68001</v>
      </c>
      <c r="G50" s="13">
        <v>88001</v>
      </c>
      <c r="H50" s="13">
        <v>120001</v>
      </c>
      <c r="I50" s="13">
        <v>160001</v>
      </c>
      <c r="K50" s="11"/>
    </row>
    <row r="51" spans="2:11" ht="16.5" customHeight="1">
      <c r="B51" s="11"/>
      <c r="C51" s="14" t="s">
        <v>11</v>
      </c>
      <c r="D51" s="13" t="s">
        <v>12</v>
      </c>
      <c r="E51" s="13" t="s">
        <v>12</v>
      </c>
      <c r="F51" s="13" t="s">
        <v>12</v>
      </c>
      <c r="G51" s="13" t="s">
        <v>12</v>
      </c>
      <c r="H51" s="13" t="s">
        <v>12</v>
      </c>
      <c r="I51" s="13" t="s">
        <v>12</v>
      </c>
      <c r="J51" s="13" t="s">
        <v>13</v>
      </c>
      <c r="K51" s="11"/>
    </row>
    <row r="52" spans="2:11" ht="16.5" customHeight="1">
      <c r="B52" s="11"/>
      <c r="C52" s="15">
        <v>40000</v>
      </c>
      <c r="D52" s="13">
        <v>52000</v>
      </c>
      <c r="E52" s="13">
        <v>68000</v>
      </c>
      <c r="F52" s="13">
        <v>88000</v>
      </c>
      <c r="G52" s="13">
        <v>120000</v>
      </c>
      <c r="H52" s="13">
        <v>160000</v>
      </c>
      <c r="I52" s="13">
        <v>320000</v>
      </c>
      <c r="J52" s="13">
        <v>320000</v>
      </c>
      <c r="K52" s="11"/>
    </row>
    <row r="53" spans="2:11" ht="16.5" customHeight="1">
      <c r="B53" s="61" t="s">
        <v>38</v>
      </c>
      <c r="C53" s="28" t="s">
        <v>15</v>
      </c>
      <c r="D53" s="28" t="s">
        <v>16</v>
      </c>
      <c r="E53" s="28" t="s">
        <v>17</v>
      </c>
      <c r="F53" s="9">
        <v>1</v>
      </c>
      <c r="G53" s="28" t="s">
        <v>18</v>
      </c>
      <c r="H53" s="28" t="s">
        <v>19</v>
      </c>
      <c r="I53" s="28" t="s">
        <v>20</v>
      </c>
      <c r="J53" s="9">
        <v>2</v>
      </c>
      <c r="K53" s="11"/>
    </row>
    <row r="54" spans="2:11" ht="16.5" customHeight="1">
      <c r="B54" s="62" t="s">
        <v>21</v>
      </c>
      <c r="C54" s="103">
        <f aca="true" t="shared" si="30" ref="C54:K54">+C11/C$21</f>
        <v>0.11651633307116847</v>
      </c>
      <c r="D54" s="103">
        <f t="shared" si="30"/>
        <v>0.038816607313708604</v>
      </c>
      <c r="E54" s="103">
        <f t="shared" si="30"/>
        <v>0.0344264886290978</v>
      </c>
      <c r="F54" s="103">
        <f t="shared" si="30"/>
        <v>0.026579129529377254</v>
      </c>
      <c r="G54" s="103">
        <f t="shared" si="30"/>
        <v>0.021674690948488368</v>
      </c>
      <c r="H54" s="103">
        <f t="shared" si="30"/>
        <v>0.017819719508519353</v>
      </c>
      <c r="I54" s="103">
        <f t="shared" si="30"/>
        <v>0.014553262106619473</v>
      </c>
      <c r="J54" s="103">
        <f t="shared" si="30"/>
        <v>0.009991318759371794</v>
      </c>
      <c r="K54" s="103">
        <f t="shared" si="30"/>
        <v>0.05175184461006004</v>
      </c>
    </row>
    <row r="55" spans="2:11" ht="16.5" customHeight="1">
      <c r="B55" s="62" t="s">
        <v>22</v>
      </c>
      <c r="C55" s="103">
        <f aca="true" t="shared" si="31" ref="C55:K55">+C12/C$21</f>
        <v>0.23337223654686612</v>
      </c>
      <c r="D55" s="103">
        <f t="shared" si="31"/>
        <v>0.13851298682114346</v>
      </c>
      <c r="E55" s="103">
        <f t="shared" si="31"/>
        <v>0.11101745125772855</v>
      </c>
      <c r="F55" s="103">
        <f t="shared" si="31"/>
        <v>0.0910591649631922</v>
      </c>
      <c r="G55" s="103">
        <f t="shared" si="31"/>
        <v>0.0850890692941176</v>
      </c>
      <c r="H55" s="103">
        <f t="shared" si="31"/>
        <v>0.0785092462899594</v>
      </c>
      <c r="I55" s="103">
        <f t="shared" si="31"/>
        <v>0.07463638779285761</v>
      </c>
      <c r="J55" s="103">
        <f t="shared" si="31"/>
        <v>0.048828032515192174</v>
      </c>
      <c r="K55" s="103">
        <f t="shared" si="31"/>
        <v>0.13823499226423508</v>
      </c>
    </row>
    <row r="56" spans="2:11" ht="16.5" customHeight="1">
      <c r="B56" s="63" t="s">
        <v>23</v>
      </c>
      <c r="C56" s="103">
        <f aca="true" t="shared" si="32" ref="C56:K56">+C13/C$21</f>
        <v>0.17918652726122497</v>
      </c>
      <c r="D56" s="103">
        <f t="shared" si="32"/>
        <v>0.10285894146442347</v>
      </c>
      <c r="E56" s="103">
        <f t="shared" si="32"/>
        <v>0.0770496534324818</v>
      </c>
      <c r="F56" s="103">
        <f t="shared" si="32"/>
        <v>0.06120797307215582</v>
      </c>
      <c r="G56" s="103">
        <f t="shared" si="32"/>
        <v>0.061582753888573365</v>
      </c>
      <c r="H56" s="103">
        <f t="shared" si="32"/>
        <v>0.05602826191024982</v>
      </c>
      <c r="I56" s="103">
        <f t="shared" si="32"/>
        <v>0.045694059371192794</v>
      </c>
      <c r="J56" s="103">
        <f t="shared" si="32"/>
        <v>0.024796780048930628</v>
      </c>
      <c r="K56" s="103">
        <f t="shared" si="32"/>
        <v>0.10130358005774286</v>
      </c>
    </row>
    <row r="57" spans="2:11" ht="16.5" customHeight="1">
      <c r="B57" s="62" t="s">
        <v>24</v>
      </c>
      <c r="C57" s="103">
        <f aca="true" t="shared" si="33" ref="C57:K57">+C14/C$21</f>
        <v>0.12952877708847735</v>
      </c>
      <c r="D57" s="103">
        <f t="shared" si="33"/>
        <v>0.09859370987425657</v>
      </c>
      <c r="E57" s="103">
        <f t="shared" si="33"/>
        <v>0.07086517977966933</v>
      </c>
      <c r="F57" s="103">
        <f t="shared" si="33"/>
        <v>0.05976673511484104</v>
      </c>
      <c r="G57" s="103">
        <f t="shared" si="33"/>
        <v>0.056835606554705966</v>
      </c>
      <c r="H57" s="103">
        <f t="shared" si="33"/>
        <v>0.05228010141664155</v>
      </c>
      <c r="I57" s="103">
        <f t="shared" si="33"/>
        <v>0.04213940849406137</v>
      </c>
      <c r="J57" s="103">
        <f t="shared" si="33"/>
        <v>0.02314734432957146</v>
      </c>
      <c r="K57" s="103">
        <f t="shared" si="33"/>
        <v>0.08571432870603637</v>
      </c>
    </row>
    <row r="58" spans="2:11" ht="16.5" customHeight="1">
      <c r="B58" s="62" t="s">
        <v>25</v>
      </c>
      <c r="C58" s="103">
        <f aca="true" t="shared" si="34" ref="C58:K58">+C15/C$21</f>
        <v>0.13030660554635196</v>
      </c>
      <c r="D58" s="103">
        <f t="shared" si="34"/>
        <v>0.13336030162059712</v>
      </c>
      <c r="E58" s="103">
        <f t="shared" si="34"/>
        <v>0.09175937190564716</v>
      </c>
      <c r="F58" s="103">
        <f t="shared" si="34"/>
        <v>0.07484523794340098</v>
      </c>
      <c r="G58" s="103">
        <f t="shared" si="34"/>
        <v>0.07607749569366923</v>
      </c>
      <c r="H58" s="103">
        <f t="shared" si="34"/>
        <v>0.07773089129625362</v>
      </c>
      <c r="I58" s="103">
        <f t="shared" si="34"/>
        <v>0.06725133738098939</v>
      </c>
      <c r="J58" s="103">
        <f t="shared" si="34"/>
        <v>0.04138584168573909</v>
      </c>
      <c r="K58" s="103">
        <f t="shared" si="34"/>
        <v>0.10359361784679623</v>
      </c>
    </row>
    <row r="59" spans="2:11" ht="16.5" customHeight="1">
      <c r="B59" s="62" t="s">
        <v>26</v>
      </c>
      <c r="C59" s="103">
        <f aca="true" t="shared" si="35" ref="C59:K59">+C16/C$21</f>
        <v>0.06287658932655937</v>
      </c>
      <c r="D59" s="103">
        <f t="shared" si="35"/>
        <v>0.11998600073177994</v>
      </c>
      <c r="E59" s="103">
        <f t="shared" si="35"/>
        <v>0.13273173930290827</v>
      </c>
      <c r="F59" s="103">
        <f t="shared" si="35"/>
        <v>0.12556307416172244</v>
      </c>
      <c r="G59" s="103">
        <f t="shared" si="35"/>
        <v>0.12313460613753383</v>
      </c>
      <c r="H59" s="103">
        <f t="shared" si="35"/>
        <v>0.12654651513271042</v>
      </c>
      <c r="I59" s="103">
        <f t="shared" si="35"/>
        <v>0.12135573080914684</v>
      </c>
      <c r="J59" s="103">
        <f t="shared" si="35"/>
        <v>0.09376529082156106</v>
      </c>
      <c r="K59" s="103">
        <f t="shared" si="35"/>
        <v>0.10983896624211238</v>
      </c>
    </row>
    <row r="60" spans="2:11" ht="16.5" customHeight="1">
      <c r="B60" s="62" t="s">
        <v>27</v>
      </c>
      <c r="C60" s="103">
        <f aca="true" t="shared" si="36" ref="C60:K60">+C17/C$21</f>
        <v>0.019921286872791794</v>
      </c>
      <c r="D60" s="103">
        <f t="shared" si="36"/>
        <v>0.10154173759098957</v>
      </c>
      <c r="E60" s="103">
        <f t="shared" si="36"/>
        <v>0.18136458984496495</v>
      </c>
      <c r="F60" s="103">
        <f t="shared" si="36"/>
        <v>0.2430880291447766</v>
      </c>
      <c r="G60" s="103">
        <f t="shared" si="36"/>
        <v>0.23407851544777644</v>
      </c>
      <c r="H60" s="103">
        <f t="shared" si="36"/>
        <v>0.22187549866137127</v>
      </c>
      <c r="I60" s="103">
        <f t="shared" si="36"/>
        <v>0.25199541755867183</v>
      </c>
      <c r="J60" s="103">
        <f t="shared" si="36"/>
        <v>0.44564754163049486</v>
      </c>
      <c r="K60" s="103">
        <f t="shared" si="36"/>
        <v>0.14582617212471913</v>
      </c>
    </row>
    <row r="61" spans="2:11" ht="16.5" customHeight="1">
      <c r="B61" s="62" t="s">
        <v>28</v>
      </c>
      <c r="C61" s="103">
        <f aca="true" t="shared" si="37" ref="C61:K61">+C18/C$21</f>
        <v>0.056316159854890246</v>
      </c>
      <c r="D61" s="103">
        <f t="shared" si="37"/>
        <v>0.13644923106292173</v>
      </c>
      <c r="E61" s="103">
        <f t="shared" si="37"/>
        <v>0.19070605547323777</v>
      </c>
      <c r="F61" s="103">
        <f t="shared" si="37"/>
        <v>0.21061147679931547</v>
      </c>
      <c r="G61" s="103">
        <f t="shared" si="37"/>
        <v>0.225744436885508</v>
      </c>
      <c r="H61" s="103">
        <f t="shared" si="37"/>
        <v>0.2581097852874949</v>
      </c>
      <c r="I61" s="103">
        <f t="shared" si="37"/>
        <v>0.2919112891500424</v>
      </c>
      <c r="J61" s="103">
        <f t="shared" si="37"/>
        <v>0.2567595296345987</v>
      </c>
      <c r="K61" s="103">
        <f t="shared" si="37"/>
        <v>0.16017111576597967</v>
      </c>
    </row>
    <row r="62" spans="2:11" ht="16.5" customHeight="1">
      <c r="B62" s="62" t="s">
        <v>29</v>
      </c>
      <c r="C62" s="103">
        <f aca="true" t="shared" si="38" ref="C62:K62">+C19/C$21</f>
        <v>0.07197548443166968</v>
      </c>
      <c r="D62" s="103">
        <f t="shared" si="38"/>
        <v>0.12988048352017964</v>
      </c>
      <c r="E62" s="103">
        <f t="shared" si="38"/>
        <v>0.11007947037426437</v>
      </c>
      <c r="F62" s="103">
        <f t="shared" si="38"/>
        <v>0.10727917927121827</v>
      </c>
      <c r="G62" s="103">
        <f t="shared" si="38"/>
        <v>0.11578282514962714</v>
      </c>
      <c r="H62" s="103">
        <f t="shared" si="38"/>
        <v>0.1110999804967997</v>
      </c>
      <c r="I62" s="103">
        <f t="shared" si="38"/>
        <v>0.09046310733641838</v>
      </c>
      <c r="J62" s="103">
        <f t="shared" si="38"/>
        <v>0.05567832057454029</v>
      </c>
      <c r="K62" s="103">
        <f t="shared" si="38"/>
        <v>0.10356538238231819</v>
      </c>
    </row>
    <row r="63" spans="2:11" ht="16.5" customHeight="1">
      <c r="B63" s="62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 ht="16.5" customHeight="1">
      <c r="B64" s="64" t="s">
        <v>30</v>
      </c>
      <c r="C64" s="103">
        <f aca="true" t="shared" si="39" ref="C64:K64">+C21/C$21</f>
        <v>1</v>
      </c>
      <c r="D64" s="103">
        <f t="shared" si="39"/>
        <v>1</v>
      </c>
      <c r="E64" s="103">
        <f t="shared" si="39"/>
        <v>1</v>
      </c>
      <c r="F64" s="103">
        <f t="shared" si="39"/>
        <v>1</v>
      </c>
      <c r="G64" s="103">
        <f t="shared" si="39"/>
        <v>1</v>
      </c>
      <c r="H64" s="103">
        <f t="shared" si="39"/>
        <v>1</v>
      </c>
      <c r="I64" s="103">
        <f t="shared" si="39"/>
        <v>1</v>
      </c>
      <c r="J64" s="103">
        <f t="shared" si="39"/>
        <v>1</v>
      </c>
      <c r="K64" s="103">
        <f t="shared" si="39"/>
        <v>1</v>
      </c>
    </row>
    <row r="66" ht="16.5" customHeight="1">
      <c r="D66" s="96"/>
    </row>
    <row r="67" spans="3:4" ht="16.5" customHeight="1">
      <c r="C67" s="124" t="s">
        <v>41</v>
      </c>
      <c r="D67" s="125"/>
    </row>
    <row r="68" spans="3:4" ht="16.5" customHeight="1">
      <c r="C68" s="110" t="s">
        <v>1</v>
      </c>
      <c r="D68" s="109">
        <f>+C23</f>
        <v>25.023361748920603</v>
      </c>
    </row>
    <row r="69" spans="3:4" ht="16.5" customHeight="1">
      <c r="C69" s="110" t="s">
        <v>2</v>
      </c>
      <c r="D69" s="109">
        <f>+D23</f>
        <v>19.473752015704584</v>
      </c>
    </row>
    <row r="70" spans="3:4" ht="16.5" customHeight="1">
      <c r="C70" s="110" t="s">
        <v>3</v>
      </c>
      <c r="D70" s="109">
        <f>+E23</f>
        <v>21.699197860548406</v>
      </c>
    </row>
    <row r="71" spans="3:4" ht="16.5" customHeight="1">
      <c r="C71" s="110" t="s">
        <v>4</v>
      </c>
      <c r="D71" s="109">
        <f>+F23</f>
        <v>15.267561783998076</v>
      </c>
    </row>
    <row r="72" spans="3:4" ht="16.5" customHeight="1">
      <c r="C72" s="110" t="s">
        <v>5</v>
      </c>
      <c r="D72" s="109">
        <f>+G23</f>
        <v>9.452281998647797</v>
      </c>
    </row>
    <row r="73" spans="3:4" ht="16.5" customHeight="1">
      <c r="C73" s="110" t="s">
        <v>6</v>
      </c>
      <c r="D73" s="109">
        <f>+H23</f>
        <v>4.992189442087137</v>
      </c>
    </row>
    <row r="74" spans="3:4" ht="16.5" customHeight="1">
      <c r="C74" s="110" t="s">
        <v>7</v>
      </c>
      <c r="D74" s="109">
        <f>+I23</f>
        <v>3.530884663571121</v>
      </c>
    </row>
    <row r="75" spans="3:4" ht="16.5" customHeight="1">
      <c r="C75" s="110" t="s">
        <v>8</v>
      </c>
      <c r="D75" s="109">
        <f>+J23</f>
        <v>0.560770486522279</v>
      </c>
    </row>
  </sheetData>
  <mergeCells count="2">
    <mergeCell ref="B26:K27"/>
    <mergeCell ref="C67:D67"/>
  </mergeCells>
  <printOptions/>
  <pageMargins left="0.35433070866141736" right="0.35433070866141736" top="0.984251968503937" bottom="0.984251968503937" header="0.5118110236220472" footer="0.5118110236220472"/>
  <pageSetup fitToWidth="2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KELLY</dc:creator>
  <cp:keywords/>
  <dc:description/>
  <cp:lastModifiedBy>jfarrar</cp:lastModifiedBy>
  <cp:lastPrinted>2009-11-02T10:04:03Z</cp:lastPrinted>
  <dcterms:created xsi:type="dcterms:W3CDTF">2005-11-21T16:59:48Z</dcterms:created>
  <dcterms:modified xsi:type="dcterms:W3CDTF">2010-11-16T14:59:45Z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