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40" windowHeight="8445" activeTab="0"/>
  </bookViews>
  <sheets>
    <sheet name="Sickness Absence Template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<sst xmlns="http://schemas.openxmlformats.org/spreadsheetml/2006/main" count="87" uniqueCount="79">
  <si>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</si>
  <si>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</si>
  <si>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</si>
  <si>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</si>
  <si>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</si>
  <si>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</si>
  <si>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</si>
  <si>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</si>
  <si>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</si>
  <si>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</si>
  <si>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</si>
  <si>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</si>
  <si>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</si>
  <si>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</si>
  <si>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</si>
  <si>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</si>
  <si>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</si>
  <si>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</si>
  <si>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</si>
  <si>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</si>
  <si>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</si>
  <si>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</si>
  <si>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</si>
  <si>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</si>
  <si>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</si>
  <si>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</si>
  <si>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</si>
  <si>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</si>
  <si>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</si>
  <si>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</si>
  <si>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</si>
  <si>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</si>
  <si>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</si>
  <si>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</si>
  <si>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</si>
  <si>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</si>
  <si>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</si>
  <si>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</si>
  <si>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</si>
  <si>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</si>
  <si>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</si>
  <si>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</si>
  <si>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</si>
  <si>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</si>
  <si>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</si>
  <si>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</si>
  <si>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</si>
  <si>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</si>
  <si>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</si>
  <si>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</si>
  <si>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</si>
  <si>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</si>
  <si>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</si>
  <si>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</si>
  <si>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</si>
  <si>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</si>
  <si>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</si>
  <si>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</si>
  <si>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</si>
  <si>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</si>
  <si>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</si>
  <si>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</si>
  <si>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</si>
  <si>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</si>
  <si>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</si>
  <si>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</si>
  <si>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</si>
  <si>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</si>
  <si>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</si>
  <si>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</si>
  <si>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</si>
  <si>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</si>
  <si>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</si>
  <si>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</si>
  <si>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</si>
  <si>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</si>
  <si>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 xml:space="preserve">01/01/2010 - 31/12/2010 </t>
  </si>
  <si>
    <t>Cabinet Office</t>
  </si>
  <si>
    <t>inc OGC + MoJ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</si>
</sst>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\-yyyy"/>
    <numFmt numFmtId="169" formatCode="mmm\-yyyy"/>
    <numFmt numFmtId="170" formatCode="[$-809]dd\ mmmm\ yyyy"/>
    <numFmt numFmtId="171" formatCode="&quot;£&quot;#,##0"/>
    <numFmt numFmtId="172" formatCode="0.0"/>
    <numFmt numFmtId="173" formatCode="#,##0.0"/>
    <numFmt numFmtId="174" formatCode="0;\-0;;@"/>
  </numFmts>
  <fonts count="40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textRotation="180"/>
      <protection locked="0"/>
    </xf>
    <xf numFmtId="0" fontId="1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172" fontId="3" fillId="33" borderId="11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/>
      <protection locked="0"/>
    </xf>
    <xf numFmtId="172" fontId="3" fillId="33" borderId="0" xfId="0" applyNumberFormat="1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/>
      <protection/>
    </xf>
    <xf numFmtId="172" fontId="4" fillId="33" borderId="13" xfId="0" applyNumberFormat="1" applyFont="1" applyFill="1" applyBorder="1" applyAlignment="1" applyProtection="1">
      <alignment/>
      <protection/>
    </xf>
    <xf numFmtId="172" fontId="4" fillId="33" borderId="14" xfId="0" applyNumberFormat="1" applyFont="1" applyFill="1" applyBorder="1" applyAlignment="1" applyProtection="1">
      <alignment/>
      <protection/>
    </xf>
    <xf numFmtId="172" fontId="4" fillId="34" borderId="12" xfId="0" applyNumberFormat="1" applyFont="1" applyFill="1" applyBorder="1" applyAlignment="1" applyProtection="1">
      <alignment/>
      <protection/>
    </xf>
    <xf numFmtId="172" fontId="4" fillId="34" borderId="13" xfId="0" applyNumberFormat="1" applyFont="1" applyFill="1" applyBorder="1" applyAlignment="1" applyProtection="1">
      <alignment/>
      <protection/>
    </xf>
    <xf numFmtId="172" fontId="3" fillId="34" borderId="11" xfId="0" applyNumberFormat="1" applyFont="1" applyFill="1" applyBorder="1" applyAlignment="1" applyProtection="1">
      <alignment/>
      <protection/>
    </xf>
    <xf numFmtId="172" fontId="0" fillId="33" borderId="0" xfId="0" applyNumberFormat="1" applyFont="1" applyFill="1" applyBorder="1" applyAlignment="1" applyProtection="1">
      <alignment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172" fontId="1" fillId="33" borderId="11" xfId="0" applyNumberFormat="1" applyFont="1" applyFill="1" applyBorder="1" applyAlignment="1" applyProtection="1">
      <alignment/>
      <protection/>
    </xf>
    <xf numFmtId="172" fontId="0" fillId="34" borderId="12" xfId="0" applyNumberFormat="1" applyFont="1" applyFill="1" applyBorder="1" applyAlignment="1" applyProtection="1">
      <alignment/>
      <protection/>
    </xf>
    <xf numFmtId="172" fontId="0" fillId="34" borderId="13" xfId="0" applyNumberFormat="1" applyFont="1" applyFill="1" applyBorder="1" applyAlignment="1" applyProtection="1">
      <alignment/>
      <protection/>
    </xf>
    <xf numFmtId="172" fontId="0" fillId="34" borderId="14" xfId="0" applyNumberFormat="1" applyFont="1" applyFill="1" applyBorder="1" applyAlignment="1" applyProtection="1">
      <alignment/>
      <protection/>
    </xf>
    <xf numFmtId="172" fontId="1" fillId="34" borderId="11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1" fillId="35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9" fontId="3" fillId="33" borderId="11" xfId="57" applyFont="1" applyFill="1" applyBorder="1" applyAlignment="1" applyProtection="1">
      <alignment/>
      <protection/>
    </xf>
    <xf numFmtId="9" fontId="1" fillId="33" borderId="0" xfId="57" applyFont="1" applyFill="1" applyBorder="1" applyAlignment="1" applyProtection="1">
      <alignment/>
      <protection/>
    </xf>
    <xf numFmtId="9" fontId="0" fillId="33" borderId="0" xfId="57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/>
      <protection/>
    </xf>
    <xf numFmtId="9" fontId="4" fillId="33" borderId="14" xfId="57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 locked="0"/>
    </xf>
    <xf numFmtId="1" fontId="1" fillId="33" borderId="0" xfId="0" applyNumberFormat="1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/>
      <protection/>
    </xf>
    <xf numFmtId="1" fontId="0" fillId="34" borderId="12" xfId="0" applyNumberFormat="1" applyFont="1" applyFill="1" applyBorder="1" applyAlignment="1" applyProtection="1">
      <alignment/>
      <protection/>
    </xf>
    <xf numFmtId="1" fontId="0" fillId="34" borderId="13" xfId="0" applyNumberFormat="1" applyFont="1" applyFill="1" applyBorder="1" applyAlignment="1" applyProtection="1">
      <alignment/>
      <protection/>
    </xf>
    <xf numFmtId="9" fontId="4" fillId="34" borderId="12" xfId="57" applyFont="1" applyFill="1" applyBorder="1" applyAlignment="1" applyProtection="1">
      <alignment/>
      <protection/>
    </xf>
    <xf numFmtId="9" fontId="4" fillId="34" borderId="13" xfId="57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72" fontId="0" fillId="33" borderId="12" xfId="0" applyNumberFormat="1" applyFill="1" applyBorder="1" applyAlignment="1" applyProtection="1">
      <alignment/>
      <protection locked="0"/>
    </xf>
    <xf numFmtId="172" fontId="0" fillId="33" borderId="13" xfId="0" applyNumberFormat="1" applyFill="1" applyBorder="1" applyAlignment="1" applyProtection="1">
      <alignment/>
      <protection locked="0"/>
    </xf>
    <xf numFmtId="172" fontId="0" fillId="33" borderId="14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9" fontId="4" fillId="0" borderId="11" xfId="57" applyFont="1" applyFill="1" applyBorder="1" applyAlignment="1" applyProtection="1">
      <alignment/>
      <protection/>
    </xf>
    <xf numFmtId="3" fontId="1" fillId="33" borderId="11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172" fontId="0" fillId="33" borderId="12" xfId="0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000000"/>
      </font>
      <border/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0" zoomScaleNormal="70" zoomScalePageLayoutView="0" workbookViewId="0" topLeftCell="A1">
      <selection activeCell="B2" sqref="B2:K2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82" t="s">
        <v>77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13" t="s">
        <v>63</v>
      </c>
      <c r="B3" s="85" t="s">
        <v>78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ht="12.75">
      <c r="A4" s="13" t="s">
        <v>33</v>
      </c>
      <c r="B4" s="82" t="s">
        <v>76</v>
      </c>
      <c r="C4" s="82"/>
      <c r="D4" s="82"/>
      <c r="E4" s="82"/>
      <c r="F4" s="82"/>
      <c r="G4" s="82"/>
      <c r="H4" s="82"/>
      <c r="I4" s="82"/>
      <c r="J4" s="82"/>
      <c r="K4" s="82"/>
    </row>
    <row r="5" ht="26.25" customHeight="1" thickBot="1"/>
    <row r="6" spans="1:11" ht="12.75" customHeight="1">
      <c r="A6" s="75" t="s">
        <v>34</v>
      </c>
      <c r="B6" s="77" t="s">
        <v>36</v>
      </c>
      <c r="C6" s="77" t="s">
        <v>38</v>
      </c>
      <c r="D6" s="80" t="s">
        <v>41</v>
      </c>
      <c r="E6" s="77" t="s">
        <v>37</v>
      </c>
      <c r="F6" s="77" t="s">
        <v>0</v>
      </c>
      <c r="G6" s="4"/>
      <c r="H6" s="4"/>
      <c r="I6" s="77" t="s">
        <v>64</v>
      </c>
      <c r="J6" s="77" t="s">
        <v>65</v>
      </c>
      <c r="K6" s="83" t="s">
        <v>2</v>
      </c>
    </row>
    <row r="7" spans="1:11" ht="51.75" customHeight="1" thickBot="1">
      <c r="A7" s="76"/>
      <c r="B7" s="78"/>
      <c r="C7" s="78"/>
      <c r="D7" s="81"/>
      <c r="E7" s="78"/>
      <c r="F7" s="79"/>
      <c r="G7" s="5"/>
      <c r="H7" s="5"/>
      <c r="I7" s="78"/>
      <c r="J7" s="78"/>
      <c r="K7" s="84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0">
        <v>2692.6</v>
      </c>
      <c r="C9" s="70">
        <v>2714</v>
      </c>
      <c r="D9" s="72">
        <f>B9+C9</f>
        <v>5406.6</v>
      </c>
      <c r="E9" s="70">
        <v>1465.14787892333</v>
      </c>
      <c r="F9" s="23">
        <f>D9/E9</f>
        <v>3.690139458122864</v>
      </c>
      <c r="G9" s="3"/>
      <c r="H9" s="3"/>
      <c r="I9" s="70">
        <v>1902</v>
      </c>
      <c r="J9" s="70">
        <v>1436</v>
      </c>
      <c r="K9" s="71">
        <f>J9/I9</f>
        <v>0.7549947423764458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2312.6</v>
      </c>
      <c r="C12" s="58">
        <v>2561</v>
      </c>
      <c r="D12" s="9">
        <f aca="true" t="shared" si="0" ref="D12:D26">B12+C12</f>
        <v>4873.6</v>
      </c>
      <c r="E12" s="74">
        <v>1348.90567777778</v>
      </c>
      <c r="F12" s="26">
        <f aca="true" t="shared" si="1" ref="F12:F26">D12/E12</f>
        <v>3.613002806859622</v>
      </c>
      <c r="I12" s="58">
        <v>1700</v>
      </c>
      <c r="J12" s="58">
        <v>1297</v>
      </c>
      <c r="K12" s="48">
        <f aca="true" t="shared" si="2" ref="K12:K26">J12/I12</f>
        <v>0.7629411764705882</v>
      </c>
    </row>
    <row r="13" spans="1:11" ht="12.75">
      <c r="A13" s="17" t="s">
        <v>5</v>
      </c>
      <c r="B13" s="59">
        <v>147.5</v>
      </c>
      <c r="C13" s="59">
        <v>153</v>
      </c>
      <c r="D13" s="10">
        <f t="shared" si="0"/>
        <v>300.5</v>
      </c>
      <c r="E13" s="61">
        <v>42.66622222222223</v>
      </c>
      <c r="F13" s="27">
        <f t="shared" si="1"/>
        <v>7.04304211502203</v>
      </c>
      <c r="I13" s="59">
        <v>50</v>
      </c>
      <c r="J13" s="59">
        <v>27</v>
      </c>
      <c r="K13" s="49">
        <f t="shared" si="2"/>
        <v>0.54</v>
      </c>
    </row>
    <row r="14" spans="1:11" ht="12.75">
      <c r="A14" s="17" t="s">
        <v>7</v>
      </c>
      <c r="B14" s="59"/>
      <c r="C14" s="59"/>
      <c r="D14" s="10">
        <f t="shared" si="0"/>
        <v>0</v>
      </c>
      <c r="E14" s="61"/>
      <c r="F14" s="27" t="e">
        <f t="shared" si="1"/>
        <v>#DIV/0!</v>
      </c>
      <c r="I14" s="59"/>
      <c r="J14" s="59"/>
      <c r="K14" s="49" t="e">
        <f t="shared" si="2"/>
        <v>#DIV/0!</v>
      </c>
    </row>
    <row r="15" spans="1:11" ht="12.75">
      <c r="A15" s="17" t="s">
        <v>13</v>
      </c>
      <c r="B15" s="59"/>
      <c r="C15" s="59"/>
      <c r="D15" s="73">
        <f t="shared" si="0"/>
        <v>0</v>
      </c>
      <c r="E15" s="61"/>
      <c r="F15" s="27" t="e">
        <f t="shared" si="1"/>
        <v>#DIV/0!</v>
      </c>
      <c r="I15" s="59"/>
      <c r="J15" s="59"/>
      <c r="K15" s="49" t="e">
        <f t="shared" si="2"/>
        <v>#DIV/0!</v>
      </c>
    </row>
    <row r="16" spans="1:11" ht="12.75">
      <c r="A16" s="17" t="s">
        <v>8</v>
      </c>
      <c r="B16" s="59">
        <v>1</v>
      </c>
      <c r="C16" s="59">
        <v>0</v>
      </c>
      <c r="D16" s="10">
        <f t="shared" si="0"/>
        <v>1</v>
      </c>
      <c r="E16" s="61">
        <v>1.6858333333333335</v>
      </c>
      <c r="F16" s="27">
        <f t="shared" si="1"/>
        <v>0.5931784478497281</v>
      </c>
      <c r="I16" s="59">
        <v>3</v>
      </c>
      <c r="J16" s="59">
        <v>3</v>
      </c>
      <c r="K16" s="49">
        <f t="shared" si="2"/>
        <v>1</v>
      </c>
    </row>
    <row r="17" spans="1:11" ht="12.75">
      <c r="A17" s="17" t="s">
        <v>6</v>
      </c>
      <c r="B17" s="59"/>
      <c r="C17" s="59"/>
      <c r="D17" s="10">
        <f t="shared" si="0"/>
        <v>0</v>
      </c>
      <c r="E17" s="61"/>
      <c r="F17" s="27" t="e">
        <f t="shared" si="1"/>
        <v>#DIV/0!</v>
      </c>
      <c r="I17" s="59"/>
      <c r="J17" s="59"/>
      <c r="K17" s="49" t="e">
        <f t="shared" si="2"/>
        <v>#DIV/0!</v>
      </c>
    </row>
    <row r="18" spans="1:11" ht="12.75">
      <c r="A18" s="17" t="s">
        <v>73</v>
      </c>
      <c r="B18" s="59">
        <v>93.5</v>
      </c>
      <c r="C18" s="59">
        <v>0</v>
      </c>
      <c r="D18" s="10">
        <f t="shared" si="0"/>
        <v>93.5</v>
      </c>
      <c r="E18" s="61">
        <v>20.92</v>
      </c>
      <c r="F18" s="27">
        <f t="shared" si="1"/>
        <v>4.469407265774378</v>
      </c>
      <c r="I18" s="59">
        <v>50</v>
      </c>
      <c r="J18" s="59">
        <v>38</v>
      </c>
      <c r="K18" s="49">
        <f t="shared" si="2"/>
        <v>0.76</v>
      </c>
    </row>
    <row r="19" spans="1:11" ht="12.75">
      <c r="A19" s="17" t="s">
        <v>12</v>
      </c>
      <c r="B19" s="59"/>
      <c r="C19" s="59"/>
      <c r="D19" s="10">
        <f t="shared" si="0"/>
        <v>0</v>
      </c>
      <c r="E19" s="61"/>
      <c r="F19" s="27" t="e">
        <f t="shared" si="1"/>
        <v>#DIV/0!</v>
      </c>
      <c r="I19" s="59"/>
      <c r="J19" s="59"/>
      <c r="K19" s="49" t="e">
        <f t="shared" si="2"/>
        <v>#DIV/0!</v>
      </c>
    </row>
    <row r="20" spans="1:11" ht="12.75">
      <c r="A20" s="17" t="s">
        <v>72</v>
      </c>
      <c r="B20" s="59">
        <v>138</v>
      </c>
      <c r="C20" s="59"/>
      <c r="D20" s="10">
        <f t="shared" si="0"/>
        <v>138</v>
      </c>
      <c r="E20" s="61">
        <v>50.9</v>
      </c>
      <c r="F20" s="27">
        <f t="shared" si="1"/>
        <v>2.7111984282907664</v>
      </c>
      <c r="I20" s="59">
        <v>99</v>
      </c>
      <c r="J20" s="59">
        <v>71</v>
      </c>
      <c r="K20" s="49">
        <f t="shared" si="2"/>
        <v>0.7171717171717171</v>
      </c>
    </row>
    <row r="21" spans="1:11" ht="12.75">
      <c r="A21" s="17" t="s">
        <v>11</v>
      </c>
      <c r="B21" s="59"/>
      <c r="C21" s="59"/>
      <c r="D21" s="10">
        <f t="shared" si="0"/>
        <v>0</v>
      </c>
      <c r="E21" s="61"/>
      <c r="F21" s="27" t="e">
        <f t="shared" si="1"/>
        <v>#DIV/0!</v>
      </c>
      <c r="I21" s="59"/>
      <c r="J21" s="59"/>
      <c r="K21" s="49" t="e">
        <f t="shared" si="2"/>
        <v>#DIV/0!</v>
      </c>
    </row>
    <row r="22" spans="1:11" ht="12.75">
      <c r="A22" s="17" t="s">
        <v>10</v>
      </c>
      <c r="B22" s="59"/>
      <c r="C22" s="59"/>
      <c r="D22" s="10">
        <f t="shared" si="0"/>
        <v>0</v>
      </c>
      <c r="E22" s="61"/>
      <c r="F22" s="27" t="e">
        <f t="shared" si="1"/>
        <v>#DIV/0!</v>
      </c>
      <c r="I22" s="59"/>
      <c r="J22" s="59"/>
      <c r="K22" s="49" t="e">
        <f t="shared" si="2"/>
        <v>#DIV/0!</v>
      </c>
    </row>
    <row r="23" spans="1:11" ht="12.75">
      <c r="A23" s="17" t="s">
        <v>9</v>
      </c>
      <c r="B23" s="59"/>
      <c r="C23" s="59"/>
      <c r="D23" s="10">
        <f t="shared" si="0"/>
        <v>0</v>
      </c>
      <c r="E23" s="61"/>
      <c r="F23" s="27" t="e">
        <f>D23/E23</f>
        <v>#DIV/0!</v>
      </c>
      <c r="I23" s="59"/>
      <c r="J23" s="59"/>
      <c r="K23" s="49" t="e">
        <f>J23/I23</f>
        <v>#DIV/0!</v>
      </c>
    </row>
    <row r="24" spans="1:11" ht="12.75">
      <c r="A24" s="17" t="s">
        <v>67</v>
      </c>
      <c r="B24" s="59"/>
      <c r="C24" s="59"/>
      <c r="D24" s="10">
        <f t="shared" si="0"/>
        <v>0</v>
      </c>
      <c r="E24" s="61"/>
      <c r="F24" s="27" t="e">
        <f t="shared" si="1"/>
        <v>#DIV/0!</v>
      </c>
      <c r="I24" s="59"/>
      <c r="J24" s="59"/>
      <c r="K24" s="49" t="e">
        <f t="shared" si="2"/>
        <v>#DIV/0!</v>
      </c>
    </row>
    <row r="25" spans="1:11" ht="13.5" thickBot="1">
      <c r="A25" s="66" t="s">
        <v>75</v>
      </c>
      <c r="B25" s="59"/>
      <c r="C25" s="59"/>
      <c r="D25" s="11">
        <f t="shared" si="0"/>
        <v>0</v>
      </c>
      <c r="E25" s="62"/>
      <c r="F25" s="28" t="e">
        <f t="shared" si="1"/>
        <v>#DIV/0!</v>
      </c>
      <c r="I25" s="63"/>
      <c r="J25" s="63"/>
      <c r="K25" s="49"/>
    </row>
    <row r="26" spans="1:11" ht="13.5" thickBot="1">
      <c r="A26" s="19" t="s">
        <v>35</v>
      </c>
      <c r="B26" s="8">
        <f>SUM(B12:B25)</f>
        <v>2692.6</v>
      </c>
      <c r="C26" s="8">
        <f>SUM(C12:C25)</f>
        <v>2714</v>
      </c>
      <c r="D26" s="8">
        <f t="shared" si="0"/>
        <v>5406.6</v>
      </c>
      <c r="E26" s="34">
        <f>SUM(E12:E25)</f>
        <v>1465.0777333333356</v>
      </c>
      <c r="F26" s="23">
        <f t="shared" si="1"/>
        <v>3.690316136126742</v>
      </c>
      <c r="I26" s="53">
        <f>SUM(I12:I25)</f>
        <v>1902</v>
      </c>
      <c r="J26" s="53">
        <f>SUM(J12:J25)</f>
        <v>1436</v>
      </c>
      <c r="K26" s="45">
        <f t="shared" si="2"/>
        <v>0.7549947423764458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1037.5</v>
      </c>
      <c r="C29" s="58">
        <v>1337</v>
      </c>
      <c r="D29" s="9">
        <f>B29+C29</f>
        <v>2374.5</v>
      </c>
      <c r="E29" s="60">
        <v>700.494761111111</v>
      </c>
      <c r="F29" s="26">
        <f>D29/E29</f>
        <v>3.389746978597834</v>
      </c>
      <c r="I29" s="58">
        <v>909</v>
      </c>
      <c r="J29" s="58">
        <v>723</v>
      </c>
      <c r="K29" s="48">
        <f>J29/I29</f>
        <v>0.7953795379537953</v>
      </c>
    </row>
    <row r="30" spans="1:11" ht="12.75">
      <c r="A30" s="17" t="s">
        <v>16</v>
      </c>
      <c r="B30" s="59">
        <v>1655.1</v>
      </c>
      <c r="C30" s="59">
        <v>1377</v>
      </c>
      <c r="D30" s="10">
        <f>B30+C30</f>
        <v>3032.1</v>
      </c>
      <c r="E30" s="61">
        <v>764.582972222222</v>
      </c>
      <c r="F30" s="27">
        <f>D30/E30</f>
        <v>3.965691246284695</v>
      </c>
      <c r="I30" s="59">
        <v>993</v>
      </c>
      <c r="J30" s="59">
        <v>713</v>
      </c>
      <c r="K30" s="49">
        <f>J30/I30</f>
        <v>0.7180261832829808</v>
      </c>
    </row>
    <row r="31" spans="1:11" ht="13.5" thickBot="1">
      <c r="A31" s="18" t="s">
        <v>39</v>
      </c>
      <c r="B31" s="63"/>
      <c r="C31" s="63"/>
      <c r="D31" s="11">
        <f>B31+C31</f>
        <v>0</v>
      </c>
      <c r="E31" s="62"/>
      <c r="F31" s="28" t="e">
        <f>D31/E31</f>
        <v>#DIV/0!</v>
      </c>
      <c r="I31" s="63"/>
      <c r="J31" s="63"/>
      <c r="K31" s="50" t="e">
        <f>J31/I31</f>
        <v>#DIV/0!</v>
      </c>
    </row>
    <row r="32" spans="1:11" ht="13.5" thickBot="1">
      <c r="A32" s="19" t="s">
        <v>35</v>
      </c>
      <c r="B32" s="8">
        <f>SUM(B29:B31)</f>
        <v>2692.6</v>
      </c>
      <c r="C32" s="8">
        <f>SUM(C29:C31)</f>
        <v>2714</v>
      </c>
      <c r="D32" s="8">
        <f>B32+C32</f>
        <v>5406.6</v>
      </c>
      <c r="E32" s="34">
        <f>SUM(E29:E31)</f>
        <v>1465.077733333333</v>
      </c>
      <c r="F32" s="23">
        <f>D32/E32</f>
        <v>3.6903161361267482</v>
      </c>
      <c r="I32" s="53">
        <f>SUM(I29:I31)</f>
        <v>1902</v>
      </c>
      <c r="J32" s="53">
        <f>SUM(J29:J31)</f>
        <v>1436</v>
      </c>
      <c r="K32" s="45">
        <f>J32/I32</f>
        <v>0.7549947423764458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176</v>
      </c>
      <c r="C35" s="58">
        <v>109</v>
      </c>
      <c r="D35" s="9">
        <f aca="true" t="shared" si="3" ref="D35:D46">B35+C35</f>
        <v>285</v>
      </c>
      <c r="E35" s="60">
        <v>49.268</v>
      </c>
      <c r="F35" s="26">
        <f aca="true" t="shared" si="4" ref="F35:F46">D35/E35</f>
        <v>5.784687829828692</v>
      </c>
      <c r="I35" s="58">
        <v>67</v>
      </c>
      <c r="J35" s="58">
        <v>46</v>
      </c>
      <c r="K35" s="48">
        <f aca="true" t="shared" si="5" ref="K35:K45">J35/I35</f>
        <v>0.6865671641791045</v>
      </c>
    </row>
    <row r="36" spans="1:11" ht="12.75">
      <c r="A36" s="17" t="s">
        <v>54</v>
      </c>
      <c r="B36" s="59">
        <v>315.1</v>
      </c>
      <c r="C36" s="59">
        <v>178</v>
      </c>
      <c r="D36" s="10">
        <f t="shared" si="3"/>
        <v>493.1</v>
      </c>
      <c r="E36" s="61">
        <v>241.213111111111</v>
      </c>
      <c r="F36" s="27">
        <f t="shared" si="4"/>
        <v>2.0442504046675194</v>
      </c>
      <c r="I36" s="59">
        <v>303</v>
      </c>
      <c r="J36" s="59">
        <v>234</v>
      </c>
      <c r="K36" s="49">
        <f t="shared" si="5"/>
        <v>0.7722772277227723</v>
      </c>
    </row>
    <row r="37" spans="1:11" ht="12.75">
      <c r="A37" s="17" t="s">
        <v>55</v>
      </c>
      <c r="B37" s="59">
        <v>349</v>
      </c>
      <c r="C37" s="59">
        <v>130</v>
      </c>
      <c r="D37" s="10">
        <f t="shared" si="3"/>
        <v>479</v>
      </c>
      <c r="E37" s="61">
        <v>286.68875</v>
      </c>
      <c r="F37" s="27">
        <f t="shared" si="4"/>
        <v>1.6708015225571284</v>
      </c>
      <c r="I37" s="59">
        <v>373</v>
      </c>
      <c r="J37" s="59">
        <v>301</v>
      </c>
      <c r="K37" s="49">
        <f t="shared" si="5"/>
        <v>0.806970509383378</v>
      </c>
    </row>
    <row r="38" spans="1:11" ht="12.75">
      <c r="A38" s="17" t="s">
        <v>56</v>
      </c>
      <c r="B38" s="59">
        <v>362.5</v>
      </c>
      <c r="C38" s="59">
        <v>162</v>
      </c>
      <c r="D38" s="10">
        <f t="shared" si="3"/>
        <v>524.5</v>
      </c>
      <c r="E38" s="61">
        <v>189.994861111111</v>
      </c>
      <c r="F38" s="27">
        <f t="shared" si="4"/>
        <v>2.76060098116689</v>
      </c>
      <c r="I38" s="59">
        <v>251</v>
      </c>
      <c r="J38" s="59">
        <v>194</v>
      </c>
      <c r="K38" s="49">
        <f t="shared" si="5"/>
        <v>0.7729083665338645</v>
      </c>
    </row>
    <row r="39" spans="1:11" ht="12.75">
      <c r="A39" s="17" t="s">
        <v>57</v>
      </c>
      <c r="B39" s="59">
        <v>419</v>
      </c>
      <c r="C39" s="59">
        <v>350</v>
      </c>
      <c r="D39" s="10">
        <f t="shared" si="3"/>
        <v>769</v>
      </c>
      <c r="E39" s="61">
        <v>179.48722222222202</v>
      </c>
      <c r="F39" s="27">
        <f t="shared" si="4"/>
        <v>4.284427551326778</v>
      </c>
      <c r="I39" s="59">
        <v>231</v>
      </c>
      <c r="J39" s="59">
        <v>167</v>
      </c>
      <c r="K39" s="49">
        <f t="shared" si="5"/>
        <v>0.7229437229437229</v>
      </c>
    </row>
    <row r="40" spans="1:11" ht="12.75">
      <c r="A40" s="17" t="s">
        <v>58</v>
      </c>
      <c r="B40" s="59">
        <v>392.5</v>
      </c>
      <c r="C40" s="59">
        <v>652</v>
      </c>
      <c r="D40" s="10">
        <f t="shared" si="3"/>
        <v>1044.5</v>
      </c>
      <c r="E40" s="61">
        <v>182.19337222222202</v>
      </c>
      <c r="F40" s="27">
        <f t="shared" si="4"/>
        <v>5.732919849170028</v>
      </c>
      <c r="I40" s="59">
        <v>231</v>
      </c>
      <c r="J40" s="59">
        <v>169</v>
      </c>
      <c r="K40" s="49">
        <f t="shared" si="5"/>
        <v>0.7316017316017316</v>
      </c>
    </row>
    <row r="41" spans="1:11" ht="12.75">
      <c r="A41" s="17" t="s">
        <v>59</v>
      </c>
      <c r="B41" s="59">
        <v>379.5</v>
      </c>
      <c r="C41" s="59">
        <v>384</v>
      </c>
      <c r="D41" s="10">
        <f t="shared" si="3"/>
        <v>763.5</v>
      </c>
      <c r="E41" s="61">
        <v>173.324222222222</v>
      </c>
      <c r="F41" s="27">
        <f t="shared" si="4"/>
        <v>4.405039239242068</v>
      </c>
      <c r="I41" s="59">
        <v>220</v>
      </c>
      <c r="J41" s="59">
        <v>153</v>
      </c>
      <c r="K41" s="49">
        <f t="shared" si="5"/>
        <v>0.6954545454545454</v>
      </c>
    </row>
    <row r="42" spans="1:11" ht="12.75">
      <c r="A42" s="17" t="s">
        <v>60</v>
      </c>
      <c r="B42" s="59">
        <v>190.5</v>
      </c>
      <c r="C42" s="59">
        <v>668</v>
      </c>
      <c r="D42" s="10">
        <f t="shared" si="3"/>
        <v>858.5</v>
      </c>
      <c r="E42" s="61">
        <v>106.760222222222</v>
      </c>
      <c r="F42" s="27">
        <f t="shared" si="4"/>
        <v>8.041384535646877</v>
      </c>
      <c r="I42" s="59">
        <v>141</v>
      </c>
      <c r="J42" s="59">
        <v>107</v>
      </c>
      <c r="K42" s="49">
        <f t="shared" si="5"/>
        <v>0.7588652482269503</v>
      </c>
    </row>
    <row r="43" spans="1:11" ht="12.75">
      <c r="A43" s="17" t="s">
        <v>61</v>
      </c>
      <c r="B43" s="59">
        <v>98.5</v>
      </c>
      <c r="C43" s="59">
        <v>81</v>
      </c>
      <c r="D43" s="10">
        <f t="shared" si="3"/>
        <v>179.5</v>
      </c>
      <c r="E43" s="61">
        <v>46.5413055555556</v>
      </c>
      <c r="F43" s="27">
        <f t="shared" si="4"/>
        <v>3.8567891007211594</v>
      </c>
      <c r="I43" s="59">
        <v>70</v>
      </c>
      <c r="J43" s="59">
        <v>53</v>
      </c>
      <c r="K43" s="49">
        <f t="shared" si="5"/>
        <v>0.7571428571428571</v>
      </c>
    </row>
    <row r="44" spans="1:11" ht="12.75">
      <c r="A44" s="17" t="s">
        <v>62</v>
      </c>
      <c r="B44" s="59">
        <v>10</v>
      </c>
      <c r="C44" s="59"/>
      <c r="D44" s="10">
        <f t="shared" si="3"/>
        <v>10</v>
      </c>
      <c r="E44" s="61">
        <v>9.3466666666667</v>
      </c>
      <c r="F44" s="27">
        <f t="shared" si="4"/>
        <v>1.0699001426533485</v>
      </c>
      <c r="I44" s="59">
        <v>14</v>
      </c>
      <c r="J44" s="59">
        <v>11</v>
      </c>
      <c r="K44" s="49">
        <f t="shared" si="5"/>
        <v>0.7857142857142857</v>
      </c>
    </row>
    <row r="45" spans="1:11" ht="13.5" thickBot="1">
      <c r="A45" s="17" t="s">
        <v>39</v>
      </c>
      <c r="B45" s="59"/>
      <c r="C45" s="59"/>
      <c r="D45" s="10">
        <f t="shared" si="3"/>
        <v>0</v>
      </c>
      <c r="E45" s="62">
        <v>0.26</v>
      </c>
      <c r="F45" s="27">
        <f t="shared" si="4"/>
        <v>0</v>
      </c>
      <c r="I45" s="63">
        <v>1</v>
      </c>
      <c r="J45" s="63">
        <v>1</v>
      </c>
      <c r="K45" s="49">
        <f t="shared" si="5"/>
        <v>1</v>
      </c>
    </row>
    <row r="46" spans="1:11" ht="13.5" thickBot="1">
      <c r="A46" s="19" t="s">
        <v>35</v>
      </c>
      <c r="B46" s="8">
        <f>SUM(B35:B45)</f>
        <v>2692.6</v>
      </c>
      <c r="C46" s="8">
        <f>SUM(C35:C45)</f>
        <v>2714</v>
      </c>
      <c r="D46" s="8">
        <f t="shared" si="3"/>
        <v>5406.6</v>
      </c>
      <c r="E46" s="34">
        <f>SUM(E35:E45)</f>
        <v>1465.0777333333326</v>
      </c>
      <c r="F46" s="23">
        <f t="shared" si="4"/>
        <v>3.6903161361267496</v>
      </c>
      <c r="I46" s="53">
        <f>SUM(I35:I45)</f>
        <v>1902</v>
      </c>
      <c r="J46" s="53">
        <f>SUM(J35:J45)</f>
        <v>1436</v>
      </c>
      <c r="K46" s="45">
        <f>J46/I46</f>
        <v>0.7549947423764458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/>
      <c r="C49" s="58"/>
      <c r="D49" s="9">
        <f aca="true" t="shared" si="6" ref="D49:D58">B49+C49</f>
        <v>0</v>
      </c>
      <c r="E49" s="58"/>
      <c r="F49" s="26" t="e">
        <f aca="true" t="shared" si="7" ref="F49:F58">D49/E49</f>
        <v>#DIV/0!</v>
      </c>
      <c r="I49" s="58"/>
      <c r="J49" s="58"/>
      <c r="K49" s="48" t="e">
        <f aca="true" t="shared" si="8" ref="K49:K57">J49/I49</f>
        <v>#DIV/0!</v>
      </c>
    </row>
    <row r="50" spans="1:11" ht="12.75">
      <c r="A50" s="17" t="s">
        <v>20</v>
      </c>
      <c r="B50" s="59">
        <v>991</v>
      </c>
      <c r="C50" s="59">
        <v>645</v>
      </c>
      <c r="D50" s="10">
        <f t="shared" si="6"/>
        <v>1636</v>
      </c>
      <c r="E50" s="64">
        <v>162.51130325699998</v>
      </c>
      <c r="F50" s="27">
        <f t="shared" si="7"/>
        <v>10.066992062778446</v>
      </c>
      <c r="I50" s="59">
        <v>211</v>
      </c>
      <c r="J50" s="65">
        <v>114</v>
      </c>
      <c r="K50" s="49">
        <f t="shared" si="8"/>
        <v>0.5402843601895735</v>
      </c>
    </row>
    <row r="51" spans="1:11" ht="12.75">
      <c r="A51" s="17" t="s">
        <v>21</v>
      </c>
      <c r="B51" s="59">
        <v>681.6</v>
      </c>
      <c r="C51" s="59">
        <v>187</v>
      </c>
      <c r="D51" s="10">
        <f t="shared" si="6"/>
        <v>868.6</v>
      </c>
      <c r="E51" s="64">
        <v>238.044796934667</v>
      </c>
      <c r="F51" s="27">
        <f t="shared" si="7"/>
        <v>3.6488930284764556</v>
      </c>
      <c r="I51" s="59">
        <v>290</v>
      </c>
      <c r="J51" s="65">
        <v>165</v>
      </c>
      <c r="K51" s="49">
        <f t="shared" si="8"/>
        <v>0.5689655172413793</v>
      </c>
    </row>
    <row r="52" spans="1:11" ht="12.75">
      <c r="A52" s="17" t="s">
        <v>22</v>
      </c>
      <c r="B52" s="59">
        <v>596.5</v>
      </c>
      <c r="C52" s="59">
        <v>1001</v>
      </c>
      <c r="D52" s="10">
        <f t="shared" si="6"/>
        <v>1597.5</v>
      </c>
      <c r="E52" s="64">
        <v>321.618376436444</v>
      </c>
      <c r="F52" s="27">
        <f t="shared" si="7"/>
        <v>4.967066924783406</v>
      </c>
      <c r="I52" s="59">
        <v>388</v>
      </c>
      <c r="J52" s="65">
        <v>272</v>
      </c>
      <c r="K52" s="49">
        <f t="shared" si="8"/>
        <v>0.7010309278350515</v>
      </c>
    </row>
    <row r="53" spans="1:11" ht="12.75">
      <c r="A53" s="17" t="s">
        <v>23</v>
      </c>
      <c r="B53" s="59">
        <v>81.5</v>
      </c>
      <c r="C53" s="59">
        <v>66</v>
      </c>
      <c r="D53" s="10">
        <f t="shared" si="6"/>
        <v>147.5</v>
      </c>
      <c r="E53" s="64">
        <v>121.335097701</v>
      </c>
      <c r="F53" s="27">
        <f t="shared" si="7"/>
        <v>1.2156416634161111</v>
      </c>
      <c r="I53" s="59">
        <v>171</v>
      </c>
      <c r="J53" s="65">
        <v>144</v>
      </c>
      <c r="K53" s="49">
        <f t="shared" si="8"/>
        <v>0.8421052631578947</v>
      </c>
    </row>
    <row r="54" spans="1:11" ht="12.75">
      <c r="A54" s="17" t="s">
        <v>24</v>
      </c>
      <c r="B54" s="59">
        <v>225</v>
      </c>
      <c r="C54" s="59">
        <v>406</v>
      </c>
      <c r="D54" s="10">
        <f t="shared" si="6"/>
        <v>631</v>
      </c>
      <c r="E54" s="64">
        <v>378.10563888888896</v>
      </c>
      <c r="F54" s="27">
        <f t="shared" si="7"/>
        <v>1.6688457803863306</v>
      </c>
      <c r="I54" s="59">
        <v>470</v>
      </c>
      <c r="J54" s="65">
        <v>404</v>
      </c>
      <c r="K54" s="49">
        <f t="shared" si="8"/>
        <v>0.8595744680851064</v>
      </c>
    </row>
    <row r="55" spans="1:11" ht="12.75">
      <c r="A55" s="17" t="s">
        <v>25</v>
      </c>
      <c r="B55" s="59">
        <v>53</v>
      </c>
      <c r="C55" s="59">
        <v>154</v>
      </c>
      <c r="D55" s="10">
        <f t="shared" si="6"/>
        <v>207</v>
      </c>
      <c r="E55" s="64">
        <v>48.34642912</v>
      </c>
      <c r="F55" s="27">
        <f t="shared" si="7"/>
        <v>4.281598533083139</v>
      </c>
      <c r="I55" s="59">
        <v>92</v>
      </c>
      <c r="J55" s="65">
        <v>75</v>
      </c>
      <c r="K55" s="49">
        <f t="shared" si="8"/>
        <v>0.8152173913043478</v>
      </c>
    </row>
    <row r="56" spans="1:11" ht="12.75">
      <c r="A56" s="17" t="s">
        <v>26</v>
      </c>
      <c r="B56" s="59">
        <v>57</v>
      </c>
      <c r="C56" s="59">
        <v>255</v>
      </c>
      <c r="D56" s="10">
        <f t="shared" si="6"/>
        <v>312</v>
      </c>
      <c r="E56" s="64">
        <v>159.48073659033298</v>
      </c>
      <c r="F56" s="27">
        <f t="shared" si="7"/>
        <v>1.95634912824269</v>
      </c>
      <c r="I56" s="59">
        <v>197</v>
      </c>
      <c r="J56" s="65">
        <v>180</v>
      </c>
      <c r="K56" s="49">
        <f t="shared" si="8"/>
        <v>0.9137055837563451</v>
      </c>
    </row>
    <row r="57" spans="1:11" ht="13.5" thickBot="1">
      <c r="A57" s="18" t="s">
        <v>39</v>
      </c>
      <c r="B57" s="59">
        <v>7</v>
      </c>
      <c r="C57" s="59">
        <v>0</v>
      </c>
      <c r="D57" s="11">
        <f t="shared" si="6"/>
        <v>7</v>
      </c>
      <c r="E57" s="64">
        <v>35.7055</v>
      </c>
      <c r="F57" s="28">
        <f t="shared" si="7"/>
        <v>0.19604822786405454</v>
      </c>
      <c r="I57" s="63">
        <v>83</v>
      </c>
      <c r="J57" s="67">
        <v>82</v>
      </c>
      <c r="K57" s="50">
        <f t="shared" si="8"/>
        <v>0.9879518072289156</v>
      </c>
    </row>
    <row r="58" spans="1:11" ht="13.5" thickBot="1">
      <c r="A58" s="19" t="s">
        <v>35</v>
      </c>
      <c r="B58" s="8">
        <f>SUM(B49:B57)</f>
        <v>2692.6</v>
      </c>
      <c r="C58" s="8">
        <f>SUM(C49:C57)</f>
        <v>2714</v>
      </c>
      <c r="D58" s="8">
        <f t="shared" si="6"/>
        <v>5406.6</v>
      </c>
      <c r="E58" s="34">
        <f>SUM(E49:E57)</f>
        <v>1465.147878928333</v>
      </c>
      <c r="F58" s="23">
        <f t="shared" si="7"/>
        <v>3.6901394581102633</v>
      </c>
      <c r="I58" s="53">
        <f>SUM(I49:I57)</f>
        <v>1902</v>
      </c>
      <c r="J58" s="53">
        <f>SUM(J49:J57)</f>
        <v>1436</v>
      </c>
      <c r="K58" s="45">
        <f>J58/I58</f>
        <v>0.7549947423764458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/>
      <c r="C61" s="58"/>
      <c r="D61" s="9">
        <f aca="true" t="shared" si="9" ref="D61:D81">B61+C61</f>
        <v>0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0</v>
      </c>
      <c r="C62" s="59">
        <v>212</v>
      </c>
      <c r="D62" s="10">
        <f t="shared" si="9"/>
        <v>212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/>
      <c r="C63" s="59">
        <v>565</v>
      </c>
      <c r="D63" s="10">
        <f t="shared" si="9"/>
        <v>565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7.5</v>
      </c>
      <c r="C64" s="59">
        <v>0</v>
      </c>
      <c r="D64" s="10">
        <f t="shared" si="9"/>
        <v>7.5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62</v>
      </c>
      <c r="C65" s="59">
        <v>0</v>
      </c>
      <c r="D65" s="10">
        <f t="shared" si="9"/>
        <v>62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55</v>
      </c>
      <c r="C66" s="59">
        <v>261</v>
      </c>
      <c r="D66" s="10">
        <f t="shared" si="9"/>
        <v>316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10</v>
      </c>
      <c r="C67" s="59"/>
      <c r="D67" s="10">
        <f t="shared" si="9"/>
        <v>10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88</v>
      </c>
      <c r="C68" s="59">
        <v>108</v>
      </c>
      <c r="D68" s="10">
        <f t="shared" si="9"/>
        <v>196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62.8</v>
      </c>
      <c r="C69" s="59">
        <v>182</v>
      </c>
      <c r="D69" s="10">
        <f t="shared" si="9"/>
        <v>244.8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71</v>
      </c>
      <c r="C70" s="59">
        <v>65</v>
      </c>
      <c r="D70" s="10">
        <f t="shared" si="9"/>
        <v>136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244.5</v>
      </c>
      <c r="C71" s="59">
        <v>488</v>
      </c>
      <c r="D71" s="10">
        <f t="shared" si="9"/>
        <v>732.5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378.4</v>
      </c>
      <c r="C72" s="59">
        <v>180</v>
      </c>
      <c r="D72" s="10">
        <f t="shared" si="9"/>
        <v>558.4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211</v>
      </c>
      <c r="C73" s="59">
        <v>163</v>
      </c>
      <c r="D73" s="10">
        <f t="shared" si="9"/>
        <v>374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413.5</v>
      </c>
      <c r="C74" s="59">
        <v>129</v>
      </c>
      <c r="D74" s="10">
        <f t="shared" si="9"/>
        <v>542.5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620.4</v>
      </c>
      <c r="C75" s="59">
        <v>127</v>
      </c>
      <c r="D75" s="10">
        <f t="shared" si="9"/>
        <v>747.4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23.5</v>
      </c>
      <c r="C76" s="59"/>
      <c r="D76" s="10">
        <f t="shared" si="9"/>
        <v>23.5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22</v>
      </c>
      <c r="C77" s="59">
        <v>0</v>
      </c>
      <c r="D77" s="10">
        <f t="shared" si="9"/>
        <v>22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>
        <v>201.5</v>
      </c>
      <c r="C78" s="59">
        <v>0</v>
      </c>
      <c r="D78" s="10">
        <f t="shared" si="9"/>
        <v>201.5</v>
      </c>
      <c r="E78" s="36"/>
      <c r="F78" s="30"/>
      <c r="I78" s="55"/>
      <c r="J78" s="55"/>
      <c r="K78" s="57"/>
    </row>
    <row r="79" spans="1:11" ht="12.75">
      <c r="A79" s="17" t="s">
        <v>40</v>
      </c>
      <c r="B79" s="59">
        <v>19</v>
      </c>
      <c r="C79" s="59"/>
      <c r="D79" s="10">
        <f t="shared" si="9"/>
        <v>19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202.5</v>
      </c>
      <c r="C80" s="63">
        <v>234</v>
      </c>
      <c r="D80" s="10">
        <f t="shared" si="9"/>
        <v>436.5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2692.6</v>
      </c>
      <c r="C81" s="8">
        <f>SUM(C61:C80)</f>
        <v>2714</v>
      </c>
      <c r="D81" s="8">
        <f t="shared" si="9"/>
        <v>5406.6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password="CF33" sheet="1" objects="1" scenarios="1" selectLockedCells="1"/>
  <mergeCells count="12">
    <mergeCell ref="J6:J7"/>
    <mergeCell ref="I6:I7"/>
    <mergeCell ref="B2:K2"/>
    <mergeCell ref="B4:K4"/>
    <mergeCell ref="K6:K7"/>
    <mergeCell ref="B3:K3"/>
    <mergeCell ref="A6:A7"/>
    <mergeCell ref="B6:B7"/>
    <mergeCell ref="E6:E7"/>
    <mergeCell ref="F6:F7"/>
    <mergeCell ref="C6:C7"/>
    <mergeCell ref="D6:D7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7" operator="greaterThan" stopIfTrue="1">
      <formula>0</formula>
    </cfRule>
  </conditionalFormatting>
  <conditionalFormatting sqref="D12:D25">
    <cfRule type="expression" priority="5" dxfId="8" stopIfTrue="1">
      <formula>D12=P</formula>
    </cfRule>
  </conditionalFormatting>
  <conditionalFormatting sqref="D9">
    <cfRule type="expression" priority="6" dxfId="8" stopIfTrue="1">
      <formula>$D$9=P</formula>
    </cfRule>
  </conditionalFormatting>
  <conditionalFormatting sqref="K29:K32 K35:K46 K49:K58 K61:K80">
    <cfRule type="cellIs" priority="7" dxfId="9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horizontalDpi="600" verticalDpi="600" orientation="landscape" paperSize="8" scale="65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ccabmgegg</cp:lastModifiedBy>
  <cp:lastPrinted>2009-06-30T18:19:46Z</cp:lastPrinted>
  <dcterms:created xsi:type="dcterms:W3CDTF">2007-10-03T08:10:56Z</dcterms:created>
  <dcterms:modified xsi:type="dcterms:W3CDTF">2012-03-20T15:40:54Z</dcterms:modified>
  <cp:category/>
  <cp:version/>
  <cp:contentType/>
  <cp:contentStatus/>
</cp:coreProperties>
</file>