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535" yWindow="225" windowWidth="10665" windowHeight="7710"/>
  </bookViews>
  <sheets>
    <sheet name="Key Information 2017-18" sheetId="3" r:id="rId1"/>
    <sheet name="Key Information 2018-19" sheetId="5" r:id="rId2"/>
    <sheet name="Lookup1" sheetId="4" state="hidden" r:id="rId3"/>
    <sheet name="input" sheetId="6" state="hidden" r:id="rId4"/>
  </sheets>
  <calcPr calcId="145621"/>
</workbook>
</file>

<file path=xl/calcChain.xml><?xml version="1.0" encoding="utf-8"?>
<calcChain xmlns="http://schemas.openxmlformats.org/spreadsheetml/2006/main">
  <c r="J328" i="5" l="1"/>
  <c r="C32" i="4" l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23" i="4"/>
  <c r="C24" i="4" s="1"/>
  <c r="C25" i="4" s="1"/>
  <c r="C26" i="4" s="1"/>
  <c r="C27" i="4" s="1"/>
  <c r="C28" i="4" s="1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3" i="4"/>
  <c r="C4" i="4" s="1"/>
  <c r="C5" i="4" s="1"/>
  <c r="C6" i="4" s="1"/>
  <c r="I333" i="5"/>
  <c r="G333" i="5"/>
  <c r="H333" i="5" s="1"/>
  <c r="I332" i="5"/>
  <c r="G332" i="5"/>
  <c r="H332" i="5" s="1"/>
  <c r="I331" i="5"/>
  <c r="G331" i="5"/>
  <c r="H331" i="5" s="1"/>
  <c r="I330" i="5"/>
  <c r="I334" i="5" s="1"/>
  <c r="J334" i="5" s="1"/>
  <c r="G330" i="5"/>
  <c r="H330" i="5" s="1"/>
  <c r="I327" i="5"/>
  <c r="G327" i="5"/>
  <c r="H327" i="5" s="1"/>
  <c r="I326" i="5"/>
  <c r="G326" i="5"/>
  <c r="H326" i="5" s="1"/>
  <c r="I325" i="5"/>
  <c r="G325" i="5"/>
  <c r="H325" i="5" s="1"/>
  <c r="I324" i="5"/>
  <c r="I328" i="5" s="1"/>
  <c r="G324" i="5"/>
  <c r="H324" i="5" s="1"/>
  <c r="I323" i="5"/>
  <c r="G323" i="5"/>
  <c r="H323" i="5" s="1"/>
  <c r="H328" i="5" s="1"/>
  <c r="J321" i="5"/>
  <c r="I320" i="5"/>
  <c r="G320" i="5"/>
  <c r="H320" i="5" s="1"/>
  <c r="I319" i="5"/>
  <c r="G319" i="5"/>
  <c r="H319" i="5" s="1"/>
  <c r="I318" i="5"/>
  <c r="G318" i="5"/>
  <c r="H318" i="5" s="1"/>
  <c r="I317" i="5"/>
  <c r="G317" i="5"/>
  <c r="H317" i="5" s="1"/>
  <c r="I316" i="5"/>
  <c r="G316" i="5"/>
  <c r="H316" i="5" s="1"/>
  <c r="I315" i="5"/>
  <c r="G315" i="5"/>
  <c r="H315" i="5" s="1"/>
  <c r="I314" i="5"/>
  <c r="G314" i="5"/>
  <c r="H314" i="5" s="1"/>
  <c r="I313" i="5"/>
  <c r="G313" i="5"/>
  <c r="H313" i="5" s="1"/>
  <c r="I312" i="5"/>
  <c r="G312" i="5"/>
  <c r="H312" i="5" s="1"/>
  <c r="I311" i="5"/>
  <c r="G311" i="5"/>
  <c r="H311" i="5" s="1"/>
  <c r="I310" i="5"/>
  <c r="G310" i="5"/>
  <c r="H310" i="5" s="1"/>
  <c r="I309" i="5"/>
  <c r="G309" i="5"/>
  <c r="H309" i="5" s="1"/>
  <c r="H321" i="5" s="1"/>
  <c r="J307" i="5"/>
  <c r="I306" i="5"/>
  <c r="G306" i="5"/>
  <c r="H306" i="5" s="1"/>
  <c r="I305" i="5"/>
  <c r="G305" i="5"/>
  <c r="H305" i="5" s="1"/>
  <c r="I304" i="5"/>
  <c r="G304" i="5"/>
  <c r="H304" i="5" s="1"/>
  <c r="I303" i="5"/>
  <c r="G303" i="5"/>
  <c r="H303" i="5" s="1"/>
  <c r="I302" i="5"/>
  <c r="G302" i="5"/>
  <c r="H302" i="5" s="1"/>
  <c r="I301" i="5"/>
  <c r="G301" i="5"/>
  <c r="H301" i="5" s="1"/>
  <c r="I300" i="5"/>
  <c r="G300" i="5"/>
  <c r="H300" i="5" s="1"/>
  <c r="I299" i="5"/>
  <c r="I307" i="5" s="1"/>
  <c r="G299" i="5"/>
  <c r="H299" i="5" s="1"/>
  <c r="H307" i="5" s="1"/>
  <c r="I296" i="5"/>
  <c r="G296" i="5"/>
  <c r="H296" i="5" s="1"/>
  <c r="I295" i="5"/>
  <c r="G295" i="5"/>
  <c r="H295" i="5" s="1"/>
  <c r="I294" i="5"/>
  <c r="G294" i="5"/>
  <c r="H294" i="5" s="1"/>
  <c r="I293" i="5"/>
  <c r="G293" i="5"/>
  <c r="H293" i="5" s="1"/>
  <c r="I292" i="5"/>
  <c r="G292" i="5"/>
  <c r="H292" i="5" s="1"/>
  <c r="I291" i="5"/>
  <c r="G291" i="5"/>
  <c r="H291" i="5" s="1"/>
  <c r="I290" i="5"/>
  <c r="I297" i="5" s="1"/>
  <c r="J297" i="5" s="1"/>
  <c r="G290" i="5"/>
  <c r="I287" i="5"/>
  <c r="G287" i="5"/>
  <c r="H287" i="5" s="1"/>
  <c r="I286" i="5"/>
  <c r="G286" i="5"/>
  <c r="H286" i="5" s="1"/>
  <c r="I285" i="5"/>
  <c r="G285" i="5"/>
  <c r="H285" i="5" s="1"/>
  <c r="I284" i="5"/>
  <c r="G284" i="5"/>
  <c r="H284" i="5" s="1"/>
  <c r="I283" i="5"/>
  <c r="G283" i="5"/>
  <c r="H283" i="5" s="1"/>
  <c r="I282" i="5"/>
  <c r="G282" i="5"/>
  <c r="H282" i="5" s="1"/>
  <c r="J280" i="5"/>
  <c r="I279" i="5"/>
  <c r="G279" i="5"/>
  <c r="H279" i="5" s="1"/>
  <c r="I278" i="5"/>
  <c r="G278" i="5"/>
  <c r="H278" i="5" s="1"/>
  <c r="I277" i="5"/>
  <c r="I280" i="5" s="1"/>
  <c r="G277" i="5"/>
  <c r="H277" i="5" s="1"/>
  <c r="H280" i="5" s="1"/>
  <c r="I274" i="5"/>
  <c r="G274" i="5"/>
  <c r="H274" i="5" s="1"/>
  <c r="I273" i="5"/>
  <c r="G273" i="5"/>
  <c r="H273" i="5" s="1"/>
  <c r="I272" i="5"/>
  <c r="G272" i="5"/>
  <c r="H272" i="5" s="1"/>
  <c r="I271" i="5"/>
  <c r="G271" i="5"/>
  <c r="H271" i="5" s="1"/>
  <c r="I270" i="5"/>
  <c r="G270" i="5"/>
  <c r="H270" i="5" s="1"/>
  <c r="I269" i="5"/>
  <c r="G269" i="5"/>
  <c r="H269" i="5" s="1"/>
  <c r="I268" i="5"/>
  <c r="G268" i="5"/>
  <c r="H268" i="5" s="1"/>
  <c r="I267" i="5"/>
  <c r="I275" i="5" s="1"/>
  <c r="J275" i="5" s="1"/>
  <c r="G267" i="5"/>
  <c r="H267" i="5" s="1"/>
  <c r="H275" i="5" s="1"/>
  <c r="I264" i="5"/>
  <c r="G264" i="5"/>
  <c r="H264" i="5" s="1"/>
  <c r="I263" i="5"/>
  <c r="G263" i="5"/>
  <c r="H263" i="5" s="1"/>
  <c r="I262" i="5"/>
  <c r="G262" i="5"/>
  <c r="H262" i="5" s="1"/>
  <c r="I261" i="5"/>
  <c r="G261" i="5"/>
  <c r="H261" i="5" s="1"/>
  <c r="I260" i="5"/>
  <c r="G260" i="5"/>
  <c r="H260" i="5" s="1"/>
  <c r="I259" i="5"/>
  <c r="G259" i="5"/>
  <c r="H259" i="5" s="1"/>
  <c r="I256" i="5"/>
  <c r="G256" i="5"/>
  <c r="H256" i="5" s="1"/>
  <c r="I255" i="5"/>
  <c r="I257" i="5" s="1"/>
  <c r="G255" i="5"/>
  <c r="H255" i="5" s="1"/>
  <c r="I254" i="5"/>
  <c r="G254" i="5"/>
  <c r="I251" i="5"/>
  <c r="G251" i="5"/>
  <c r="H251" i="5" s="1"/>
  <c r="I250" i="5"/>
  <c r="H250" i="5"/>
  <c r="G250" i="5"/>
  <c r="I249" i="5"/>
  <c r="H249" i="5"/>
  <c r="G249" i="5"/>
  <c r="I248" i="5"/>
  <c r="H248" i="5"/>
  <c r="G248" i="5"/>
  <c r="I247" i="5"/>
  <c r="G247" i="5"/>
  <c r="H247" i="5" s="1"/>
  <c r="H252" i="5" s="1"/>
  <c r="I246" i="5"/>
  <c r="H246" i="5"/>
  <c r="G246" i="5"/>
  <c r="I245" i="5"/>
  <c r="I252" i="5" s="1"/>
  <c r="J252" i="5" s="1"/>
  <c r="H245" i="5"/>
  <c r="G245" i="5"/>
  <c r="I242" i="5"/>
  <c r="G242" i="5"/>
  <c r="H242" i="5" s="1"/>
  <c r="I241" i="5"/>
  <c r="G241" i="5"/>
  <c r="H241" i="5" s="1"/>
  <c r="I240" i="5"/>
  <c r="G240" i="5"/>
  <c r="H240" i="5" s="1"/>
  <c r="I239" i="5"/>
  <c r="G239" i="5"/>
  <c r="H239" i="5" s="1"/>
  <c r="I238" i="5"/>
  <c r="G238" i="5"/>
  <c r="H238" i="5" s="1"/>
  <c r="I237" i="5"/>
  <c r="G237" i="5"/>
  <c r="I236" i="5"/>
  <c r="G236" i="5"/>
  <c r="H236" i="5" s="1"/>
  <c r="I235" i="5"/>
  <c r="G235" i="5"/>
  <c r="H235" i="5" s="1"/>
  <c r="I232" i="5"/>
  <c r="G232" i="5"/>
  <c r="H232" i="5" s="1"/>
  <c r="I231" i="5"/>
  <c r="H231" i="5"/>
  <c r="G231" i="5"/>
  <c r="I230" i="5"/>
  <c r="I233" i="5" s="1"/>
  <c r="J233" i="5" s="1"/>
  <c r="G230" i="5"/>
  <c r="J228" i="5"/>
  <c r="I227" i="5"/>
  <c r="G227" i="5"/>
  <c r="H227" i="5" s="1"/>
  <c r="I226" i="5"/>
  <c r="G226" i="5"/>
  <c r="H226" i="5" s="1"/>
  <c r="I225" i="5"/>
  <c r="G225" i="5"/>
  <c r="H225" i="5" s="1"/>
  <c r="I224" i="5"/>
  <c r="G224" i="5"/>
  <c r="H224" i="5" s="1"/>
  <c r="I223" i="5"/>
  <c r="G223" i="5"/>
  <c r="H223" i="5" s="1"/>
  <c r="I222" i="5"/>
  <c r="G222" i="5"/>
  <c r="H222" i="5" s="1"/>
  <c r="I221" i="5"/>
  <c r="G221" i="5"/>
  <c r="H221" i="5" s="1"/>
  <c r="I220" i="5"/>
  <c r="G220" i="5"/>
  <c r="H220" i="5" s="1"/>
  <c r="I219" i="5"/>
  <c r="G219" i="5"/>
  <c r="H219" i="5" s="1"/>
  <c r="I218" i="5"/>
  <c r="G218" i="5"/>
  <c r="H218" i="5" s="1"/>
  <c r="I217" i="5"/>
  <c r="G217" i="5"/>
  <c r="H217" i="5" s="1"/>
  <c r="I216" i="5"/>
  <c r="G216" i="5"/>
  <c r="H216" i="5" s="1"/>
  <c r="I215" i="5"/>
  <c r="G215" i="5"/>
  <c r="H215" i="5" s="1"/>
  <c r="I214" i="5"/>
  <c r="G214" i="5"/>
  <c r="H214" i="5" s="1"/>
  <c r="I213" i="5"/>
  <c r="G213" i="5"/>
  <c r="H213" i="5" s="1"/>
  <c r="I212" i="5"/>
  <c r="G212" i="5"/>
  <c r="H212" i="5" s="1"/>
  <c r="I211" i="5"/>
  <c r="G211" i="5"/>
  <c r="H211" i="5" s="1"/>
  <c r="I210" i="5"/>
  <c r="G210" i="5"/>
  <c r="H210" i="5" s="1"/>
  <c r="I209" i="5"/>
  <c r="G209" i="5"/>
  <c r="H209" i="5" s="1"/>
  <c r="I208" i="5"/>
  <c r="G208" i="5"/>
  <c r="H208" i="5" s="1"/>
  <c r="I207" i="5"/>
  <c r="G207" i="5"/>
  <c r="H207" i="5" s="1"/>
  <c r="I206" i="5"/>
  <c r="G206" i="5"/>
  <c r="H206" i="5" s="1"/>
  <c r="I205" i="5"/>
  <c r="G205" i="5"/>
  <c r="H205" i="5" s="1"/>
  <c r="I204" i="5"/>
  <c r="G204" i="5"/>
  <c r="H204" i="5" s="1"/>
  <c r="I203" i="5"/>
  <c r="G203" i="5"/>
  <c r="H203" i="5" s="1"/>
  <c r="I202" i="5"/>
  <c r="G202" i="5"/>
  <c r="H202" i="5" s="1"/>
  <c r="I201" i="5"/>
  <c r="G201" i="5"/>
  <c r="H201" i="5" s="1"/>
  <c r="I200" i="5"/>
  <c r="G200" i="5"/>
  <c r="H200" i="5" s="1"/>
  <c r="I199" i="5"/>
  <c r="G199" i="5"/>
  <c r="H199" i="5" s="1"/>
  <c r="I198" i="5"/>
  <c r="G198" i="5"/>
  <c r="H198" i="5" s="1"/>
  <c r="I197" i="5"/>
  <c r="G197" i="5"/>
  <c r="H197" i="5" s="1"/>
  <c r="I196" i="5"/>
  <c r="G196" i="5"/>
  <c r="H196" i="5" s="1"/>
  <c r="I195" i="5"/>
  <c r="G195" i="5"/>
  <c r="H195" i="5" s="1"/>
  <c r="I194" i="5"/>
  <c r="G194" i="5"/>
  <c r="H194" i="5" s="1"/>
  <c r="J192" i="5"/>
  <c r="I191" i="5"/>
  <c r="H191" i="5"/>
  <c r="G191" i="5"/>
  <c r="I190" i="5"/>
  <c r="G190" i="5"/>
  <c r="H190" i="5" s="1"/>
  <c r="I189" i="5"/>
  <c r="G189" i="5"/>
  <c r="H189" i="5" s="1"/>
  <c r="I188" i="5"/>
  <c r="G188" i="5"/>
  <c r="H188" i="5" s="1"/>
  <c r="I187" i="5"/>
  <c r="H187" i="5"/>
  <c r="G187" i="5"/>
  <c r="I186" i="5"/>
  <c r="G186" i="5"/>
  <c r="H186" i="5" s="1"/>
  <c r="I185" i="5"/>
  <c r="G185" i="5"/>
  <c r="H185" i="5" s="1"/>
  <c r="I184" i="5"/>
  <c r="G184" i="5"/>
  <c r="I183" i="5"/>
  <c r="H183" i="5"/>
  <c r="G183" i="5"/>
  <c r="I180" i="5"/>
  <c r="G180" i="5"/>
  <c r="H180" i="5" s="1"/>
  <c r="I179" i="5"/>
  <c r="G179" i="5"/>
  <c r="H179" i="5" s="1"/>
  <c r="I178" i="5"/>
  <c r="G178" i="5"/>
  <c r="H178" i="5" s="1"/>
  <c r="I177" i="5"/>
  <c r="G177" i="5"/>
  <c r="H177" i="5" s="1"/>
  <c r="I176" i="5"/>
  <c r="G176" i="5"/>
  <c r="H176" i="5" s="1"/>
  <c r="I175" i="5"/>
  <c r="G175" i="5"/>
  <c r="H175" i="5" s="1"/>
  <c r="I174" i="5"/>
  <c r="G174" i="5"/>
  <c r="H174" i="5" s="1"/>
  <c r="I173" i="5"/>
  <c r="G173" i="5"/>
  <c r="H173" i="5" s="1"/>
  <c r="I172" i="5"/>
  <c r="G172" i="5"/>
  <c r="H172" i="5" s="1"/>
  <c r="I171" i="5"/>
  <c r="I181" i="5" s="1"/>
  <c r="J181" i="5" s="1"/>
  <c r="G171" i="5"/>
  <c r="H171" i="5" s="1"/>
  <c r="J169" i="5"/>
  <c r="I168" i="5"/>
  <c r="H168" i="5"/>
  <c r="G168" i="5"/>
  <c r="I167" i="5"/>
  <c r="H167" i="5"/>
  <c r="G167" i="5"/>
  <c r="I166" i="5"/>
  <c r="G166" i="5"/>
  <c r="H166" i="5" s="1"/>
  <c r="I165" i="5"/>
  <c r="G165" i="5"/>
  <c r="H165" i="5" s="1"/>
  <c r="I164" i="5"/>
  <c r="H164" i="5"/>
  <c r="G164" i="5"/>
  <c r="I163" i="5"/>
  <c r="H163" i="5"/>
  <c r="G163" i="5"/>
  <c r="I162" i="5"/>
  <c r="G162" i="5"/>
  <c r="I159" i="5"/>
  <c r="G159" i="5"/>
  <c r="H159" i="5" s="1"/>
  <c r="I158" i="5"/>
  <c r="G158" i="5"/>
  <c r="H158" i="5" s="1"/>
  <c r="I157" i="5"/>
  <c r="G157" i="5"/>
  <c r="H157" i="5" s="1"/>
  <c r="I156" i="5"/>
  <c r="G156" i="5"/>
  <c r="H156" i="5" s="1"/>
  <c r="I155" i="5"/>
  <c r="G155" i="5"/>
  <c r="H155" i="5" s="1"/>
  <c r="I154" i="5"/>
  <c r="G154" i="5"/>
  <c r="H154" i="5" s="1"/>
  <c r="I153" i="5"/>
  <c r="G153" i="5"/>
  <c r="H153" i="5" s="1"/>
  <c r="I152" i="5"/>
  <c r="G152" i="5"/>
  <c r="H152" i="5" s="1"/>
  <c r="I151" i="5"/>
  <c r="G151" i="5"/>
  <c r="H151" i="5" s="1"/>
  <c r="I150" i="5"/>
  <c r="G150" i="5"/>
  <c r="H150" i="5" s="1"/>
  <c r="I149" i="5"/>
  <c r="G149" i="5"/>
  <c r="H149" i="5" s="1"/>
  <c r="J147" i="5"/>
  <c r="I146" i="5"/>
  <c r="G146" i="5"/>
  <c r="H146" i="5" s="1"/>
  <c r="I145" i="5"/>
  <c r="H145" i="5"/>
  <c r="G145" i="5"/>
  <c r="I144" i="5"/>
  <c r="G144" i="5"/>
  <c r="H144" i="5" s="1"/>
  <c r="I143" i="5"/>
  <c r="H143" i="5"/>
  <c r="G143" i="5"/>
  <c r="I142" i="5"/>
  <c r="G142" i="5"/>
  <c r="H142" i="5" s="1"/>
  <c r="I141" i="5"/>
  <c r="H141" i="5"/>
  <c r="G141" i="5"/>
  <c r="I140" i="5"/>
  <c r="G140" i="5"/>
  <c r="H140" i="5" s="1"/>
  <c r="I139" i="5"/>
  <c r="H139" i="5"/>
  <c r="G139" i="5"/>
  <c r="I138" i="5"/>
  <c r="G138" i="5"/>
  <c r="H138" i="5" s="1"/>
  <c r="I137" i="5"/>
  <c r="H137" i="5"/>
  <c r="G137" i="5"/>
  <c r="I136" i="5"/>
  <c r="G136" i="5"/>
  <c r="H136" i="5" s="1"/>
  <c r="I135" i="5"/>
  <c r="H135" i="5"/>
  <c r="G135" i="5"/>
  <c r="I134" i="5"/>
  <c r="G134" i="5"/>
  <c r="H134" i="5" s="1"/>
  <c r="I133" i="5"/>
  <c r="H133" i="5"/>
  <c r="G133" i="5"/>
  <c r="I132" i="5"/>
  <c r="G132" i="5"/>
  <c r="I129" i="5"/>
  <c r="G129" i="5"/>
  <c r="H129" i="5" s="1"/>
  <c r="I128" i="5"/>
  <c r="G128" i="5"/>
  <c r="H128" i="5" s="1"/>
  <c r="I127" i="5"/>
  <c r="G127" i="5"/>
  <c r="H127" i="5" s="1"/>
  <c r="I126" i="5"/>
  <c r="G126" i="5"/>
  <c r="H126" i="5" s="1"/>
  <c r="I125" i="5"/>
  <c r="G125" i="5"/>
  <c r="H125" i="5" s="1"/>
  <c r="I124" i="5"/>
  <c r="I130" i="5" s="1"/>
  <c r="J130" i="5" s="1"/>
  <c r="G124" i="5"/>
  <c r="H124" i="5" s="1"/>
  <c r="I121" i="5"/>
  <c r="G121" i="5"/>
  <c r="H121" i="5" s="1"/>
  <c r="I120" i="5"/>
  <c r="H120" i="5"/>
  <c r="G120" i="5"/>
  <c r="I119" i="5"/>
  <c r="G119" i="5"/>
  <c r="H119" i="5" s="1"/>
  <c r="I118" i="5"/>
  <c r="H118" i="5"/>
  <c r="G118" i="5"/>
  <c r="I117" i="5"/>
  <c r="G117" i="5"/>
  <c r="H117" i="5" s="1"/>
  <c r="I116" i="5"/>
  <c r="H116" i="5"/>
  <c r="G116" i="5"/>
  <c r="I115" i="5"/>
  <c r="G115" i="5"/>
  <c r="H115" i="5" s="1"/>
  <c r="I114" i="5"/>
  <c r="H114" i="5"/>
  <c r="G114" i="5"/>
  <c r="I113" i="5"/>
  <c r="G113" i="5"/>
  <c r="H113" i="5" s="1"/>
  <c r="I112" i="5"/>
  <c r="H112" i="5"/>
  <c r="G112" i="5"/>
  <c r="I111" i="5"/>
  <c r="G111" i="5"/>
  <c r="H111" i="5" s="1"/>
  <c r="I110" i="5"/>
  <c r="I122" i="5" s="1"/>
  <c r="J122" i="5" s="1"/>
  <c r="H110" i="5"/>
  <c r="G110" i="5"/>
  <c r="G122" i="5" s="1"/>
  <c r="I107" i="5"/>
  <c r="G107" i="5"/>
  <c r="H107" i="5" s="1"/>
  <c r="I106" i="5"/>
  <c r="G106" i="5"/>
  <c r="H106" i="5" s="1"/>
  <c r="I105" i="5"/>
  <c r="G105" i="5"/>
  <c r="H105" i="5" s="1"/>
  <c r="I104" i="5"/>
  <c r="G104" i="5"/>
  <c r="H104" i="5" s="1"/>
  <c r="I103" i="5"/>
  <c r="G103" i="5"/>
  <c r="H103" i="5" s="1"/>
  <c r="I102" i="5"/>
  <c r="G102" i="5"/>
  <c r="H102" i="5" s="1"/>
  <c r="I101" i="5"/>
  <c r="G101" i="5"/>
  <c r="H101" i="5" s="1"/>
  <c r="I100" i="5"/>
  <c r="I108" i="5" s="1"/>
  <c r="J108" i="5" s="1"/>
  <c r="G100" i="5"/>
  <c r="H100" i="5" s="1"/>
  <c r="J98" i="5"/>
  <c r="I97" i="5"/>
  <c r="G97" i="5"/>
  <c r="H97" i="5" s="1"/>
  <c r="I96" i="5"/>
  <c r="H96" i="5"/>
  <c r="G96" i="5"/>
  <c r="I95" i="5"/>
  <c r="G95" i="5"/>
  <c r="H95" i="5" s="1"/>
  <c r="I94" i="5"/>
  <c r="H94" i="5"/>
  <c r="G94" i="5"/>
  <c r="I93" i="5"/>
  <c r="G93" i="5"/>
  <c r="H93" i="5" s="1"/>
  <c r="I92" i="5"/>
  <c r="H92" i="5"/>
  <c r="G92" i="5"/>
  <c r="I91" i="5"/>
  <c r="I98" i="5" s="1"/>
  <c r="G91" i="5"/>
  <c r="I88" i="5"/>
  <c r="G88" i="5"/>
  <c r="H88" i="5" s="1"/>
  <c r="I87" i="5"/>
  <c r="G87" i="5"/>
  <c r="H87" i="5" s="1"/>
  <c r="I86" i="5"/>
  <c r="G86" i="5"/>
  <c r="H86" i="5" s="1"/>
  <c r="I85" i="5"/>
  <c r="G85" i="5"/>
  <c r="H85" i="5" s="1"/>
  <c r="I84" i="5"/>
  <c r="G84" i="5"/>
  <c r="H84" i="5" s="1"/>
  <c r="I83" i="5"/>
  <c r="G83" i="5"/>
  <c r="H83" i="5" s="1"/>
  <c r="I82" i="5"/>
  <c r="G82" i="5"/>
  <c r="H82" i="5" s="1"/>
  <c r="I81" i="5"/>
  <c r="G81" i="5"/>
  <c r="H81" i="5" s="1"/>
  <c r="I80" i="5"/>
  <c r="G80" i="5"/>
  <c r="H80" i="5" s="1"/>
  <c r="I79" i="5"/>
  <c r="G79" i="5"/>
  <c r="H79" i="5" s="1"/>
  <c r="I78" i="5"/>
  <c r="G78" i="5"/>
  <c r="H78" i="5" s="1"/>
  <c r="I77" i="5"/>
  <c r="G77" i="5"/>
  <c r="H77" i="5" s="1"/>
  <c r="I76" i="5"/>
  <c r="G76" i="5"/>
  <c r="H76" i="5" s="1"/>
  <c r="I75" i="5"/>
  <c r="G75" i="5"/>
  <c r="H75" i="5" s="1"/>
  <c r="I74" i="5"/>
  <c r="G74" i="5"/>
  <c r="H74" i="5" s="1"/>
  <c r="I71" i="5"/>
  <c r="H71" i="5"/>
  <c r="G71" i="5"/>
  <c r="I70" i="5"/>
  <c r="G70" i="5"/>
  <c r="H70" i="5" s="1"/>
  <c r="I69" i="5"/>
  <c r="H69" i="5"/>
  <c r="G69" i="5"/>
  <c r="I68" i="5"/>
  <c r="G68" i="5"/>
  <c r="H68" i="5" s="1"/>
  <c r="I67" i="5"/>
  <c r="H67" i="5"/>
  <c r="G67" i="5"/>
  <c r="I66" i="5"/>
  <c r="I72" i="5" s="1"/>
  <c r="J72" i="5" s="1"/>
  <c r="G66" i="5"/>
  <c r="H66" i="5" s="1"/>
  <c r="I65" i="5"/>
  <c r="H65" i="5"/>
  <c r="G65" i="5"/>
  <c r="J63" i="5"/>
  <c r="I62" i="5"/>
  <c r="G62" i="5"/>
  <c r="H62" i="5" s="1"/>
  <c r="I61" i="5"/>
  <c r="G61" i="5"/>
  <c r="H61" i="5" s="1"/>
  <c r="I60" i="5"/>
  <c r="G60" i="5"/>
  <c r="H60" i="5" s="1"/>
  <c r="I59" i="5"/>
  <c r="G59" i="5"/>
  <c r="H59" i="5" s="1"/>
  <c r="I58" i="5"/>
  <c r="G58" i="5"/>
  <c r="H58" i="5" s="1"/>
  <c r="I57" i="5"/>
  <c r="G57" i="5"/>
  <c r="H57" i="5" s="1"/>
  <c r="I56" i="5"/>
  <c r="G56" i="5"/>
  <c r="H56" i="5" s="1"/>
  <c r="I55" i="5"/>
  <c r="I63" i="5" s="1"/>
  <c r="G55" i="5"/>
  <c r="H55" i="5" s="1"/>
  <c r="I54" i="5"/>
  <c r="G54" i="5"/>
  <c r="H54" i="5" s="1"/>
  <c r="I53" i="5"/>
  <c r="G53" i="5"/>
  <c r="H53" i="5" s="1"/>
  <c r="I52" i="5"/>
  <c r="G52" i="5"/>
  <c r="H52" i="5" s="1"/>
  <c r="J50" i="5"/>
  <c r="I49" i="5"/>
  <c r="H49" i="5"/>
  <c r="G49" i="5"/>
  <c r="I48" i="5"/>
  <c r="G48" i="5"/>
  <c r="H48" i="5" s="1"/>
  <c r="I47" i="5"/>
  <c r="H47" i="5"/>
  <c r="G47" i="5"/>
  <c r="I46" i="5"/>
  <c r="G46" i="5"/>
  <c r="H46" i="5" s="1"/>
  <c r="I45" i="5"/>
  <c r="H45" i="5"/>
  <c r="G45" i="5"/>
  <c r="I44" i="5"/>
  <c r="G44" i="5"/>
  <c r="H44" i="5" s="1"/>
  <c r="I43" i="5"/>
  <c r="H43" i="5"/>
  <c r="G43" i="5"/>
  <c r="I42" i="5"/>
  <c r="G42" i="5"/>
  <c r="H42" i="5" s="1"/>
  <c r="I41" i="5"/>
  <c r="H41" i="5"/>
  <c r="G41" i="5"/>
  <c r="I40" i="5"/>
  <c r="G40" i="5"/>
  <c r="H40" i="5" s="1"/>
  <c r="I39" i="5"/>
  <c r="H39" i="5"/>
  <c r="H50" i="5" s="1"/>
  <c r="G39" i="5"/>
  <c r="I36" i="5"/>
  <c r="G36" i="5"/>
  <c r="H36" i="5" s="1"/>
  <c r="I35" i="5"/>
  <c r="G35" i="5"/>
  <c r="H35" i="5" s="1"/>
  <c r="I34" i="5"/>
  <c r="G34" i="5"/>
  <c r="H34" i="5" s="1"/>
  <c r="I33" i="5"/>
  <c r="I37" i="5" s="1"/>
  <c r="J37" i="5" s="1"/>
  <c r="G33" i="5"/>
  <c r="H33" i="5" s="1"/>
  <c r="I32" i="5"/>
  <c r="G32" i="5"/>
  <c r="H32" i="5" s="1"/>
  <c r="I31" i="5"/>
  <c r="G31" i="5"/>
  <c r="H31" i="5" s="1"/>
  <c r="I30" i="5"/>
  <c r="G30" i="5"/>
  <c r="H30" i="5" s="1"/>
  <c r="I27" i="5"/>
  <c r="G27" i="5"/>
  <c r="H27" i="5" s="1"/>
  <c r="I26" i="5"/>
  <c r="G26" i="5"/>
  <c r="H26" i="5" s="1"/>
  <c r="I25" i="5"/>
  <c r="G25" i="5"/>
  <c r="H25" i="5" s="1"/>
  <c r="I24" i="5"/>
  <c r="G24" i="5"/>
  <c r="H24" i="5" s="1"/>
  <c r="I23" i="5"/>
  <c r="G23" i="5"/>
  <c r="H23" i="5" s="1"/>
  <c r="I22" i="5"/>
  <c r="G22" i="5"/>
  <c r="H22" i="5" s="1"/>
  <c r="I21" i="5"/>
  <c r="I28" i="5" s="1"/>
  <c r="G21" i="5"/>
  <c r="H21" i="5" s="1"/>
  <c r="I18" i="5"/>
  <c r="G18" i="5"/>
  <c r="H18" i="5" s="1"/>
  <c r="I17" i="5"/>
  <c r="G17" i="5"/>
  <c r="H17" i="5" s="1"/>
  <c r="I16" i="5"/>
  <c r="G16" i="5"/>
  <c r="H16" i="5" s="1"/>
  <c r="I15" i="5"/>
  <c r="G15" i="5"/>
  <c r="H15" i="5" s="1"/>
  <c r="I14" i="5"/>
  <c r="I19" i="5" s="1"/>
  <c r="G14" i="5"/>
  <c r="H14" i="5" s="1"/>
  <c r="H19" i="5" s="1"/>
  <c r="E13" i="5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E146" i="5" s="1"/>
  <c r="E147" i="5" s="1"/>
  <c r="E148" i="5" s="1"/>
  <c r="E149" i="5" s="1"/>
  <c r="E150" i="5" s="1"/>
  <c r="E151" i="5" s="1"/>
  <c r="E152" i="5" s="1"/>
  <c r="E153" i="5" s="1"/>
  <c r="E154" i="5" s="1"/>
  <c r="E155" i="5" s="1"/>
  <c r="E156" i="5" s="1"/>
  <c r="E157" i="5" s="1"/>
  <c r="E158" i="5" s="1"/>
  <c r="E159" i="5" s="1"/>
  <c r="E160" i="5" s="1"/>
  <c r="E161" i="5" s="1"/>
  <c r="E162" i="5" s="1"/>
  <c r="E163" i="5" s="1"/>
  <c r="E164" i="5" s="1"/>
  <c r="E165" i="5" s="1"/>
  <c r="E166" i="5" s="1"/>
  <c r="E167" i="5" s="1"/>
  <c r="E168" i="5" s="1"/>
  <c r="E169" i="5" s="1"/>
  <c r="E170" i="5" s="1"/>
  <c r="E171" i="5" s="1"/>
  <c r="E172" i="5" s="1"/>
  <c r="E173" i="5" s="1"/>
  <c r="E174" i="5" s="1"/>
  <c r="E175" i="5" s="1"/>
  <c r="E176" i="5" s="1"/>
  <c r="E177" i="5" s="1"/>
  <c r="E178" i="5" s="1"/>
  <c r="E179" i="5" s="1"/>
  <c r="E180" i="5" s="1"/>
  <c r="E181" i="5" s="1"/>
  <c r="E182" i="5" s="1"/>
  <c r="E183" i="5" s="1"/>
  <c r="E184" i="5" s="1"/>
  <c r="E185" i="5" s="1"/>
  <c r="E186" i="5" s="1"/>
  <c r="E187" i="5" s="1"/>
  <c r="E188" i="5" s="1"/>
  <c r="E189" i="5" s="1"/>
  <c r="E190" i="5" s="1"/>
  <c r="E191" i="5" s="1"/>
  <c r="E192" i="5" s="1"/>
  <c r="E193" i="5" s="1"/>
  <c r="E194" i="5" s="1"/>
  <c r="E195" i="5" s="1"/>
  <c r="E196" i="5" s="1"/>
  <c r="E197" i="5" s="1"/>
  <c r="E198" i="5" s="1"/>
  <c r="E199" i="5" s="1"/>
  <c r="E200" i="5" s="1"/>
  <c r="E201" i="5" s="1"/>
  <c r="E202" i="5" s="1"/>
  <c r="E203" i="5" s="1"/>
  <c r="E204" i="5" s="1"/>
  <c r="E205" i="5" s="1"/>
  <c r="E206" i="5" s="1"/>
  <c r="E207" i="5" s="1"/>
  <c r="E208" i="5" s="1"/>
  <c r="E209" i="5" s="1"/>
  <c r="E210" i="5" s="1"/>
  <c r="E211" i="5" s="1"/>
  <c r="E212" i="5" s="1"/>
  <c r="E213" i="5" s="1"/>
  <c r="E214" i="5" s="1"/>
  <c r="E215" i="5" s="1"/>
  <c r="E216" i="5" s="1"/>
  <c r="E217" i="5" s="1"/>
  <c r="E218" i="5" s="1"/>
  <c r="E219" i="5" s="1"/>
  <c r="E220" i="5" s="1"/>
  <c r="E221" i="5" s="1"/>
  <c r="E222" i="5" s="1"/>
  <c r="E223" i="5" s="1"/>
  <c r="E224" i="5" s="1"/>
  <c r="E225" i="5" s="1"/>
  <c r="E226" i="5" s="1"/>
  <c r="E227" i="5" s="1"/>
  <c r="E228" i="5" s="1"/>
  <c r="E229" i="5" s="1"/>
  <c r="E230" i="5" s="1"/>
  <c r="E231" i="5" s="1"/>
  <c r="E232" i="5" s="1"/>
  <c r="E233" i="5" s="1"/>
  <c r="E234" i="5" s="1"/>
  <c r="E235" i="5" s="1"/>
  <c r="E236" i="5" s="1"/>
  <c r="E237" i="5" s="1"/>
  <c r="E238" i="5" s="1"/>
  <c r="E239" i="5" s="1"/>
  <c r="E240" i="5" s="1"/>
  <c r="E241" i="5" s="1"/>
  <c r="E242" i="5" s="1"/>
  <c r="E243" i="5" s="1"/>
  <c r="E244" i="5" s="1"/>
  <c r="E245" i="5" s="1"/>
  <c r="E246" i="5" s="1"/>
  <c r="E247" i="5" s="1"/>
  <c r="E248" i="5" s="1"/>
  <c r="E249" i="5" s="1"/>
  <c r="E250" i="5" s="1"/>
  <c r="E251" i="5" s="1"/>
  <c r="E252" i="5" s="1"/>
  <c r="E253" i="5" s="1"/>
  <c r="E254" i="5" s="1"/>
  <c r="E255" i="5" s="1"/>
  <c r="E256" i="5" s="1"/>
  <c r="E257" i="5" s="1"/>
  <c r="E258" i="5" s="1"/>
  <c r="E259" i="5" s="1"/>
  <c r="E260" i="5" s="1"/>
  <c r="E261" i="5" s="1"/>
  <c r="E262" i="5" s="1"/>
  <c r="E263" i="5" s="1"/>
  <c r="E264" i="5" s="1"/>
  <c r="E265" i="5" s="1"/>
  <c r="E266" i="5" s="1"/>
  <c r="E267" i="5" s="1"/>
  <c r="E268" i="5" s="1"/>
  <c r="E269" i="5" s="1"/>
  <c r="E270" i="5" s="1"/>
  <c r="E271" i="5" s="1"/>
  <c r="E272" i="5" s="1"/>
  <c r="E273" i="5" s="1"/>
  <c r="E274" i="5" s="1"/>
  <c r="E275" i="5" s="1"/>
  <c r="E276" i="5" s="1"/>
  <c r="E277" i="5" s="1"/>
  <c r="E278" i="5" s="1"/>
  <c r="E279" i="5" s="1"/>
  <c r="E280" i="5" s="1"/>
  <c r="E281" i="5" s="1"/>
  <c r="E282" i="5" s="1"/>
  <c r="E283" i="5" s="1"/>
  <c r="E284" i="5" s="1"/>
  <c r="E285" i="5" s="1"/>
  <c r="E286" i="5" s="1"/>
  <c r="E287" i="5" s="1"/>
  <c r="E288" i="5" s="1"/>
  <c r="E289" i="5" s="1"/>
  <c r="E290" i="5" s="1"/>
  <c r="E291" i="5" s="1"/>
  <c r="E292" i="5" s="1"/>
  <c r="E293" i="5" s="1"/>
  <c r="E294" i="5" s="1"/>
  <c r="E295" i="5" s="1"/>
  <c r="E296" i="5" s="1"/>
  <c r="E297" i="5" s="1"/>
  <c r="E298" i="5" s="1"/>
  <c r="E299" i="5" s="1"/>
  <c r="E300" i="5" s="1"/>
  <c r="E301" i="5" s="1"/>
  <c r="E302" i="5" s="1"/>
  <c r="E303" i="5" s="1"/>
  <c r="E304" i="5" s="1"/>
  <c r="E305" i="5" s="1"/>
  <c r="E306" i="5" s="1"/>
  <c r="E307" i="5" s="1"/>
  <c r="E308" i="5" s="1"/>
  <c r="E309" i="5" s="1"/>
  <c r="E310" i="5" s="1"/>
  <c r="E311" i="5" s="1"/>
  <c r="E312" i="5" s="1"/>
  <c r="E313" i="5" s="1"/>
  <c r="E314" i="5" s="1"/>
  <c r="E315" i="5" s="1"/>
  <c r="E316" i="5" s="1"/>
  <c r="E317" i="5" s="1"/>
  <c r="E318" i="5" s="1"/>
  <c r="E319" i="5" s="1"/>
  <c r="E320" i="5" s="1"/>
  <c r="E321" i="5" s="1"/>
  <c r="E322" i="5" s="1"/>
  <c r="E323" i="5" s="1"/>
  <c r="E324" i="5" s="1"/>
  <c r="E325" i="5" s="1"/>
  <c r="E326" i="5" s="1"/>
  <c r="E327" i="5" s="1"/>
  <c r="E328" i="5" s="1"/>
  <c r="E329" i="5" s="1"/>
  <c r="E330" i="5" s="1"/>
  <c r="E331" i="5" s="1"/>
  <c r="E332" i="5" s="1"/>
  <c r="E333" i="5" s="1"/>
  <c r="E334" i="5" s="1"/>
  <c r="J12" i="5"/>
  <c r="I11" i="5"/>
  <c r="G11" i="5"/>
  <c r="H11" i="5" s="1"/>
  <c r="I10" i="5"/>
  <c r="G10" i="5"/>
  <c r="H10" i="5" s="1"/>
  <c r="I9" i="5"/>
  <c r="G9" i="5"/>
  <c r="H9" i="5" s="1"/>
  <c r="I8" i="5"/>
  <c r="G8" i="5"/>
  <c r="H8" i="5" s="1"/>
  <c r="I7" i="5"/>
  <c r="G7" i="5"/>
  <c r="H7" i="5" s="1"/>
  <c r="E7" i="5"/>
  <c r="E8" i="5" s="1"/>
  <c r="E9" i="5" s="1"/>
  <c r="E10" i="5" s="1"/>
  <c r="E11" i="5" s="1"/>
  <c r="E12" i="5" s="1"/>
  <c r="I6" i="5"/>
  <c r="I12" i="5" s="1"/>
  <c r="G6" i="5"/>
  <c r="H6" i="5" s="1"/>
  <c r="F252" i="3"/>
  <c r="H251" i="3"/>
  <c r="G251" i="3"/>
  <c r="H250" i="3"/>
  <c r="G250" i="3"/>
  <c r="H249" i="3"/>
  <c r="H252" i="3" s="1"/>
  <c r="I252" i="3" s="1"/>
  <c r="G249" i="3"/>
  <c r="H248" i="3"/>
  <c r="G248" i="3"/>
  <c r="G252" i="3" s="1"/>
  <c r="H246" i="3"/>
  <c r="I246" i="3" s="1"/>
  <c r="F246" i="3"/>
  <c r="H245" i="3"/>
  <c r="G245" i="3"/>
  <c r="H244" i="3"/>
  <c r="G244" i="3"/>
  <c r="H243" i="3"/>
  <c r="G243" i="3"/>
  <c r="H242" i="3"/>
  <c r="G242" i="3"/>
  <c r="H241" i="3"/>
  <c r="G241" i="3"/>
  <c r="G246" i="3" s="1"/>
  <c r="F239" i="3"/>
  <c r="H238" i="3"/>
  <c r="G238" i="3"/>
  <c r="H237" i="3"/>
  <c r="G237" i="3"/>
  <c r="H236" i="3"/>
  <c r="G236" i="3"/>
  <c r="H235" i="3"/>
  <c r="G235" i="3"/>
  <c r="H234" i="3"/>
  <c r="G234" i="3"/>
  <c r="H233" i="3"/>
  <c r="G233" i="3"/>
  <c r="H232" i="3"/>
  <c r="G232" i="3"/>
  <c r="G239" i="3" s="1"/>
  <c r="F230" i="3"/>
  <c r="H229" i="3"/>
  <c r="G229" i="3"/>
  <c r="H228" i="3"/>
  <c r="G228" i="3"/>
  <c r="H227" i="3"/>
  <c r="G227" i="3"/>
  <c r="H226" i="3"/>
  <c r="G226" i="3"/>
  <c r="H225" i="3"/>
  <c r="H230" i="3" s="1"/>
  <c r="I230" i="3" s="1"/>
  <c r="G225" i="3"/>
  <c r="H224" i="3"/>
  <c r="G224" i="3"/>
  <c r="H223" i="3"/>
  <c r="G223" i="3"/>
  <c r="H222" i="3"/>
  <c r="G222" i="3"/>
  <c r="F220" i="3"/>
  <c r="H219" i="3"/>
  <c r="G219" i="3"/>
  <c r="H218" i="3"/>
  <c r="G218" i="3"/>
  <c r="H217" i="3"/>
  <c r="G217" i="3"/>
  <c r="H216" i="3"/>
  <c r="G216" i="3"/>
  <c r="H215" i="3"/>
  <c r="G215" i="3"/>
  <c r="H214" i="3"/>
  <c r="G214" i="3"/>
  <c r="G220" i="3" s="1"/>
  <c r="H213" i="3"/>
  <c r="G213" i="3"/>
  <c r="F211" i="3"/>
  <c r="H210" i="3"/>
  <c r="G210" i="3"/>
  <c r="H209" i="3"/>
  <c r="G209" i="3"/>
  <c r="H208" i="3"/>
  <c r="H211" i="3" s="1"/>
  <c r="I211" i="3" s="1"/>
  <c r="G208" i="3"/>
  <c r="G211" i="3" s="1"/>
  <c r="F206" i="3"/>
  <c r="H205" i="3"/>
  <c r="H206" i="3" s="1"/>
  <c r="I206" i="3" s="1"/>
  <c r="G205" i="3"/>
  <c r="H204" i="3"/>
  <c r="G204" i="3"/>
  <c r="H203" i="3"/>
  <c r="G203" i="3"/>
  <c r="H202" i="3"/>
  <c r="G202" i="3"/>
  <c r="H201" i="3"/>
  <c r="G201" i="3"/>
  <c r="H200" i="3"/>
  <c r="G200" i="3"/>
  <c r="H199" i="3"/>
  <c r="G199" i="3"/>
  <c r="H198" i="3"/>
  <c r="G198" i="3"/>
  <c r="F196" i="3"/>
  <c r="H195" i="3"/>
  <c r="G195" i="3"/>
  <c r="H194" i="3"/>
  <c r="G194" i="3"/>
  <c r="H193" i="3"/>
  <c r="G193" i="3"/>
  <c r="H192" i="3"/>
  <c r="G192" i="3"/>
  <c r="H191" i="3"/>
  <c r="H196" i="3" s="1"/>
  <c r="I196" i="3" s="1"/>
  <c r="G191" i="3"/>
  <c r="H190" i="3"/>
  <c r="G190" i="3"/>
  <c r="F188" i="3"/>
  <c r="H187" i="3"/>
  <c r="G187" i="3"/>
  <c r="H186" i="3"/>
  <c r="G186" i="3"/>
  <c r="G188" i="3" s="1"/>
  <c r="H185" i="3"/>
  <c r="H188" i="3" s="1"/>
  <c r="I188" i="3" s="1"/>
  <c r="G185" i="3"/>
  <c r="F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G183" i="3" s="1"/>
  <c r="F174" i="3"/>
  <c r="H173" i="3"/>
  <c r="G173" i="3"/>
  <c r="H172" i="3"/>
  <c r="G172" i="3"/>
  <c r="H171" i="3"/>
  <c r="G171" i="3"/>
  <c r="H170" i="3"/>
  <c r="G170" i="3"/>
  <c r="H169" i="3"/>
  <c r="H174" i="3" s="1"/>
  <c r="I174" i="3" s="1"/>
  <c r="G169" i="3"/>
  <c r="H168" i="3"/>
  <c r="G168" i="3"/>
  <c r="H167" i="3"/>
  <c r="G167" i="3"/>
  <c r="F165" i="3"/>
  <c r="H164" i="3"/>
  <c r="G164" i="3"/>
  <c r="G165" i="3" s="1"/>
  <c r="H163" i="3"/>
  <c r="H165" i="3" s="1"/>
  <c r="I165" i="3" s="1"/>
  <c r="G163" i="3"/>
  <c r="H162" i="3"/>
  <c r="G162" i="3"/>
  <c r="F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H160" i="3" s="1"/>
  <c r="I160" i="3" s="1"/>
  <c r="G153" i="3"/>
  <c r="F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F139" i="3"/>
  <c r="H138" i="3"/>
  <c r="G138" i="3"/>
  <c r="H137" i="3"/>
  <c r="G137" i="3"/>
  <c r="H136" i="3"/>
  <c r="G136" i="3"/>
  <c r="H135" i="3"/>
  <c r="G135" i="3"/>
  <c r="H134" i="3"/>
  <c r="G134" i="3"/>
  <c r="G139" i="3" s="1"/>
  <c r="H133" i="3"/>
  <c r="G133" i="3"/>
  <c r="H132" i="3"/>
  <c r="H139" i="3" s="1"/>
  <c r="I139" i="3" s="1"/>
  <c r="G132" i="3"/>
  <c r="F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H130" i="3" s="1"/>
  <c r="I130" i="3" s="1"/>
  <c r="G121" i="3"/>
  <c r="H120" i="3"/>
  <c r="G120" i="3"/>
  <c r="F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H118" i="3" s="1"/>
  <c r="I118" i="3" s="1"/>
  <c r="G107" i="3"/>
  <c r="H106" i="3"/>
  <c r="G106" i="3"/>
  <c r="F104" i="3"/>
  <c r="H103" i="3"/>
  <c r="G103" i="3"/>
  <c r="H102" i="3"/>
  <c r="G102" i="3"/>
  <c r="H101" i="3"/>
  <c r="G101" i="3"/>
  <c r="H100" i="3"/>
  <c r="G100" i="3"/>
  <c r="H99" i="3"/>
  <c r="H104" i="3" s="1"/>
  <c r="I104" i="3" s="1"/>
  <c r="G99" i="3"/>
  <c r="H98" i="3"/>
  <c r="G98" i="3"/>
  <c r="H97" i="3"/>
  <c r="G97" i="3"/>
  <c r="H96" i="3"/>
  <c r="G96" i="3"/>
  <c r="F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H94" i="3" s="1"/>
  <c r="I94" i="3" s="1"/>
  <c r="G83" i="3"/>
  <c r="H82" i="3"/>
  <c r="G82" i="3"/>
  <c r="F80" i="3"/>
  <c r="H79" i="3"/>
  <c r="G79" i="3"/>
  <c r="H78" i="3"/>
  <c r="G78" i="3"/>
  <c r="H77" i="3"/>
  <c r="G77" i="3"/>
  <c r="H76" i="3"/>
  <c r="G76" i="3"/>
  <c r="H75" i="3"/>
  <c r="H80" i="3" s="1"/>
  <c r="I80" i="3" s="1"/>
  <c r="G75" i="3"/>
  <c r="H74" i="3"/>
  <c r="G74" i="3"/>
  <c r="G80" i="3" s="1"/>
  <c r="F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H72" i="3" s="1"/>
  <c r="I72" i="3" s="1"/>
  <c r="G63" i="3"/>
  <c r="H62" i="3"/>
  <c r="G62" i="3"/>
  <c r="G72" i="3" s="1"/>
  <c r="H61" i="3"/>
  <c r="G61" i="3"/>
  <c r="F59" i="3"/>
  <c r="H58" i="3"/>
  <c r="G58" i="3"/>
  <c r="H57" i="3"/>
  <c r="G57" i="3"/>
  <c r="H56" i="3"/>
  <c r="G56" i="3"/>
  <c r="G59" i="3" s="1"/>
  <c r="H55" i="3"/>
  <c r="G55" i="3"/>
  <c r="F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G53" i="3" s="1"/>
  <c r="H43" i="3"/>
  <c r="H53" i="3" s="1"/>
  <c r="I53" i="3" s="1"/>
  <c r="G43" i="3"/>
  <c r="F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G41" i="3" s="1"/>
  <c r="H30" i="3"/>
  <c r="G30" i="3"/>
  <c r="F28" i="3"/>
  <c r="H27" i="3"/>
  <c r="G27" i="3"/>
  <c r="H26" i="3"/>
  <c r="G26" i="3"/>
  <c r="H25" i="3"/>
  <c r="G25" i="3"/>
  <c r="H24" i="3"/>
  <c r="G24" i="3"/>
  <c r="H23" i="3"/>
  <c r="H28" i="3" s="1"/>
  <c r="I28" i="3" s="1"/>
  <c r="G23" i="3"/>
  <c r="H22" i="3"/>
  <c r="G22" i="3"/>
  <c r="G28" i="3" s="1"/>
  <c r="F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H20" i="3" s="1"/>
  <c r="I20" i="3" s="1"/>
  <c r="G13" i="3"/>
  <c r="G20" i="3" s="1"/>
  <c r="F11" i="3"/>
  <c r="H10" i="3"/>
  <c r="G10" i="3"/>
  <c r="H9" i="3"/>
  <c r="G9" i="3"/>
  <c r="H8" i="3"/>
  <c r="G8" i="3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H7" i="3"/>
  <c r="G7" i="3"/>
  <c r="D7" i="3"/>
  <c r="H6" i="3"/>
  <c r="G6" i="3"/>
  <c r="G11" i="3" s="1"/>
  <c r="H11" i="3" l="1"/>
  <c r="I11" i="3" s="1"/>
  <c r="G12" i="5"/>
  <c r="G28" i="5"/>
  <c r="G147" i="5"/>
  <c r="H132" i="5"/>
  <c r="H147" i="5" s="1"/>
  <c r="G169" i="5"/>
  <c r="H162" i="5"/>
  <c r="H169" i="5" s="1"/>
  <c r="H237" i="5"/>
  <c r="G243" i="5"/>
  <c r="H41" i="3"/>
  <c r="I41" i="3" s="1"/>
  <c r="H59" i="3"/>
  <c r="I59" i="3" s="1"/>
  <c r="G160" i="3"/>
  <c r="H183" i="3"/>
  <c r="I183" i="3" s="1"/>
  <c r="H220" i="3"/>
  <c r="I220" i="3" s="1"/>
  <c r="I50" i="5"/>
  <c r="I147" i="5"/>
  <c r="I169" i="5"/>
  <c r="I192" i="5"/>
  <c r="G94" i="3"/>
  <c r="G118" i="3"/>
  <c r="H151" i="3"/>
  <c r="I151" i="3" s="1"/>
  <c r="G230" i="3"/>
  <c r="H28" i="5"/>
  <c r="H72" i="5"/>
  <c r="I89" i="5"/>
  <c r="J89" i="5" s="1"/>
  <c r="H184" i="5"/>
  <c r="G192" i="5"/>
  <c r="G104" i="3"/>
  <c r="G130" i="3"/>
  <c r="G151" i="3"/>
  <c r="G174" i="3"/>
  <c r="G196" i="3"/>
  <c r="G206" i="3"/>
  <c r="H239" i="3"/>
  <c r="I239" i="3" s="1"/>
  <c r="H12" i="5"/>
  <c r="J28" i="5"/>
  <c r="G50" i="5"/>
  <c r="G72" i="5"/>
  <c r="G98" i="5"/>
  <c r="H122" i="5"/>
  <c r="G130" i="5"/>
  <c r="I160" i="5"/>
  <c r="J160" i="5" s="1"/>
  <c r="G160" i="5"/>
  <c r="H89" i="5"/>
  <c r="H108" i="5"/>
  <c r="G108" i="5"/>
  <c r="G181" i="5"/>
  <c r="G228" i="5"/>
  <c r="H290" i="5"/>
  <c r="H297" i="5" s="1"/>
  <c r="G297" i="5"/>
  <c r="G19" i="5"/>
  <c r="J19" i="5" s="1"/>
  <c r="H37" i="5"/>
  <c r="H63" i="5"/>
  <c r="G89" i="5"/>
  <c r="H130" i="5"/>
  <c r="H192" i="5"/>
  <c r="H228" i="5"/>
  <c r="G252" i="5"/>
  <c r="H254" i="5"/>
  <c r="H257" i="5" s="1"/>
  <c r="G257" i="5"/>
  <c r="J257" i="5" s="1"/>
  <c r="G37" i="5"/>
  <c r="G63" i="5"/>
  <c r="H91" i="5"/>
  <c r="H98" i="5" s="1"/>
  <c r="H160" i="5"/>
  <c r="H181" i="5"/>
  <c r="I228" i="5"/>
  <c r="G233" i="5"/>
  <c r="H230" i="5"/>
  <c r="H233" i="5" s="1"/>
  <c r="I243" i="5"/>
  <c r="J243" i="5" s="1"/>
  <c r="I265" i="5"/>
  <c r="J265" i="5" s="1"/>
  <c r="H243" i="5"/>
  <c r="I288" i="5"/>
  <c r="J288" i="5" s="1"/>
  <c r="I321" i="5"/>
  <c r="G275" i="5"/>
  <c r="H334" i="5"/>
  <c r="G334" i="5"/>
  <c r="G328" i="5"/>
  <c r="H265" i="5"/>
  <c r="G265" i="5"/>
  <c r="G280" i="5"/>
  <c r="H288" i="5"/>
  <c r="G288" i="5"/>
  <c r="G307" i="5"/>
  <c r="G321" i="5"/>
</calcChain>
</file>

<file path=xl/sharedStrings.xml><?xml version="1.0" encoding="utf-8"?>
<sst xmlns="http://schemas.openxmlformats.org/spreadsheetml/2006/main" count="2145" uniqueCount="1027">
  <si>
    <t>R358</t>
  </si>
  <si>
    <t>R362</t>
  </si>
  <si>
    <t>R127</t>
  </si>
  <si>
    <t>R131</t>
  </si>
  <si>
    <t>R253</t>
  </si>
  <si>
    <t>R254</t>
  </si>
  <si>
    <t>R255</t>
  </si>
  <si>
    <t>R261</t>
  </si>
  <si>
    <t>R17</t>
  </si>
  <si>
    <t>R633</t>
  </si>
  <si>
    <t>R359</t>
  </si>
  <si>
    <t>R280</t>
  </si>
  <si>
    <t>R281</t>
  </si>
  <si>
    <t>R282</t>
  </si>
  <si>
    <t>R283</t>
  </si>
  <si>
    <t>R440</t>
  </si>
  <si>
    <t>R284</t>
  </si>
  <si>
    <t>R665</t>
  </si>
  <si>
    <t>R61</t>
  </si>
  <si>
    <t>R62</t>
  </si>
  <si>
    <t>R67</t>
  </si>
  <si>
    <t>R63</t>
  </si>
  <si>
    <t>R66</t>
  </si>
  <si>
    <t>R70</t>
  </si>
  <si>
    <t>R69</t>
  </si>
  <si>
    <t>R652</t>
  </si>
  <si>
    <t>R653</t>
  </si>
  <si>
    <t>R109</t>
  </si>
  <si>
    <t>R112</t>
  </si>
  <si>
    <t>R108</t>
  </si>
  <si>
    <t>R110</t>
  </si>
  <si>
    <t>R111</t>
  </si>
  <si>
    <t>R419</t>
  </si>
  <si>
    <t>R365</t>
  </si>
  <si>
    <t>R366</t>
  </si>
  <si>
    <t>R367</t>
  </si>
  <si>
    <t>R368</t>
  </si>
  <si>
    <t>R369</t>
  </si>
  <si>
    <t>R614</t>
  </si>
  <si>
    <t>R617</t>
  </si>
  <si>
    <t>R639</t>
  </si>
  <si>
    <t>R628</t>
  </si>
  <si>
    <t>R185</t>
  </si>
  <si>
    <t>R186</t>
  </si>
  <si>
    <t>R187</t>
  </si>
  <si>
    <t>R188</t>
  </si>
  <si>
    <t>R190</t>
  </si>
  <si>
    <t>R191</t>
  </si>
  <si>
    <t>R192</t>
  </si>
  <si>
    <t>R961</t>
  </si>
  <si>
    <t>R428</t>
  </si>
  <si>
    <t>R197</t>
  </si>
  <si>
    <t>R334</t>
  </si>
  <si>
    <t>R335</t>
  </si>
  <si>
    <t>R336</t>
  </si>
  <si>
    <t>R337</t>
  </si>
  <si>
    <t>R338</t>
  </si>
  <si>
    <t>R339</t>
  </si>
  <si>
    <t>R340</t>
  </si>
  <si>
    <t>R341</t>
  </si>
  <si>
    <t>R342</t>
  </si>
  <si>
    <t>R429</t>
  </si>
  <si>
    <t>R202</t>
  </si>
  <si>
    <t>R208</t>
  </si>
  <si>
    <t>R209</t>
  </si>
  <si>
    <t>R210</t>
  </si>
  <si>
    <t>R214</t>
  </si>
  <si>
    <t>R211</t>
  </si>
  <si>
    <t>R430</t>
  </si>
  <si>
    <t>R669</t>
  </si>
  <si>
    <t>R229</t>
  </si>
  <si>
    <t>R233</t>
  </si>
  <si>
    <t>R231</t>
  </si>
  <si>
    <t>R230</t>
  </si>
  <si>
    <t>R232</t>
  </si>
  <si>
    <t>R234</t>
  </si>
  <si>
    <t>R236</t>
  </si>
  <si>
    <t>R237</t>
  </si>
  <si>
    <t>R241</t>
  </si>
  <si>
    <t>R434</t>
  </si>
  <si>
    <t>R436</t>
  </si>
  <si>
    <t>R248</t>
  </si>
  <si>
    <t>R249</t>
  </si>
  <si>
    <t>R630</t>
  </si>
  <si>
    <t>R640</t>
  </si>
  <si>
    <t>R962</t>
  </si>
  <si>
    <t>R257</t>
  </si>
  <si>
    <t>R259</t>
  </si>
  <si>
    <t>R256</t>
  </si>
  <si>
    <t>R258</t>
  </si>
  <si>
    <t>R262</t>
  </si>
  <si>
    <t>R263</t>
  </si>
  <si>
    <t>R264</t>
  </si>
  <si>
    <t>R265</t>
  </si>
  <si>
    <t>R266</t>
  </si>
  <si>
    <t>R267</t>
  </si>
  <si>
    <t>R268</t>
  </si>
  <si>
    <t>R438</t>
  </si>
  <si>
    <t>R271</t>
  </si>
  <si>
    <t>R275</t>
  </si>
  <si>
    <t>R439</t>
  </si>
  <si>
    <t>R671</t>
  </si>
  <si>
    <t>R134</t>
  </si>
  <si>
    <t>R133</t>
  </si>
  <si>
    <t>R135</t>
  </si>
  <si>
    <t>Birmingham</t>
  </si>
  <si>
    <t>Solihull</t>
  </si>
  <si>
    <t>Bromsgrove</t>
  </si>
  <si>
    <t>Redditch</t>
  </si>
  <si>
    <t>Cannock Chase</t>
  </si>
  <si>
    <t>East Staffordshire</t>
  </si>
  <si>
    <t>Lichfield</t>
  </si>
  <si>
    <t>Tamworth</t>
  </si>
  <si>
    <t>Aylesbury Vale</t>
  </si>
  <si>
    <t>Buckinghamshire</t>
  </si>
  <si>
    <t>Coventry</t>
  </si>
  <si>
    <t>North Warwickshire</t>
  </si>
  <si>
    <t>Nuneaton and Bedworth</t>
  </si>
  <si>
    <t>Rugby</t>
  </si>
  <si>
    <t>Stratford-on-Avon</t>
  </si>
  <si>
    <t>Warwickshire</t>
  </si>
  <si>
    <t>Warwick</t>
  </si>
  <si>
    <t>Devon</t>
  </si>
  <si>
    <t>East Devon</t>
  </si>
  <si>
    <t>Exeter</t>
  </si>
  <si>
    <t>Mid Devon</t>
  </si>
  <si>
    <t>North Devon</t>
  </si>
  <si>
    <t>Teignbridge</t>
  </si>
  <si>
    <t>West Devon</t>
  </si>
  <si>
    <t>Torridge</t>
  </si>
  <si>
    <t>Plymouth</t>
  </si>
  <si>
    <t>Torbay</t>
  </si>
  <si>
    <t>Cotswold</t>
  </si>
  <si>
    <t>Stroud</t>
  </si>
  <si>
    <t>Cheltenham</t>
  </si>
  <si>
    <t>Forest of Dean</t>
  </si>
  <si>
    <t>Gloucester</t>
  </si>
  <si>
    <t>Gloucestershire</t>
  </si>
  <si>
    <t>Bradford</t>
  </si>
  <si>
    <t>Calderdale</t>
  </si>
  <si>
    <t>Kirklees</t>
  </si>
  <si>
    <t>Leeds</t>
  </si>
  <si>
    <t>Wakefield</t>
  </si>
  <si>
    <t>Harrogate</t>
  </si>
  <si>
    <t>York</t>
  </si>
  <si>
    <t>Leicestershire</t>
  </si>
  <si>
    <t>Leicester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</si>
  <si>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</si>
  <si>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</si>
  <si>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</si>
  <si>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</si>
  <si>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</si>
  <si>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</si>
  <si>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</si>
  <si>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Leicestershire Fire Authority</t>
  </si>
  <si>
    <t>Lincolnshire</t>
  </si>
  <si>
    <t>North Kesteven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</si>
  <si>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</si>
  <si>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</si>
  <si>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</si>
  <si>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</si>
  <si>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</si>
  <si>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</si>
  <si>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</si>
  <si>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</si>
  <si>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</si>
  <si>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Norfolk</t>
  </si>
  <si>
    <t>Broadland</t>
  </si>
  <si>
    <t>Corby</t>
  </si>
  <si>
    <t>Daventry</t>
  </si>
  <si>
    <t>East Northamptonshire</t>
  </si>
  <si>
    <t>Wellingborough</t>
  </si>
  <si>
    <t>Kettering</t>
  </si>
  <si>
    <t>Northamptonshire</t>
  </si>
  <si>
    <t>Nottinghamshire</t>
  </si>
  <si>
    <t>Ashfield</t>
  </si>
  <si>
    <t>Mansfield</t>
  </si>
  <si>
    <t>Broxtowe</t>
  </si>
  <si>
    <t>Bassetlaw</t>
  </si>
  <si>
    <t>Gedling</t>
  </si>
  <si>
    <t>Newark and Sherwood</t>
  </si>
  <si>
    <t>Rushcliffe</t>
  </si>
  <si>
    <t>Cherwell</t>
  </si>
  <si>
    <t>West Oxfordshire</t>
  </si>
  <si>
    <t>Oxfordshire</t>
  </si>
  <si>
    <t>Somerset</t>
  </si>
  <si>
    <t>Mendip</t>
  </si>
  <si>
    <t>Sedgemoor</t>
  </si>
  <si>
    <t>Stoke-on-Trent</t>
  </si>
  <si>
    <t>Staffordshire</t>
  </si>
  <si>
    <t>Staffordshire Fire Authority</t>
  </si>
  <si>
    <t>South Staffordshire</t>
  </si>
  <si>
    <t>Staffordshire Moorlands</t>
  </si>
  <si>
    <t>Newcastle-under-Lyme</t>
  </si>
  <si>
    <t>Stafford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</si>
  <si>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</si>
  <si>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</si>
  <si>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</si>
  <si>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</si>
  <si>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</si>
  <si>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</si>
  <si>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</si>
  <si>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Suffolk</t>
  </si>
  <si>
    <t>Guildford</t>
  </si>
  <si>
    <t>Spelthorne</t>
  </si>
  <si>
    <t>Surrey</t>
  </si>
  <si>
    <t>Worcestershire</t>
  </si>
  <si>
    <t>Wychavon</t>
  </si>
  <si>
    <t>Worcester</t>
  </si>
  <si>
    <t>Wyre Forest</t>
  </si>
  <si>
    <t>(£ million)</t>
  </si>
  <si>
    <t>Local Authority</t>
  </si>
  <si>
    <t>Baseline Funding Level</t>
  </si>
  <si>
    <t>Tariffs and Top-Ups</t>
  </si>
  <si>
    <t>Levy Rate</t>
  </si>
  <si>
    <t>Safety Net Threshold</t>
  </si>
  <si>
    <t>RCODE</t>
  </si>
  <si>
    <t>R668</t>
  </si>
  <si>
    <t>R174</t>
  </si>
  <si>
    <t>R176</t>
  </si>
  <si>
    <t>R178</t>
  </si>
  <si>
    <t>R180</t>
  </si>
  <si>
    <t>R181</t>
  </si>
  <si>
    <t>R182</t>
  </si>
  <si>
    <t>R183</t>
  </si>
  <si>
    <t>R184</t>
  </si>
  <si>
    <t>R18</t>
  </si>
  <si>
    <t>R19</t>
  </si>
  <si>
    <t>R955</t>
  </si>
  <si>
    <t>R343</t>
  </si>
  <si>
    <t>R677</t>
  </si>
  <si>
    <t>R678</t>
  </si>
  <si>
    <t>R666</t>
  </si>
  <si>
    <t>R95</t>
  </si>
  <si>
    <t>R96</t>
  </si>
  <si>
    <t>R97</t>
  </si>
  <si>
    <t>R99</t>
  </si>
  <si>
    <t>R100</t>
  </si>
  <si>
    <t>R103</t>
  </si>
  <si>
    <t>R105</t>
  </si>
  <si>
    <t>R968</t>
  </si>
  <si>
    <t>R107</t>
  </si>
  <si>
    <t>R102</t>
  </si>
  <si>
    <t>R441</t>
  </si>
  <si>
    <t>R285</t>
  </si>
  <si>
    <t>R286</t>
  </si>
  <si>
    <t>R287</t>
  </si>
  <si>
    <t>R291</t>
  </si>
  <si>
    <t>R621</t>
  </si>
  <si>
    <t>R52</t>
  </si>
  <si>
    <t>R53</t>
  </si>
  <si>
    <t>R54</t>
  </si>
  <si>
    <t>R60</t>
  </si>
  <si>
    <t>R56</t>
  </si>
  <si>
    <t>R57</t>
  </si>
  <si>
    <t>R58</t>
  </si>
  <si>
    <t>R59</t>
  </si>
  <si>
    <t>R956</t>
  </si>
  <si>
    <t>R634</t>
  </si>
  <si>
    <t>R388</t>
  </si>
  <si>
    <t>R213</t>
  </si>
  <si>
    <t>R412</t>
  </si>
  <si>
    <t>R46</t>
  </si>
  <si>
    <t>R47</t>
  </si>
  <si>
    <t>R48</t>
  </si>
  <si>
    <t>R50</t>
  </si>
  <si>
    <t>R51</t>
  </si>
  <si>
    <t>R655</t>
  </si>
  <si>
    <t>R94</t>
  </si>
  <si>
    <t>R393</t>
  </si>
  <si>
    <t>R383</t>
  </si>
  <si>
    <t>R199</t>
  </si>
  <si>
    <t>R195</t>
  </si>
  <si>
    <t>R196</t>
  </si>
  <si>
    <t>R194</t>
  </si>
  <si>
    <t>R200</t>
  </si>
  <si>
    <t>R650</t>
  </si>
  <si>
    <t>R651</t>
  </si>
  <si>
    <t>R346</t>
  </si>
  <si>
    <t>R201</t>
  </si>
  <si>
    <t>R207</t>
  </si>
  <si>
    <t>R204</t>
  </si>
  <si>
    <t>R206</t>
  </si>
  <si>
    <t>R205</t>
  </si>
  <si>
    <t>R221</t>
  </si>
  <si>
    <t>R222</t>
  </si>
  <si>
    <t>R615</t>
  </si>
  <si>
    <t>R224</t>
  </si>
  <si>
    <t>R226</t>
  </si>
  <si>
    <t>R618</t>
  </si>
  <si>
    <t>R667</t>
  </si>
  <si>
    <t>R163</t>
  </si>
  <si>
    <t>R970</t>
  </si>
  <si>
    <t>R157</t>
  </si>
  <si>
    <t>R158</t>
  </si>
  <si>
    <t>R162</t>
  </si>
  <si>
    <t>R166</t>
  </si>
  <si>
    <t>R167</t>
  </si>
  <si>
    <t>R168</t>
  </si>
  <si>
    <t>R169</t>
  </si>
  <si>
    <t>R170</t>
  </si>
  <si>
    <t>R159</t>
  </si>
  <si>
    <t>Lancashire</t>
  </si>
  <si>
    <t>Chorley</t>
  </si>
  <si>
    <t>Hyndburn</t>
  </si>
  <si>
    <t>Pendle</t>
  </si>
  <si>
    <t>Ribble Valley</t>
  </si>
  <si>
    <t>Rossendale</t>
  </si>
  <si>
    <t>South Ribble</t>
  </si>
  <si>
    <t>West Lancashire</t>
  </si>
  <si>
    <t>Wyre</t>
  </si>
  <si>
    <t>South Bucks</t>
  </si>
  <si>
    <t>Chiltern</t>
  </si>
  <si>
    <t>Buckinghamshire Fire Authority</t>
  </si>
  <si>
    <t>Wigan</t>
  </si>
  <si>
    <t>Cheshire East</t>
  </si>
  <si>
    <t>Cheshire West and Chester</t>
  </si>
  <si>
    <t>Essex</t>
  </si>
  <si>
    <t>Braintree</t>
  </si>
  <si>
    <t>Brentwood</t>
  </si>
  <si>
    <t>Castle Point</t>
  </si>
  <si>
    <t>Colchester</t>
  </si>
  <si>
    <t>Epping Forest</t>
  </si>
  <si>
    <t>Rochford</t>
  </si>
  <si>
    <t>Tendring</t>
  </si>
  <si>
    <t>Essex Fire Authority</t>
  </si>
  <si>
    <t>Uttlesford</t>
  </si>
  <si>
    <t>Maldon</t>
  </si>
  <si>
    <t>West Sussex</t>
  </si>
  <si>
    <t>Adur</t>
  </si>
  <si>
    <t>Arun</t>
  </si>
  <si>
    <t>Chichester</t>
  </si>
  <si>
    <t>Worthing</t>
  </si>
  <si>
    <t>Derby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</si>
  <si>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</si>
  <si>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</si>
  <si>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</si>
  <si>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</si>
  <si>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</si>
  <si>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</si>
  <si>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</si>
  <si>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</si>
  <si>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Derbyshire Fire Authority</t>
  </si>
  <si>
    <t>Derbyshire</t>
  </si>
  <si>
    <t>Croydon</t>
  </si>
  <si>
    <t>South Northamptonshire</t>
  </si>
  <si>
    <t>Cumbria</t>
  </si>
  <si>
    <t>Allerdale</t>
  </si>
  <si>
    <t>Barrow-in-Furness</t>
  </si>
  <si>
    <t>Carlisle</t>
  </si>
  <si>
    <t>Eden</t>
  </si>
  <si>
    <t>South Lakeland</t>
  </si>
  <si>
    <t>Thurrock</t>
  </si>
  <si>
    <t>Basildon</t>
  </si>
  <si>
    <t>Havering</t>
  </si>
  <si>
    <t>Barking and Dagenham</t>
  </si>
  <si>
    <t>South Kesteven</t>
  </si>
  <si>
    <t>East Lindsey</t>
  </si>
  <si>
    <t>Lincoln</t>
  </si>
  <si>
    <t>Boston</t>
  </si>
  <si>
    <t>West Lindsey</t>
  </si>
  <si>
    <t>Halton</t>
  </si>
  <si>
    <t>Warrington</t>
  </si>
  <si>
    <t>St Helens</t>
  </si>
  <si>
    <t>Breckland</t>
  </si>
  <si>
    <t>Kings Lynn and West Norfolk</t>
  </si>
  <si>
    <t>North Norfolk</t>
  </si>
  <si>
    <t>South Norfolk</t>
  </si>
  <si>
    <t>Norwich</t>
  </si>
  <si>
    <t>Craven</t>
  </si>
  <si>
    <t>Hambleton</t>
  </si>
  <si>
    <t>Ryedale</t>
  </si>
  <si>
    <t>Richmondshire</t>
  </si>
  <si>
    <t>Scarborough</t>
  </si>
  <si>
    <t>North Yorkshire</t>
  </si>
  <si>
    <t>Kent</t>
  </si>
  <si>
    <t>Maidstone</t>
  </si>
  <si>
    <t>Kent Fire Authority</t>
  </si>
  <si>
    <t>Ashford</t>
  </si>
  <si>
    <t>Canterbury</t>
  </si>
  <si>
    <t>Gravesham</t>
  </si>
  <si>
    <t>Shepway</t>
  </si>
  <si>
    <t>Swale</t>
  </si>
  <si>
    <t>Thanet</t>
  </si>
  <si>
    <t>Tonbridge and Malling</t>
  </si>
  <si>
    <t>Tunbridge Wells</t>
  </si>
  <si>
    <t>Dartford</t>
  </si>
  <si>
    <t>Greater Birmingham &amp;  Solihull Pool</t>
  </si>
  <si>
    <t>Lancashire Business Rates Pool</t>
  </si>
  <si>
    <t>Buckinghamshire Rates Pool</t>
  </si>
  <si>
    <t>Cumbria Business Rates Pool</t>
  </si>
  <si>
    <t>Derbyshire Business Rates Pool</t>
  </si>
  <si>
    <t>Devon Business Rates Pool</t>
  </si>
  <si>
    <t>East London/South Essex Business Rates Pool</t>
  </si>
  <si>
    <t>Essex Business Rates Pool</t>
  </si>
  <si>
    <t>Coventry &amp; Warwickshire Pool</t>
  </si>
  <si>
    <t>Gloucestershire Pool</t>
  </si>
  <si>
    <t>Greater Manchester and Cheshire Business Rates Pool</t>
  </si>
  <si>
    <t>Kent Business Rates Pool</t>
  </si>
  <si>
    <t>Leeds City Region Pool</t>
  </si>
  <si>
    <t>Leicestershire Business Rates Pool</t>
  </si>
  <si>
    <t>Lincolnshire Business Rates Pool</t>
  </si>
  <si>
    <t>Mid Merseyside Business Pool</t>
  </si>
  <si>
    <t>Norfolk Business Rates Pool</t>
  </si>
  <si>
    <t>Northamptonshire Business Rates Pool</t>
  </si>
  <si>
    <t>North Oxfordshire Pool</t>
  </si>
  <si>
    <t>North Yorkshire Business Rates Pool</t>
  </si>
  <si>
    <t>Nottingham Pool</t>
  </si>
  <si>
    <t>Somerset Business Rates Pool</t>
  </si>
  <si>
    <t>Staffordshire &amp; Stoke on Trent Pool</t>
  </si>
  <si>
    <t>Suffolk Business Rates Pool</t>
  </si>
  <si>
    <t>Surrey-Croydon Business Rates Pool</t>
  </si>
  <si>
    <t>West Sussex Business Rates Pool</t>
  </si>
  <si>
    <t>Worcestershire Pool</t>
  </si>
  <si>
    <t>Number of LAs</t>
  </si>
  <si>
    <t>Reference row</t>
  </si>
  <si>
    <t>Elmbridge</t>
  </si>
  <si>
    <t>Mole Valley</t>
  </si>
  <si>
    <t>Surrey Heath</t>
  </si>
  <si>
    <t>2017-18 Key Information</t>
  </si>
  <si>
    <t>R269</t>
  </si>
  <si>
    <t>R272</t>
  </si>
  <si>
    <t>R276</t>
  </si>
  <si>
    <t>Flyde</t>
  </si>
  <si>
    <t>R175</t>
  </si>
  <si>
    <t>In 2017-18, figures have not been adjusted to reflect the 100% Business Rates Retention pilots. Please refer to the Settlement Calculation Model</t>
  </si>
  <si>
    <t>2018-19 Key Information</t>
  </si>
  <si>
    <t>rcode</t>
  </si>
  <si>
    <t>P1702</t>
  </si>
  <si>
    <t>P1703</t>
  </si>
  <si>
    <t>P1801</t>
  </si>
  <si>
    <t>P1802</t>
  </si>
  <si>
    <t>P1803</t>
  </si>
  <si>
    <t>P1804</t>
  </si>
  <si>
    <t>P1805</t>
  </si>
  <si>
    <t>P1806</t>
  </si>
  <si>
    <t>P1807</t>
  </si>
  <si>
    <t>P1808</t>
  </si>
  <si>
    <t>P1809</t>
  </si>
  <si>
    <t>P1810</t>
  </si>
  <si>
    <t>P1811</t>
  </si>
  <si>
    <t>R101</t>
  </si>
  <si>
    <t>R113</t>
  </si>
  <si>
    <t>R114</t>
  </si>
  <si>
    <t>R115</t>
  </si>
  <si>
    <t>R116</t>
  </si>
  <si>
    <t>R117</t>
  </si>
  <si>
    <t>R118</t>
  </si>
  <si>
    <t>R119</t>
  </si>
  <si>
    <t>R120</t>
  </si>
  <si>
    <t>R121</t>
  </si>
  <si>
    <t>R123</t>
  </si>
  <si>
    <t>R125</t>
  </si>
  <si>
    <t>R126</t>
  </si>
  <si>
    <t>R136</t>
  </si>
  <si>
    <t>R137</t>
  </si>
  <si>
    <t>R138</t>
  </si>
  <si>
    <t>R139</t>
  </si>
  <si>
    <t>R140</t>
  </si>
  <si>
    <t>R141</t>
  </si>
  <si>
    <t>R142</t>
  </si>
  <si>
    <t>R143</t>
  </si>
  <si>
    <t>R144</t>
  </si>
  <si>
    <t>R145</t>
  </si>
  <si>
    <t>R160</t>
  </si>
  <si>
    <t>R165</t>
  </si>
  <si>
    <t>R173</t>
  </si>
  <si>
    <t>R177</t>
  </si>
  <si>
    <t>R179</t>
  </si>
  <si>
    <t>R198</t>
  </si>
  <si>
    <t>R203</t>
  </si>
  <si>
    <t>R21</t>
  </si>
  <si>
    <t>R212</t>
  </si>
  <si>
    <t>R22</t>
  </si>
  <si>
    <t>R23</t>
  </si>
  <si>
    <t>R238</t>
  </si>
  <si>
    <t>R239</t>
  </si>
  <si>
    <t>R24</t>
  </si>
  <si>
    <t>R240</t>
  </si>
  <si>
    <t>R250</t>
  </si>
  <si>
    <t>R251</t>
  </si>
  <si>
    <t>R252</t>
  </si>
  <si>
    <t>R27</t>
  </si>
  <si>
    <t>R270</t>
  </si>
  <si>
    <t>R273</t>
  </si>
  <si>
    <t>R274</t>
  </si>
  <si>
    <t>R277</t>
  </si>
  <si>
    <t>R278</t>
  </si>
  <si>
    <t>R279</t>
  </si>
  <si>
    <t>R288</t>
  </si>
  <si>
    <t>R289</t>
  </si>
  <si>
    <t>R290</t>
  </si>
  <si>
    <t>R301</t>
  </si>
  <si>
    <t>R302</t>
  </si>
  <si>
    <t>R303</t>
  </si>
  <si>
    <t>R304</t>
  </si>
  <si>
    <t>R305</t>
  </si>
  <si>
    <t>R306</t>
  </si>
  <si>
    <t>R344</t>
  </si>
  <si>
    <t>R345</t>
  </si>
  <si>
    <t>R347</t>
  </si>
  <si>
    <t>R348</t>
  </si>
  <si>
    <t>R349</t>
  </si>
  <si>
    <t>R350</t>
  </si>
  <si>
    <t>R351</t>
  </si>
  <si>
    <t>R352</t>
  </si>
  <si>
    <t>R353</t>
  </si>
  <si>
    <t>R354</t>
  </si>
  <si>
    <t>R355</t>
  </si>
  <si>
    <t>R356</t>
  </si>
  <si>
    <t>R357</t>
  </si>
  <si>
    <t>R360</t>
  </si>
  <si>
    <t>R361</t>
  </si>
  <si>
    <t>R363</t>
  </si>
  <si>
    <t>R364</t>
  </si>
  <si>
    <t>R370</t>
  </si>
  <si>
    <t>R371</t>
  </si>
  <si>
    <t>R372</t>
  </si>
  <si>
    <t>R373</t>
  </si>
  <si>
    <t>R374</t>
  </si>
  <si>
    <t>R375</t>
  </si>
  <si>
    <t>R376</t>
  </si>
  <si>
    <t>R377</t>
  </si>
  <si>
    <t>R378</t>
  </si>
  <si>
    <t>R379</t>
  </si>
  <si>
    <t>R380</t>
  </si>
  <si>
    <t>R381</t>
  </si>
  <si>
    <t>R382</t>
  </si>
  <si>
    <t>R384</t>
  </si>
  <si>
    <t>R385</t>
  </si>
  <si>
    <t>R386</t>
  </si>
  <si>
    <t>R387</t>
  </si>
  <si>
    <t>R389</t>
  </si>
  <si>
    <t>R390</t>
  </si>
  <si>
    <t>R391</t>
  </si>
  <si>
    <t>R392</t>
  </si>
  <si>
    <t>R394</t>
  </si>
  <si>
    <t>R395</t>
  </si>
  <si>
    <t>R396</t>
  </si>
  <si>
    <t>R397</t>
  </si>
  <si>
    <t>R398</t>
  </si>
  <si>
    <t>R399</t>
  </si>
  <si>
    <t>R400</t>
  </si>
  <si>
    <t>R401</t>
  </si>
  <si>
    <t>R402</t>
  </si>
  <si>
    <t>R403</t>
  </si>
  <si>
    <t>R422</t>
  </si>
  <si>
    <t>R49</t>
  </si>
  <si>
    <t>R570</t>
  </si>
  <si>
    <t>R601</t>
  </si>
  <si>
    <t>R602</t>
  </si>
  <si>
    <t>R603</t>
  </si>
  <si>
    <t>R604</t>
  </si>
  <si>
    <t>R605</t>
  </si>
  <si>
    <t>R606</t>
  </si>
  <si>
    <t>R607</t>
  </si>
  <si>
    <t>R608</t>
  </si>
  <si>
    <t>R609</t>
  </si>
  <si>
    <t>R610</t>
  </si>
  <si>
    <t>R611</t>
  </si>
  <si>
    <t>R612</t>
  </si>
  <si>
    <t>R613</t>
  </si>
  <si>
    <t>R616</t>
  </si>
  <si>
    <t>R619</t>
  </si>
  <si>
    <t>R620</t>
  </si>
  <si>
    <t>R622</t>
  </si>
  <si>
    <t>R623</t>
  </si>
  <si>
    <t>R624</t>
  </si>
  <si>
    <t>R625</t>
  </si>
  <si>
    <t>R626</t>
  </si>
  <si>
    <t>R627</t>
  </si>
  <si>
    <t>R629</t>
  </si>
  <si>
    <t>R631</t>
  </si>
  <si>
    <t>R635</t>
  </si>
  <si>
    <t>R637</t>
  </si>
  <si>
    <t>R638</t>
  </si>
  <si>
    <t>R642</t>
  </si>
  <si>
    <t>R643</t>
  </si>
  <si>
    <t>R644</t>
  </si>
  <si>
    <t>R645</t>
  </si>
  <si>
    <t>R646</t>
  </si>
  <si>
    <t>R647</t>
  </si>
  <si>
    <t>R648</t>
  </si>
  <si>
    <t>R649</t>
  </si>
  <si>
    <t>R65</t>
  </si>
  <si>
    <t>R654</t>
  </si>
  <si>
    <t>R656</t>
  </si>
  <si>
    <t>R657</t>
  </si>
  <si>
    <t>R658</t>
  </si>
  <si>
    <t>R659</t>
  </si>
  <si>
    <t>R660</t>
  </si>
  <si>
    <t>R661</t>
  </si>
  <si>
    <t>R662</t>
  </si>
  <si>
    <t>R663</t>
  </si>
  <si>
    <t>R672</t>
  </si>
  <si>
    <t>R673</t>
  </si>
  <si>
    <t>R674</t>
  </si>
  <si>
    <t>R675</t>
  </si>
  <si>
    <t>R676</t>
  </si>
  <si>
    <t>R679</t>
  </si>
  <si>
    <t>R680</t>
  </si>
  <si>
    <t>R72</t>
  </si>
  <si>
    <t>R73</t>
  </si>
  <si>
    <t>R75</t>
  </si>
  <si>
    <t>R751</t>
  </si>
  <si>
    <t>R753</t>
  </si>
  <si>
    <t>R76</t>
  </si>
  <si>
    <t>R77</t>
  </si>
  <si>
    <t>R78</t>
  </si>
  <si>
    <t>R88</t>
  </si>
  <si>
    <t>R89</t>
  </si>
  <si>
    <t>R91</t>
  </si>
  <si>
    <t>R92</t>
  </si>
  <si>
    <t>R93</t>
  </si>
  <si>
    <t>R950</t>
  </si>
  <si>
    <t>R951</t>
  </si>
  <si>
    <t>R952</t>
  </si>
  <si>
    <t>R953</t>
  </si>
  <si>
    <t>R954</t>
  </si>
  <si>
    <t>R958</t>
  </si>
  <si>
    <t>R959</t>
  </si>
  <si>
    <t>R960</t>
  </si>
  <si>
    <t>R964</t>
  </si>
  <si>
    <t>R965</t>
  </si>
  <si>
    <t>R966</t>
  </si>
  <si>
    <t>R969</t>
  </si>
  <si>
    <t>R971</t>
  </si>
  <si>
    <t>R972</t>
  </si>
  <si>
    <t>R973</t>
  </si>
  <si>
    <t>R98</t>
  </si>
  <si>
    <t>bfl_1819_TOT</t>
  </si>
  <si>
    <t>levy_1819</t>
  </si>
  <si>
    <t>2017-18 Pools</t>
  </si>
  <si>
    <t>2018-19 Pools</t>
  </si>
  <si>
    <t/>
  </si>
  <si>
    <t>Berkshire Business Rates Pool</t>
  </si>
  <si>
    <t>Barnet</t>
  </si>
  <si>
    <t>Bexley</t>
  </si>
  <si>
    <t>Brent</t>
  </si>
  <si>
    <t>Bromley</t>
  </si>
  <si>
    <t>Camden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</si>
  <si>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</si>
  <si>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</si>
  <si>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</si>
  <si>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</si>
  <si>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</si>
  <si>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</si>
  <si>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</si>
  <si>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</si>
  <si>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</si>
  <si>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</si>
  <si>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</si>
  <si>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</si>
  <si>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</si>
  <si>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</si>
  <si>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</si>
  <si>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</si>
  <si>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</si>
  <si>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</si>
  <si>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</si>
  <si>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</si>
  <si>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</si>
  <si>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</si>
  <si>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</si>
  <si>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</si>
  <si>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Isle of Wight Council</t>
  </si>
  <si>
    <t>East Sussex</t>
  </si>
  <si>
    <t>Hertfordshire</t>
  </si>
  <si>
    <t>Buckinghamshire Business Rates Pool</t>
  </si>
  <si>
    <t>Warwickshire Business Rates Pool</t>
  </si>
  <si>
    <t>East Sussex Business Rates Pool</t>
  </si>
  <si>
    <t>Gloucestershire Business Rates Pool</t>
  </si>
  <si>
    <t>Greater Birmingham &amp; Solihull Business Rates Pool</t>
  </si>
  <si>
    <t>Hertfordshire Business Rates Pool</t>
  </si>
  <si>
    <t>Leeds City Region Business Rates Pool</t>
  </si>
  <si>
    <t>London Business Rates Pool</t>
  </si>
  <si>
    <t>Mid Merseyside Business Rates Pool</t>
  </si>
  <si>
    <t>North Oxfordshire Business Rates Pool</t>
  </si>
  <si>
    <t>Nottinghamshire Business Rates Pool</t>
  </si>
  <si>
    <t>Solent Business Rates Pool</t>
  </si>
  <si>
    <t>Staffordshire &amp; Stoke on Trent Business Rates Pool</t>
  </si>
  <si>
    <t>Worcestershire Business Rates Pool</t>
  </si>
  <si>
    <t>Reading</t>
  </si>
  <si>
    <t>Slough</t>
  </si>
  <si>
    <t>Wokingham</t>
  </si>
  <si>
    <t>Copeland</t>
  </si>
  <si>
    <t>Eastbourne</t>
  </si>
  <si>
    <t>Hastings</t>
  </si>
  <si>
    <t>Lewes</t>
  </si>
  <si>
    <t>Rother</t>
  </si>
  <si>
    <t>Wealden</t>
  </si>
  <si>
    <t>Chelmsford</t>
  </si>
  <si>
    <t>Harlow</t>
  </si>
  <si>
    <t>Tewkesbury</t>
  </si>
  <si>
    <t>Broxbourne</t>
  </si>
  <si>
    <t>Hertsmere</t>
  </si>
  <si>
    <t>Dover</t>
  </si>
  <si>
    <t>Medway</t>
  </si>
  <si>
    <t>Sevenoaks</t>
  </si>
  <si>
    <t>Burnley</t>
  </si>
  <si>
    <t>Fylde</t>
  </si>
  <si>
    <t>Portsmouth</t>
  </si>
  <si>
    <t>Southampton</t>
  </si>
  <si>
    <t>Woking</t>
  </si>
  <si>
    <t>Waverley</t>
  </si>
  <si>
    <t>Runnymede</t>
  </si>
  <si>
    <t>Tandridge</t>
  </si>
  <si>
    <t>Bracknell Forest</t>
  </si>
  <si>
    <t>West Berkshire</t>
  </si>
  <si>
    <t>Windsor and Maidenhead</t>
  </si>
  <si>
    <t>Buckinghamshire Fire</t>
  </si>
  <si>
    <t>Derbyshire Fire</t>
  </si>
  <si>
    <t>South Hams</t>
  </si>
  <si>
    <t>East Sussex Fire</t>
  </si>
  <si>
    <t>Cheshire West &amp; Chester</t>
  </si>
  <si>
    <t>North Hertfordshire</t>
  </si>
  <si>
    <t>Three Rivers</t>
  </si>
  <si>
    <t>Welwyn Hatfield</t>
  </si>
  <si>
    <t>Kent Fire</t>
  </si>
  <si>
    <t>Leicestershire Fire</t>
  </si>
  <si>
    <t>North Lincolnshire</t>
  </si>
  <si>
    <t>South Holland</t>
  </si>
  <si>
    <t>GLA - all functions</t>
  </si>
  <si>
    <t>City of London</t>
  </si>
  <si>
    <t>King's Lynn and West Norfolk</t>
  </si>
  <si>
    <t>Great Yarmouth</t>
  </si>
  <si>
    <t>South Somerset</t>
  </si>
  <si>
    <t>Taunton Deane</t>
  </si>
  <si>
    <t>West Somerset</t>
  </si>
  <si>
    <t>Staffordshire Fire</t>
  </si>
  <si>
    <t>Reigate and Banstead</t>
  </si>
  <si>
    <t>Epsom and Ewell</t>
  </si>
  <si>
    <t>Southend-on-Sea</t>
  </si>
  <si>
    <t>Notes</t>
  </si>
  <si>
    <r>
      <t>Tariffs and Top-Ups</t>
    </r>
    <r>
      <rPr>
        <vertAlign val="superscript"/>
        <sz val="12"/>
        <rFont val="Calibri"/>
        <family val="2"/>
      </rPr>
      <t>1</t>
    </r>
  </si>
  <si>
    <t>pilot</t>
  </si>
  <si>
    <t>Berkshire Business Rates Pool*</t>
  </si>
  <si>
    <t>Derbyshire Business Rates Pool*</t>
  </si>
  <si>
    <t>Devon Business Rates Pool*</t>
  </si>
  <si>
    <t>Gloucestershire Business Rates Pool*</t>
  </si>
  <si>
    <t>Kent Business Rates Pool*</t>
  </si>
  <si>
    <t>Leeds City Region Business Rates Pool*</t>
  </si>
  <si>
    <t>Lincolnshire Business Rates Pool*</t>
  </si>
  <si>
    <t>London Business Rates Pool*</t>
  </si>
  <si>
    <t>Solent Business Rates Pool*</t>
  </si>
  <si>
    <t>Suffolk Business Rates Pool*</t>
  </si>
  <si>
    <t>Surrey Business Rates Pool*</t>
  </si>
  <si>
    <t>*2018/19 100% Business Rates Retention Pilot</t>
  </si>
  <si>
    <t>R590</t>
  </si>
  <si>
    <t>R594</t>
  </si>
  <si>
    <t>tnt_1819_pilot</t>
  </si>
  <si>
    <t>ecode</t>
  </si>
  <si>
    <t>E0431</t>
  </si>
  <si>
    <t>E0421</t>
  </si>
  <si>
    <t>E0434</t>
  </si>
  <si>
    <t>E0432</t>
  </si>
  <si>
    <t>E6104</t>
  </si>
  <si>
    <t>E4602</t>
  </si>
  <si>
    <t>E3731</t>
  </si>
  <si>
    <t>E3732</t>
  </si>
  <si>
    <t>E3733</t>
  </si>
  <si>
    <t>E3734</t>
  </si>
  <si>
    <t>E3720</t>
  </si>
  <si>
    <t>E3735</t>
  </si>
  <si>
    <t>E0920</t>
  </si>
  <si>
    <t>E0931</t>
  </si>
  <si>
    <t>E0932</t>
  </si>
  <si>
    <t>E0933</t>
  </si>
  <si>
    <t>E0935</t>
  </si>
  <si>
    <t>E0936</t>
  </si>
  <si>
    <t>E1001</t>
  </si>
  <si>
    <t>E1031</t>
  </si>
  <si>
    <t>E1032</t>
  </si>
  <si>
    <t>E1033</t>
  </si>
  <si>
    <t>E1035</t>
  </si>
  <si>
    <t>E1036</t>
  </si>
  <si>
    <t>E1037</t>
  </si>
  <si>
    <t>E1038</t>
  </si>
  <si>
    <t>E1039</t>
  </si>
  <si>
    <t>E6110</t>
  </si>
  <si>
    <t>E1021</t>
  </si>
  <si>
    <t>E1121</t>
  </si>
  <si>
    <t>E1131</t>
  </si>
  <si>
    <t>E1132</t>
  </si>
  <si>
    <t>E1133</t>
  </si>
  <si>
    <t>E1134</t>
  </si>
  <si>
    <t>E1137</t>
  </si>
  <si>
    <t>E1140</t>
  </si>
  <si>
    <t>E1139</t>
  </si>
  <si>
    <t>E1101</t>
  </si>
  <si>
    <t>E1102</t>
  </si>
  <si>
    <t>E1502</t>
  </si>
  <si>
    <t>E1531</t>
  </si>
  <si>
    <t>E5040</t>
  </si>
  <si>
    <t>E5030</t>
  </si>
  <si>
    <t>E1521</t>
  </si>
  <si>
    <t>E1532</t>
  </si>
  <si>
    <t>E1533</t>
  </si>
  <si>
    <t>E1534</t>
  </si>
  <si>
    <t>E1536</t>
  </si>
  <si>
    <t>E1537</t>
  </si>
  <si>
    <t>E1540</t>
  </si>
  <si>
    <t>E1542</t>
  </si>
  <si>
    <t>E6115</t>
  </si>
  <si>
    <t>E1544</t>
  </si>
  <si>
    <t>E1539</t>
  </si>
  <si>
    <t>E1632</t>
  </si>
  <si>
    <t>E1635</t>
  </si>
  <si>
    <t>E1631</t>
  </si>
  <si>
    <t>E1633</t>
  </si>
  <si>
    <t>E1634</t>
  </si>
  <si>
    <t>E1620</t>
  </si>
  <si>
    <t>E4203</t>
  </si>
  <si>
    <t>E4201</t>
  </si>
  <si>
    <t>E4202</t>
  </si>
  <si>
    <t>E4204</t>
  </si>
  <si>
    <t>E4205</t>
  </si>
  <si>
    <t>E4206</t>
  </si>
  <si>
    <t>E4207</t>
  </si>
  <si>
    <t>E4208</t>
  </si>
  <si>
    <t>E4209</t>
  </si>
  <si>
    <t>E4210</t>
  </si>
  <si>
    <t>E0603</t>
  </si>
  <si>
    <t>E0604</t>
  </si>
  <si>
    <t>E4601</t>
  </si>
  <si>
    <t>E4605</t>
  </si>
  <si>
    <t>E1831</t>
  </si>
  <si>
    <t>E1835</t>
  </si>
  <si>
    <t>E3431</t>
  </si>
  <si>
    <t>E3432</t>
  </si>
  <si>
    <t>E3433</t>
  </si>
  <si>
    <t>E3439</t>
  </si>
  <si>
    <t>E2221</t>
  </si>
  <si>
    <t>E2237</t>
  </si>
  <si>
    <t>E6122</t>
  </si>
  <si>
    <t>E2231</t>
  </si>
  <si>
    <t>E2232</t>
  </si>
  <si>
    <t>E2236</t>
  </si>
  <si>
    <t>E2240</t>
  </si>
  <si>
    <t>E2241</t>
  </si>
  <si>
    <t>E2242</t>
  </si>
  <si>
    <t>E2243</t>
  </si>
  <si>
    <t>E2244</t>
  </si>
  <si>
    <t>E2233</t>
  </si>
  <si>
    <t>E2321</t>
  </si>
  <si>
    <t>E2335</t>
  </si>
  <si>
    <t>E2334</t>
  </si>
  <si>
    <t>E2336</t>
  </si>
  <si>
    <t>E2338</t>
  </si>
  <si>
    <t>E2340</t>
  </si>
  <si>
    <t>E2341</t>
  </si>
  <si>
    <t>E2342</t>
  </si>
  <si>
    <t>E2343</t>
  </si>
  <si>
    <t>E2344</t>
  </si>
  <si>
    <t>E4701</t>
  </si>
  <si>
    <t>E4702</t>
  </si>
  <si>
    <t>E4703</t>
  </si>
  <si>
    <t>E4704</t>
  </si>
  <si>
    <t>E4705</t>
  </si>
  <si>
    <t>E2753</t>
  </si>
  <si>
    <t>E2701</t>
  </si>
  <si>
    <t>E2421</t>
  </si>
  <si>
    <t>E2401</t>
  </si>
  <si>
    <t>E2431</t>
  </si>
  <si>
    <t>E2432</t>
  </si>
  <si>
    <t>E2433</t>
  </si>
  <si>
    <t>E2434</t>
  </si>
  <si>
    <t>E2436</t>
  </si>
  <si>
    <t>E2437</t>
  </si>
  <si>
    <t>E2438</t>
  </si>
  <si>
    <t>E6124</t>
  </si>
  <si>
    <t>E2520</t>
  </si>
  <si>
    <t>E2534</t>
  </si>
  <si>
    <t>E2536</t>
  </si>
  <si>
    <t>E2532</t>
  </si>
  <si>
    <t>E2533</t>
  </si>
  <si>
    <t>E2531</t>
  </si>
  <si>
    <t>E2537</t>
  </si>
  <si>
    <t>E0601</t>
  </si>
  <si>
    <t>E0602</t>
  </si>
  <si>
    <t>E4303</t>
  </si>
  <si>
    <t>E2631</t>
  </si>
  <si>
    <t>E2632</t>
  </si>
  <si>
    <t>E2634</t>
  </si>
  <si>
    <t>E2635</t>
  </si>
  <si>
    <t>E2637</t>
  </si>
  <si>
    <t>E2620</t>
  </si>
  <si>
    <t>E2636</t>
  </si>
  <si>
    <t>E2831</t>
  </si>
  <si>
    <t>E2832</t>
  </si>
  <si>
    <t>E2833</t>
  </si>
  <si>
    <t>E2837</t>
  </si>
  <si>
    <t>E2834</t>
  </si>
  <si>
    <t>E2820</t>
  </si>
  <si>
    <t>E2836</t>
  </si>
  <si>
    <t>E3131</t>
  </si>
  <si>
    <t>E3135</t>
  </si>
  <si>
    <t>E3120</t>
  </si>
  <si>
    <t>E2731</t>
  </si>
  <si>
    <t>E2732</t>
  </si>
  <si>
    <t>E2755</t>
  </si>
  <si>
    <t>E2734</t>
  </si>
  <si>
    <t>E2736</t>
  </si>
  <si>
    <t>E2721</t>
  </si>
  <si>
    <t>E3021</t>
  </si>
  <si>
    <t>E3031</t>
  </si>
  <si>
    <t>E3035</t>
  </si>
  <si>
    <t>E3033</t>
  </si>
  <si>
    <t>E3032</t>
  </si>
  <si>
    <t>E3034</t>
  </si>
  <si>
    <t>E3036</t>
  </si>
  <si>
    <t>E3038</t>
  </si>
  <si>
    <t>E3331</t>
  </si>
  <si>
    <t>E3332</t>
  </si>
  <si>
    <t>E3320</t>
  </si>
  <si>
    <t>E3401</t>
  </si>
  <si>
    <t>E3421</t>
  </si>
  <si>
    <t>E6134</t>
  </si>
  <si>
    <t>E3435</t>
  </si>
  <si>
    <t>E3437</t>
  </si>
  <si>
    <t>E3434</t>
  </si>
  <si>
    <t>E3436</t>
  </si>
  <si>
    <t>E3531</t>
  </si>
  <si>
    <t>E3532</t>
  </si>
  <si>
    <t>E3533</t>
  </si>
  <si>
    <t>E3534</t>
  </si>
  <si>
    <t>E3535</t>
  </si>
  <si>
    <t>E3537</t>
  </si>
  <si>
    <t>E3520</t>
  </si>
  <si>
    <t>E3536</t>
  </si>
  <si>
    <t>E3620</t>
  </si>
  <si>
    <t>E3637</t>
  </si>
  <si>
    <t>E3631</t>
  </si>
  <si>
    <t>E5035</t>
  </si>
  <si>
    <t>E3633</t>
  </si>
  <si>
    <t>E3634</t>
  </si>
  <si>
    <t>E3638</t>
  </si>
  <si>
    <t>E3820</t>
  </si>
  <si>
    <t>E3831</t>
  </si>
  <si>
    <t>E3832</t>
  </si>
  <si>
    <t>E3833</t>
  </si>
  <si>
    <t>E3837</t>
  </si>
  <si>
    <t>E1821</t>
  </si>
  <si>
    <t>E1838</t>
  </si>
  <si>
    <t>E1837</t>
  </si>
  <si>
    <t>E1839</t>
  </si>
  <si>
    <t>E0301</t>
  </si>
  <si>
    <t>E0303</t>
  </si>
  <si>
    <t>E0304</t>
  </si>
  <si>
    <t>E0302</t>
  </si>
  <si>
    <t>E0305</t>
  </si>
  <si>
    <t>E0306</t>
  </si>
  <si>
    <t>E0934</t>
  </si>
  <si>
    <t>E1136</t>
  </si>
  <si>
    <t>E1432</t>
  </si>
  <si>
    <t>E1421</t>
  </si>
  <si>
    <t>E6114</t>
  </si>
  <si>
    <t>E1433</t>
  </si>
  <si>
    <t>E1435</t>
  </si>
  <si>
    <t>E1436</t>
  </si>
  <si>
    <t>E1437</t>
  </si>
  <si>
    <t>E1535</t>
  </si>
  <si>
    <t>E1538</t>
  </si>
  <si>
    <t>E1501</t>
  </si>
  <si>
    <t>E1636</t>
  </si>
  <si>
    <t>E1931</t>
  </si>
  <si>
    <t>E1934</t>
  </si>
  <si>
    <t>E1920</t>
  </si>
  <si>
    <t>E1935</t>
  </si>
  <si>
    <t>E1938</t>
  </si>
  <si>
    <t>E1940</t>
  </si>
  <si>
    <t>E2234</t>
  </si>
  <si>
    <t>E2201</t>
  </si>
  <si>
    <t>E2239</t>
  </si>
  <si>
    <t>E2333</t>
  </si>
  <si>
    <t>E2004</t>
  </si>
  <si>
    <t>E2535</t>
  </si>
  <si>
    <t>E5100</t>
  </si>
  <si>
    <t>E5010</t>
  </si>
  <si>
    <t>E5031</t>
  </si>
  <si>
    <t>E5032</t>
  </si>
  <si>
    <t>E5033</t>
  </si>
  <si>
    <t>E5034</t>
  </si>
  <si>
    <t>E5011</t>
  </si>
  <si>
    <t>E5036</t>
  </si>
  <si>
    <t>E5037</t>
  </si>
  <si>
    <t>E5012</t>
  </si>
  <si>
    <t>E5013</t>
  </si>
  <si>
    <t>E5014</t>
  </si>
  <si>
    <t>E5038</t>
  </si>
  <si>
    <t>E5039</t>
  </si>
  <si>
    <t>E5041</t>
  </si>
  <si>
    <t>E5042</t>
  </si>
  <si>
    <t>E5015</t>
  </si>
  <si>
    <t>E5016</t>
  </si>
  <si>
    <t>E5043</t>
  </si>
  <si>
    <t>E5017</t>
  </si>
  <si>
    <t>E5018</t>
  </si>
  <si>
    <t>E5044</t>
  </si>
  <si>
    <t>E5045</t>
  </si>
  <si>
    <t>E5046</t>
  </si>
  <si>
    <t>E5047</t>
  </si>
  <si>
    <t>E5019</t>
  </si>
  <si>
    <t>E5048</t>
  </si>
  <si>
    <t>E5020</t>
  </si>
  <si>
    <t>E5049</t>
  </si>
  <si>
    <t>E5021</t>
  </si>
  <si>
    <t>E5022</t>
  </si>
  <si>
    <t>E2633</t>
  </si>
  <si>
    <t>E2101</t>
  </si>
  <si>
    <t>E1701</t>
  </si>
  <si>
    <t>E1702</t>
  </si>
  <si>
    <t>E3334</t>
  </si>
  <si>
    <t>E3333</t>
  </si>
  <si>
    <t>E3335</t>
  </si>
  <si>
    <t>E3641</t>
  </si>
  <si>
    <t>E3640</t>
  </si>
  <si>
    <t>E3636</t>
  </si>
  <si>
    <t>E3635</t>
  </si>
  <si>
    <t>E3632</t>
  </si>
  <si>
    <t>E3639</t>
  </si>
  <si>
    <t>tnt_1718_1801</t>
  </si>
  <si>
    <t>tnt_1819_1801</t>
  </si>
  <si>
    <r>
      <t>Safety Net Threshold</t>
    </r>
    <r>
      <rPr>
        <vertAlign val="superscript"/>
        <sz val="12"/>
        <rFont val="Calibri"/>
        <family val="2"/>
      </rPr>
      <t>1</t>
    </r>
  </si>
  <si>
    <t>bfl_1819_pilot</t>
  </si>
  <si>
    <r>
      <rPr>
        <vertAlign val="superscript"/>
        <sz val="12"/>
        <color theme="1"/>
        <rFont val="Calibri"/>
        <family val="2"/>
      </rPr>
      <t>1</t>
    </r>
    <r>
      <rPr>
        <sz val="12"/>
        <color theme="1"/>
        <rFont val="Calibri"/>
        <family val="2"/>
        <scheme val="minor"/>
      </rPr>
      <t>These take into account the revised 1718 tariffs and top-ups.</t>
    </r>
  </si>
  <si>
    <r>
      <rPr>
        <vertAlign val="superscript"/>
        <sz val="12"/>
        <color theme="1"/>
        <rFont val="Calibri"/>
        <family val="2"/>
      </rPr>
      <t>1</t>
    </r>
    <r>
      <rPr>
        <sz val="12"/>
        <color theme="1"/>
        <rFont val="Calibri"/>
        <family val="2"/>
        <scheme val="minor"/>
      </rPr>
      <t xml:space="preserve"> For 2018/19 pilots the safety net threshold has been set to 97% of baseline funding level.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</si>
</sst>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1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</font>
    <font>
      <vertAlign val="superscript"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35">
    <xf numFmtId="0" fontId="0" fillId="0" borderId="0" xfId="0"/>
    <xf numFmtId="0" fontId="2" fillId="0" borderId="0" xfId="2" applyFont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8" fillId="0" borderId="0" xfId="1" applyFont="1"/>
    <xf numFmtId="0" fontId="6" fillId="0" borderId="0" xfId="3" applyFont="1"/>
    <xf numFmtId="0" fontId="8" fillId="0" borderId="1" xfId="1" applyFont="1" applyBorder="1" applyAlignment="1">
      <alignment vertical="top" wrapText="1"/>
    </xf>
    <xf numFmtId="0" fontId="8" fillId="0" borderId="0" xfId="1" applyFont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2" fontId="6" fillId="0" borderId="0" xfId="0" applyNumberFormat="1" applyFont="1"/>
    <xf numFmtId="0" fontId="6" fillId="0" borderId="2" xfId="0" applyFont="1" applyBorder="1"/>
    <xf numFmtId="2" fontId="6" fillId="0" borderId="2" xfId="0" applyNumberFormat="1" applyFont="1" applyBorder="1"/>
    <xf numFmtId="2" fontId="6" fillId="0" borderId="0" xfId="0" applyNumberFormat="1" applyFont="1" applyFill="1"/>
    <xf numFmtId="164" fontId="8" fillId="0" borderId="0" xfId="1" applyNumberFormat="1" applyFont="1" applyAlignment="1">
      <alignment horizontal="right"/>
    </xf>
    <xf numFmtId="164" fontId="8" fillId="0" borderId="1" xfId="1" applyNumberFormat="1" applyFont="1" applyBorder="1" applyAlignment="1">
      <alignment horizontal="center" vertical="top" wrapText="1"/>
    </xf>
    <xf numFmtId="2" fontId="8" fillId="0" borderId="1" xfId="1" applyNumberFormat="1" applyFont="1" applyBorder="1" applyAlignment="1">
      <alignment horizontal="center" vertical="top" wrapText="1"/>
    </xf>
    <xf numFmtId="0" fontId="8" fillId="0" borderId="0" xfId="0" applyFont="1"/>
    <xf numFmtId="165" fontId="8" fillId="0" borderId="1" xfId="1" applyNumberFormat="1" applyFont="1" applyBorder="1" applyAlignment="1">
      <alignment horizontal="center" vertical="top" wrapText="1"/>
    </xf>
    <xf numFmtId="2" fontId="8" fillId="0" borderId="0" xfId="0" applyNumberFormat="1" applyFont="1" applyBorder="1"/>
    <xf numFmtId="2" fontId="8" fillId="0" borderId="0" xfId="0" applyNumberFormat="1" applyFont="1" applyFill="1" applyBorder="1"/>
    <xf numFmtId="2" fontId="8" fillId="0" borderId="2" xfId="0" applyNumberFormat="1" applyFont="1" applyBorder="1"/>
    <xf numFmtId="2" fontId="8" fillId="0" borderId="0" xfId="1" applyNumberFormat="1" applyFont="1"/>
    <xf numFmtId="2" fontId="8" fillId="0" borderId="0" xfId="0" applyNumberFormat="1" applyFont="1"/>
    <xf numFmtId="2" fontId="8" fillId="0" borderId="0" xfId="0" applyNumberFormat="1" applyFont="1" applyFill="1"/>
    <xf numFmtId="3" fontId="0" fillId="0" borderId="0" xfId="0" applyNumberFormat="1"/>
    <xf numFmtId="4" fontId="6" fillId="0" borderId="0" xfId="0" applyNumberFormat="1" applyFont="1"/>
    <xf numFmtId="4" fontId="8" fillId="0" borderId="0" xfId="1" applyNumberFormat="1" applyFont="1"/>
    <xf numFmtId="4" fontId="8" fillId="0" borderId="0" xfId="1" applyNumberFormat="1" applyFont="1" applyAlignment="1">
      <alignment horizontal="right"/>
    </xf>
    <xf numFmtId="4" fontId="8" fillId="0" borderId="1" xfId="1" applyNumberFormat="1" applyFont="1" applyBorder="1" applyAlignment="1">
      <alignment horizontal="center" vertical="top" wrapText="1"/>
    </xf>
    <xf numFmtId="4" fontId="8" fillId="0" borderId="0" xfId="0" applyNumberFormat="1" applyFont="1"/>
    <xf numFmtId="4" fontId="8" fillId="0" borderId="0" xfId="0" applyNumberFormat="1" applyFont="1" applyBorder="1"/>
    <xf numFmtId="4" fontId="8" fillId="0" borderId="2" xfId="0" applyNumberFormat="1" applyFont="1" applyBorder="1"/>
    <xf numFmtId="4" fontId="8" fillId="0" borderId="0" xfId="0" applyNumberFormat="1" applyFont="1" applyFill="1" applyBorder="1"/>
    <xf numFmtId="165" fontId="7" fillId="0" borderId="0" xfId="1" applyNumberFormat="1" applyFont="1" applyAlignment="1">
      <alignment horizontal="left"/>
    </xf>
  </cellXfs>
  <cellStyles count="4">
    <cellStyle name="Normal" xfId="0" builtinId="0"/>
    <cellStyle name="Normal 2" xfId="1"/>
    <cellStyle name="Normal 3" xfId="2"/>
    <cellStyle name="Normal 5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D255"/>
  <sheetViews>
    <sheetView tabSelected="1" topLeftCell="C1" workbookViewId="0">
      <pane ySplit="4" topLeftCell="A5" activePane="bottomLeft" state="frozen"/>
      <selection pane="bottomLeft" activeCell="O248" sqref="O248"/>
    </sheetView>
  </sheetViews>
  <sheetFormatPr defaultColWidth="8.88671875" defaultRowHeight="15.75" x14ac:dyDescent="0.25"/>
  <cols>
    <col min="1" max="2" width="8.88671875" style="3" hidden="1" customWidth="1"/>
    <col min="3" max="3" width="49.21875" style="3" bestFit="1" customWidth="1"/>
    <col min="4" max="4" width="8.88671875" style="3" hidden="1" customWidth="1"/>
    <col min="5" max="5" width="0" style="3" hidden="1" customWidth="1"/>
    <col min="6" max="7" width="8.88671875" style="3"/>
    <col min="8" max="8" width="11.5546875" style="17" bestFit="1" customWidth="1"/>
    <col min="9" max="11" width="8.88671875" style="3"/>
    <col min="12" max="12" width="11.5546875" style="3" bestFit="1" customWidth="1"/>
    <col min="13" max="16384" width="8.88671875" style="3"/>
  </cols>
  <sheetData>
    <row r="1" spans="1:238" x14ac:dyDescent="0.25">
      <c r="C1" s="34" t="s">
        <v>419</v>
      </c>
      <c r="D1" s="34"/>
      <c r="E1" s="34"/>
      <c r="F1" s="34"/>
      <c r="G1" s="5"/>
      <c r="H1" s="5"/>
      <c r="I1" s="5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</row>
    <row r="2" spans="1:238" x14ac:dyDescent="0.25">
      <c r="C2" s="6" t="s">
        <v>425</v>
      </c>
      <c r="D2" s="5"/>
      <c r="E2" s="5"/>
      <c r="F2" s="5"/>
      <c r="G2" s="5"/>
      <c r="H2" s="5"/>
      <c r="I2" s="5"/>
      <c r="J2" s="5"/>
      <c r="K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</row>
    <row r="3" spans="1:238" ht="16.5" thickBot="1" x14ac:dyDescent="0.3">
      <c r="C3" s="5"/>
      <c r="D3" s="5"/>
      <c r="E3" s="5"/>
      <c r="F3" s="14"/>
      <c r="G3" s="5"/>
      <c r="H3" s="14" t="s">
        <v>210</v>
      </c>
      <c r="J3" s="5"/>
      <c r="K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</row>
    <row r="4" spans="1:238" ht="47.25" x14ac:dyDescent="0.25">
      <c r="A4" s="7" t="s">
        <v>216</v>
      </c>
      <c r="B4" s="7" t="s">
        <v>751</v>
      </c>
      <c r="C4" s="7" t="s">
        <v>211</v>
      </c>
      <c r="D4" s="7"/>
      <c r="E4" s="7"/>
      <c r="F4" s="15" t="s">
        <v>212</v>
      </c>
      <c r="G4" s="15" t="s">
        <v>215</v>
      </c>
      <c r="H4" s="18" t="s">
        <v>734</v>
      </c>
      <c r="I4" s="16" t="s">
        <v>214</v>
      </c>
      <c r="J4" s="8"/>
      <c r="K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6" spans="1:238" x14ac:dyDescent="0.25">
      <c r="A6" s="3" t="s">
        <v>8</v>
      </c>
      <c r="B6" s="3" t="s">
        <v>752</v>
      </c>
      <c r="C6" s="3" t="s">
        <v>113</v>
      </c>
      <c r="D6" s="3">
        <v>0</v>
      </c>
      <c r="F6" s="10">
        <v>3.7195645048351533</v>
      </c>
      <c r="G6" s="10">
        <f>F6*0.925</f>
        <v>3.4405971669725171</v>
      </c>
      <c r="H6" s="23">
        <f>ROUND(VLOOKUP(A6,input!$A:$E,COLUMN(input!B$1),0),6)</f>
        <v>-15.501538999999999</v>
      </c>
      <c r="I6" s="10"/>
      <c r="L6" s="26"/>
    </row>
    <row r="7" spans="1:238" x14ac:dyDescent="0.25">
      <c r="A7" s="3" t="s">
        <v>9</v>
      </c>
      <c r="B7" s="3" t="s">
        <v>753</v>
      </c>
      <c r="C7" s="3" t="s">
        <v>114</v>
      </c>
      <c r="D7" s="3">
        <f>D6+1</f>
        <v>1</v>
      </c>
      <c r="F7" s="10">
        <v>41.563855133654002</v>
      </c>
      <c r="G7" s="10">
        <f>F7*0.925</f>
        <v>38.446565998629957</v>
      </c>
      <c r="H7" s="23">
        <f>ROUND(VLOOKUP(A7,input!$A:$E,COLUMN(input!B$1),0),6)</f>
        <v>26.688649999999999</v>
      </c>
      <c r="I7" s="10"/>
      <c r="L7" s="26"/>
    </row>
    <row r="8" spans="1:238" x14ac:dyDescent="0.25">
      <c r="A8" s="3" t="s">
        <v>226</v>
      </c>
      <c r="B8" s="3" t="s">
        <v>754</v>
      </c>
      <c r="C8" s="3" t="s">
        <v>311</v>
      </c>
      <c r="D8" s="3">
        <f t="shared" ref="D8:D71" si="0">D7+1</f>
        <v>2</v>
      </c>
      <c r="F8" s="10">
        <v>1.0325637479064633</v>
      </c>
      <c r="G8" s="10">
        <f t="shared" ref="G8:G10" si="1">F8*0.925</f>
        <v>0.95512146681347865</v>
      </c>
      <c r="H8" s="23">
        <f>ROUND(VLOOKUP(A8,input!$A:$E,COLUMN(input!B$1),0),6)</f>
        <v>-10.756462000000001</v>
      </c>
      <c r="I8" s="10"/>
    </row>
    <row r="9" spans="1:238" x14ac:dyDescent="0.25">
      <c r="A9" s="3" t="s">
        <v>227</v>
      </c>
      <c r="B9" s="3" t="s">
        <v>755</v>
      </c>
      <c r="C9" s="3" t="s">
        <v>312</v>
      </c>
      <c r="D9" s="3">
        <f t="shared" si="0"/>
        <v>3</v>
      </c>
      <c r="F9" s="10">
        <v>1.3944548756355422</v>
      </c>
      <c r="G9" s="10">
        <f t="shared" si="1"/>
        <v>1.2898707599628765</v>
      </c>
      <c r="H9" s="23">
        <f>ROUND(VLOOKUP(A9,input!$A:$E,COLUMN(input!B$1),0),6)</f>
        <v>-6.9875100000000003</v>
      </c>
      <c r="I9" s="10"/>
    </row>
    <row r="10" spans="1:238" ht="16.5" thickBot="1" x14ac:dyDescent="0.3">
      <c r="A10" s="3" t="s">
        <v>228</v>
      </c>
      <c r="B10" s="3" t="s">
        <v>756</v>
      </c>
      <c r="C10" s="3" t="s">
        <v>313</v>
      </c>
      <c r="D10" s="3">
        <f t="shared" si="0"/>
        <v>4</v>
      </c>
      <c r="F10" s="10">
        <v>4.8053084609097843</v>
      </c>
      <c r="G10" s="10">
        <f t="shared" si="1"/>
        <v>4.4449103263415504</v>
      </c>
      <c r="H10" s="23">
        <f>ROUND(VLOOKUP(A10,input!$A:$E,COLUMN(input!B$1),0),6)</f>
        <v>1.7216039999999999</v>
      </c>
      <c r="I10" s="10"/>
    </row>
    <row r="11" spans="1:238" ht="17.25" thickTop="1" thickBot="1" x14ac:dyDescent="0.3">
      <c r="A11" s="11"/>
      <c r="B11" s="11"/>
      <c r="C11" s="11" t="s">
        <v>389</v>
      </c>
      <c r="D11" s="11">
        <f t="shared" si="0"/>
        <v>5</v>
      </c>
      <c r="E11" s="11"/>
      <c r="F11" s="12">
        <f>SUM(F6:F10)</f>
        <v>52.515746722940946</v>
      </c>
      <c r="G11" s="12">
        <f>SUM(G6:G10)</f>
        <v>48.577065718720377</v>
      </c>
      <c r="H11" s="21">
        <f t="shared" ref="H11" si="2">SUM(H6:H10)</f>
        <v>-4.8352570000000012</v>
      </c>
      <c r="I11" s="12">
        <f>IF(H11&gt;0, 0, IF((1-(F11/(F11-H11)))&gt;0.5, 0.5, (1-(F11/(F11-H11)))))</f>
        <v>8.430989322102922E-2</v>
      </c>
    </row>
    <row r="12" spans="1:238" ht="16.5" thickTop="1" x14ac:dyDescent="0.25">
      <c r="D12" s="3">
        <f t="shared" si="0"/>
        <v>6</v>
      </c>
      <c r="F12" s="10"/>
      <c r="G12" s="10"/>
      <c r="H12" s="23"/>
      <c r="I12" s="10"/>
    </row>
    <row r="13" spans="1:238" x14ac:dyDescent="0.25">
      <c r="A13" s="3" t="s">
        <v>10</v>
      </c>
      <c r="B13" s="3" t="s">
        <v>757</v>
      </c>
      <c r="C13" s="3" t="s">
        <v>115</v>
      </c>
      <c r="D13" s="3">
        <f t="shared" si="0"/>
        <v>7</v>
      </c>
      <c r="F13" s="13">
        <v>75.515410124017123</v>
      </c>
      <c r="G13" s="13">
        <f>F13*0.925</f>
        <v>69.851754364715845</v>
      </c>
      <c r="H13" s="24">
        <f>ROUND(VLOOKUP(A13,input!$A:$E,COLUMN(input!B$1),0),6)</f>
        <v>20.88551</v>
      </c>
      <c r="I13" s="13"/>
    </row>
    <row r="14" spans="1:238" x14ac:dyDescent="0.25">
      <c r="A14" s="3" t="s">
        <v>11</v>
      </c>
      <c r="B14" s="3" t="s">
        <v>758</v>
      </c>
      <c r="C14" s="3" t="s">
        <v>116</v>
      </c>
      <c r="D14" s="3">
        <f t="shared" si="0"/>
        <v>8</v>
      </c>
      <c r="F14" s="10">
        <v>1.7945722385262071</v>
      </c>
      <c r="G14" s="10">
        <f t="shared" ref="G14:G19" si="3">F14*0.925</f>
        <v>1.6599793206367417</v>
      </c>
      <c r="H14" s="23">
        <f>ROUND(VLOOKUP(A14,input!$A:$E,COLUMN(input!B$1),0),6)</f>
        <v>-14.330397</v>
      </c>
      <c r="I14" s="10"/>
    </row>
    <row r="15" spans="1:238" x14ac:dyDescent="0.25">
      <c r="A15" s="3" t="s">
        <v>12</v>
      </c>
      <c r="B15" s="3" t="s">
        <v>759</v>
      </c>
      <c r="C15" s="3" t="s">
        <v>117</v>
      </c>
      <c r="D15" s="3">
        <f t="shared" si="0"/>
        <v>9</v>
      </c>
      <c r="F15" s="10">
        <v>3.4475808431750545</v>
      </c>
      <c r="G15" s="10">
        <f t="shared" si="3"/>
        <v>3.1890122799369256</v>
      </c>
      <c r="H15" s="23">
        <f>ROUND(VLOOKUP(A15,input!$A:$E,COLUMN(input!B$1),0),6)</f>
        <v>-8.7918889999999994</v>
      </c>
      <c r="I15" s="10"/>
    </row>
    <row r="16" spans="1:238" x14ac:dyDescent="0.25">
      <c r="A16" s="3" t="s">
        <v>13</v>
      </c>
      <c r="B16" s="3" t="s">
        <v>760</v>
      </c>
      <c r="C16" s="3" t="s">
        <v>118</v>
      </c>
      <c r="D16" s="3">
        <f t="shared" si="0"/>
        <v>10</v>
      </c>
      <c r="F16" s="10">
        <v>2.2546921181641864</v>
      </c>
      <c r="G16" s="10">
        <f t="shared" si="3"/>
        <v>2.0855902093018726</v>
      </c>
      <c r="H16" s="23">
        <f>ROUND(VLOOKUP(A16,input!$A:$E,COLUMN(input!B$1),0),6)</f>
        <v>-12.394755999999999</v>
      </c>
      <c r="I16" s="10"/>
    </row>
    <row r="17" spans="1:9" x14ac:dyDescent="0.25">
      <c r="A17" s="3" t="s">
        <v>14</v>
      </c>
      <c r="B17" s="3" t="s">
        <v>761</v>
      </c>
      <c r="C17" s="3" t="s">
        <v>119</v>
      </c>
      <c r="D17" s="3">
        <f t="shared" si="0"/>
        <v>11</v>
      </c>
      <c r="F17" s="10">
        <v>2.3070370835777934</v>
      </c>
      <c r="G17" s="10">
        <f t="shared" si="3"/>
        <v>2.1340093023094591</v>
      </c>
      <c r="H17" s="23">
        <f>ROUND(VLOOKUP(A17,input!$A:$E,COLUMN(input!B$1),0),6)</f>
        <v>-17.944694999999999</v>
      </c>
      <c r="I17" s="10"/>
    </row>
    <row r="18" spans="1:9" x14ac:dyDescent="0.25">
      <c r="A18" s="3" t="s">
        <v>15</v>
      </c>
      <c r="B18" s="3" t="s">
        <v>762</v>
      </c>
      <c r="C18" s="3" t="s">
        <v>120</v>
      </c>
      <c r="D18" s="3">
        <f t="shared" si="0"/>
        <v>12</v>
      </c>
      <c r="F18" s="10">
        <v>59.857192499575412</v>
      </c>
      <c r="G18" s="10">
        <f t="shared" si="3"/>
        <v>55.36790306210726</v>
      </c>
      <c r="H18" s="23">
        <f>ROUND(VLOOKUP(A18,input!$A:$E,COLUMN(input!B$1),0),6)</f>
        <v>37.857885000000003</v>
      </c>
      <c r="I18" s="10"/>
    </row>
    <row r="19" spans="1:9" ht="16.5" thickBot="1" x14ac:dyDescent="0.3">
      <c r="A19" s="3" t="s">
        <v>16</v>
      </c>
      <c r="B19" s="3" t="s">
        <v>763</v>
      </c>
      <c r="C19" s="3" t="s">
        <v>121</v>
      </c>
      <c r="D19" s="3">
        <f t="shared" si="0"/>
        <v>13</v>
      </c>
      <c r="F19" s="10">
        <v>3.2189199856112025</v>
      </c>
      <c r="G19" s="10">
        <f t="shared" si="3"/>
        <v>2.9775009866903623</v>
      </c>
      <c r="H19" s="23">
        <f>ROUND(VLOOKUP(A19,input!$A:$E,COLUMN(input!B$1),0),6)</f>
        <v>-21.513089000000001</v>
      </c>
      <c r="I19" s="10"/>
    </row>
    <row r="20" spans="1:9" ht="17.25" thickTop="1" thickBot="1" x14ac:dyDescent="0.3">
      <c r="A20" s="11"/>
      <c r="B20" s="11"/>
      <c r="C20" s="11" t="s">
        <v>395</v>
      </c>
      <c r="D20" s="11">
        <f t="shared" si="0"/>
        <v>14</v>
      </c>
      <c r="E20" s="11"/>
      <c r="F20" s="12">
        <f>SUM(F13:F19)</f>
        <v>148.39540489264698</v>
      </c>
      <c r="G20" s="12">
        <f t="shared" ref="G20:H20" si="4">SUM(G13:G19)</f>
        <v>137.26574952569848</v>
      </c>
      <c r="H20" s="21">
        <f t="shared" si="4"/>
        <v>-16.231430999999994</v>
      </c>
      <c r="I20" s="12">
        <f>IF(H20&gt;0, 0, IF((1-(F20/(F20-H20)))&gt;0.5, 0.5, (1-(F20/(F20-H20)))))</f>
        <v>9.8595292268050971E-2</v>
      </c>
    </row>
    <row r="21" spans="1:9" ht="16.5" thickTop="1" x14ac:dyDescent="0.25">
      <c r="D21" s="3">
        <f t="shared" si="0"/>
        <v>15</v>
      </c>
      <c r="F21" s="10"/>
      <c r="G21" s="10"/>
      <c r="H21" s="23"/>
      <c r="I21" s="10"/>
    </row>
    <row r="22" spans="1:9" x14ac:dyDescent="0.25">
      <c r="A22" s="3" t="s">
        <v>261</v>
      </c>
      <c r="B22" s="3" t="s">
        <v>764</v>
      </c>
      <c r="C22" s="3" t="s">
        <v>346</v>
      </c>
      <c r="D22" s="3">
        <f t="shared" si="0"/>
        <v>16</v>
      </c>
      <c r="F22" s="10">
        <v>82.973367468892363</v>
      </c>
      <c r="G22" s="10">
        <f t="shared" ref="G22:G27" si="5">F22*0.925</f>
        <v>76.750364908725444</v>
      </c>
      <c r="H22" s="23">
        <f>ROUND(VLOOKUP(A22,input!$A:$E,COLUMN(input!B$1),0),6)</f>
        <v>65.196607</v>
      </c>
      <c r="I22" s="10"/>
    </row>
    <row r="23" spans="1:9" x14ac:dyDescent="0.25">
      <c r="A23" s="3" t="s">
        <v>262</v>
      </c>
      <c r="B23" s="3" t="s">
        <v>765</v>
      </c>
      <c r="C23" s="3" t="s">
        <v>347</v>
      </c>
      <c r="D23" s="3">
        <f t="shared" si="0"/>
        <v>17</v>
      </c>
      <c r="F23" s="10">
        <v>3.4138498179190919</v>
      </c>
      <c r="G23" s="10">
        <f t="shared" si="5"/>
        <v>3.1578110815751601</v>
      </c>
      <c r="H23" s="23">
        <f>ROUND(VLOOKUP(A23,input!$A:$E,COLUMN(input!B$1),0),6)</f>
        <v>-6.9271079999999996</v>
      </c>
      <c r="I23" s="10"/>
    </row>
    <row r="24" spans="1:9" x14ac:dyDescent="0.25">
      <c r="A24" s="3" t="s">
        <v>263</v>
      </c>
      <c r="B24" s="3" t="s">
        <v>766</v>
      </c>
      <c r="C24" s="3" t="s">
        <v>348</v>
      </c>
      <c r="D24" s="3">
        <f t="shared" si="0"/>
        <v>18</v>
      </c>
      <c r="F24" s="10">
        <v>2.9225154198656074</v>
      </c>
      <c r="G24" s="10">
        <f t="shared" si="5"/>
        <v>2.7033267633756868</v>
      </c>
      <c r="H24" s="23">
        <f>ROUND(VLOOKUP(A24,input!$A:$E,COLUMN(input!B$1),0),6)</f>
        <v>-4.8289629999999999</v>
      </c>
      <c r="I24" s="10"/>
    </row>
    <row r="25" spans="1:9" x14ac:dyDescent="0.25">
      <c r="A25" s="3" t="s">
        <v>264</v>
      </c>
      <c r="B25" s="3" t="s">
        <v>767</v>
      </c>
      <c r="C25" s="3" t="s">
        <v>349</v>
      </c>
      <c r="D25" s="3">
        <f t="shared" si="0"/>
        <v>19</v>
      </c>
      <c r="F25" s="10">
        <v>3.1146152759985117</v>
      </c>
      <c r="G25" s="10">
        <f t="shared" si="5"/>
        <v>2.8810191302986237</v>
      </c>
      <c r="H25" s="23">
        <f>ROUND(VLOOKUP(A25,input!$A:$E,COLUMN(input!B$1),0),6)</f>
        <v>-11.737641</v>
      </c>
      <c r="I25" s="10"/>
    </row>
    <row r="26" spans="1:9" x14ac:dyDescent="0.25">
      <c r="A26" s="3" t="s">
        <v>265</v>
      </c>
      <c r="B26" s="3" t="s">
        <v>768</v>
      </c>
      <c r="C26" s="3" t="s">
        <v>350</v>
      </c>
      <c r="D26" s="3">
        <f t="shared" si="0"/>
        <v>20</v>
      </c>
      <c r="F26" s="10">
        <v>1.6021805702173224</v>
      </c>
      <c r="G26" s="10">
        <f t="shared" si="5"/>
        <v>1.4820170274510234</v>
      </c>
      <c r="H26" s="23">
        <f>ROUND(VLOOKUP(A26,input!$A:$E,COLUMN(input!B$1),0),6)</f>
        <v>-6.4153669999999998</v>
      </c>
      <c r="I26" s="10"/>
    </row>
    <row r="27" spans="1:9" ht="16.5" thickBot="1" x14ac:dyDescent="0.3">
      <c r="A27" s="3" t="s">
        <v>266</v>
      </c>
      <c r="B27" s="3" t="s">
        <v>769</v>
      </c>
      <c r="C27" s="3" t="s">
        <v>351</v>
      </c>
      <c r="D27" s="3">
        <f t="shared" si="0"/>
        <v>21</v>
      </c>
      <c r="F27" s="10">
        <v>2.1004037767385082</v>
      </c>
      <c r="G27" s="10">
        <f t="shared" si="5"/>
        <v>1.9428734934831202</v>
      </c>
      <c r="H27" s="23">
        <f>ROUND(VLOOKUP(A27,input!$A:$E,COLUMN(input!B$1),0),6)</f>
        <v>-14.342923000000001</v>
      </c>
      <c r="I27" s="10"/>
    </row>
    <row r="28" spans="1:9" ht="17.25" thickTop="1" thickBot="1" x14ac:dyDescent="0.3">
      <c r="A28" s="11"/>
      <c r="B28" s="11"/>
      <c r="C28" s="11" t="s">
        <v>390</v>
      </c>
      <c r="D28" s="11">
        <f t="shared" si="0"/>
        <v>22</v>
      </c>
      <c r="E28" s="11"/>
      <c r="F28" s="12">
        <f>SUM(F22:F27)</f>
        <v>96.126932329631401</v>
      </c>
      <c r="G28" s="12">
        <f t="shared" ref="G28:H28" si="6">SUM(G22:G27)</f>
        <v>88.917412404909058</v>
      </c>
      <c r="H28" s="21">
        <f t="shared" si="6"/>
        <v>20.944604999999996</v>
      </c>
      <c r="I28" s="12">
        <f t="shared" ref="I28" si="7">IF(H28&gt;0, 0, IF((1-(F28/(F28-H28)))&gt;0.5, 0.5, (1-(F28/(F28-H28)))))</f>
        <v>0</v>
      </c>
    </row>
    <row r="29" spans="1:9" ht="16.5" thickTop="1" x14ac:dyDescent="0.25">
      <c r="D29" s="3">
        <f t="shared" si="0"/>
        <v>23</v>
      </c>
      <c r="F29" s="10"/>
      <c r="G29" s="10"/>
      <c r="H29" s="23"/>
      <c r="I29" s="10"/>
    </row>
    <row r="30" spans="1:9" x14ac:dyDescent="0.25">
      <c r="A30" s="3" t="s">
        <v>248</v>
      </c>
      <c r="B30" s="3" t="s">
        <v>770</v>
      </c>
      <c r="C30" s="3" t="s">
        <v>333</v>
      </c>
      <c r="D30" s="3">
        <f t="shared" si="0"/>
        <v>24</v>
      </c>
      <c r="F30" s="10">
        <v>53.903289969016029</v>
      </c>
      <c r="G30" s="10">
        <f t="shared" ref="G30:G40" si="8">F30*0.925</f>
        <v>49.860543221339832</v>
      </c>
      <c r="H30" s="23">
        <f>ROUND(VLOOKUP(A30,input!$A:$E,COLUMN(input!B$1),0),6)</f>
        <v>15.457713999999999</v>
      </c>
      <c r="I30" s="10"/>
    </row>
    <row r="31" spans="1:9" x14ac:dyDescent="0.25">
      <c r="A31" s="3" t="s">
        <v>249</v>
      </c>
      <c r="B31" s="3" t="s">
        <v>771</v>
      </c>
      <c r="C31" s="3" t="s">
        <v>334</v>
      </c>
      <c r="D31" s="3">
        <f t="shared" si="0"/>
        <v>25</v>
      </c>
      <c r="F31" s="10">
        <v>3.0092379100955076</v>
      </c>
      <c r="G31" s="10">
        <f t="shared" si="8"/>
        <v>2.7835450668383448</v>
      </c>
      <c r="H31" s="23">
        <f>ROUND(VLOOKUP(A31,input!$A:$E,COLUMN(input!B$1),0),6)</f>
        <v>-8.6644780000000008</v>
      </c>
      <c r="I31" s="10"/>
    </row>
    <row r="32" spans="1:9" x14ac:dyDescent="0.25">
      <c r="A32" s="3" t="s">
        <v>250</v>
      </c>
      <c r="B32" s="3" t="s">
        <v>772</v>
      </c>
      <c r="C32" s="3" t="s">
        <v>335</v>
      </c>
      <c r="D32" s="3">
        <f t="shared" si="0"/>
        <v>26</v>
      </c>
      <c r="F32" s="10">
        <v>2.7328792610721844</v>
      </c>
      <c r="G32" s="10">
        <f t="shared" si="8"/>
        <v>2.5279133164917709</v>
      </c>
      <c r="H32" s="23">
        <f>ROUND(VLOOKUP(A32,input!$A:$E,COLUMN(input!B$1),0),6)</f>
        <v>-5.3177099999999999</v>
      </c>
      <c r="I32" s="10"/>
    </row>
    <row r="33" spans="1:9" x14ac:dyDescent="0.25">
      <c r="A33" s="3" t="s">
        <v>251</v>
      </c>
      <c r="B33" s="3" t="s">
        <v>773</v>
      </c>
      <c r="C33" s="3" t="s">
        <v>336</v>
      </c>
      <c r="D33" s="3">
        <f t="shared" si="0"/>
        <v>27</v>
      </c>
      <c r="F33" s="10">
        <v>3.1504219641105862</v>
      </c>
      <c r="G33" s="10">
        <f t="shared" si="8"/>
        <v>2.9141403168022921</v>
      </c>
      <c r="H33" s="23">
        <f>ROUND(VLOOKUP(A33,input!$A:$E,COLUMN(input!B$1),0),6)</f>
        <v>-10.707451000000001</v>
      </c>
      <c r="I33" s="10"/>
    </row>
    <row r="34" spans="1:9" x14ac:dyDescent="0.25">
      <c r="A34" s="3" t="s">
        <v>252</v>
      </c>
      <c r="B34" s="3" t="s">
        <v>774</v>
      </c>
      <c r="C34" s="3" t="s">
        <v>337</v>
      </c>
      <c r="D34" s="3">
        <f t="shared" si="0"/>
        <v>28</v>
      </c>
      <c r="F34" s="10">
        <v>1.5643259968459164</v>
      </c>
      <c r="G34" s="10">
        <f t="shared" si="8"/>
        <v>1.4470015470824729</v>
      </c>
      <c r="H34" s="23">
        <f>ROUND(VLOOKUP(A34,input!$A:$E,COLUMN(input!B$1),0),6)</f>
        <v>-6.1524989999999997</v>
      </c>
      <c r="I34" s="10"/>
    </row>
    <row r="35" spans="1:9" x14ac:dyDescent="0.25">
      <c r="A35" s="3" t="s">
        <v>253</v>
      </c>
      <c r="B35" s="3" t="s">
        <v>775</v>
      </c>
      <c r="C35" s="3" t="s">
        <v>338</v>
      </c>
      <c r="D35" s="3">
        <f t="shared" si="0"/>
        <v>29</v>
      </c>
      <c r="F35" s="10">
        <v>3.1042882353503534</v>
      </c>
      <c r="G35" s="10">
        <f t="shared" si="8"/>
        <v>2.8714666176990771</v>
      </c>
      <c r="H35" s="23">
        <f>ROUND(VLOOKUP(A35,input!$A:$E,COLUMN(input!B$1),0),6)</f>
        <v>-6.0767350000000002</v>
      </c>
      <c r="I35" s="10"/>
    </row>
    <row r="36" spans="1:9" x14ac:dyDescent="0.25">
      <c r="A36" s="3" t="s">
        <v>254</v>
      </c>
      <c r="B36" s="3" t="s">
        <v>776</v>
      </c>
      <c r="C36" s="3" t="s">
        <v>339</v>
      </c>
      <c r="D36" s="3">
        <f t="shared" si="0"/>
        <v>30</v>
      </c>
      <c r="F36" s="10">
        <v>2.2111322509438742</v>
      </c>
      <c r="G36" s="10">
        <f t="shared" si="8"/>
        <v>2.0452973321230838</v>
      </c>
      <c r="H36" s="23">
        <f>ROUND(VLOOKUP(A36,input!$A:$E,COLUMN(input!B$1),0),6)</f>
        <v>-7.7024059999999999</v>
      </c>
      <c r="I36" s="10"/>
    </row>
    <row r="37" spans="1:9" x14ac:dyDescent="0.25">
      <c r="A37" s="3" t="s">
        <v>255</v>
      </c>
      <c r="B37" s="3" t="s">
        <v>777</v>
      </c>
      <c r="C37" s="3" t="s">
        <v>340</v>
      </c>
      <c r="D37" s="3">
        <f t="shared" si="0"/>
        <v>31</v>
      </c>
      <c r="F37" s="10">
        <v>2.6166174469060275</v>
      </c>
      <c r="G37" s="10">
        <f t="shared" si="8"/>
        <v>2.4203711383880755</v>
      </c>
      <c r="H37" s="23">
        <f>ROUND(VLOOKUP(A37,input!$A:$E,COLUMN(input!B$1),0),6)</f>
        <v>-3.0427770000000001</v>
      </c>
      <c r="I37" s="10"/>
    </row>
    <row r="38" spans="1:9" x14ac:dyDescent="0.25">
      <c r="A38" s="3" t="s">
        <v>256</v>
      </c>
      <c r="B38" s="3" t="s">
        <v>778</v>
      </c>
      <c r="C38" s="3" t="s">
        <v>341</v>
      </c>
      <c r="D38" s="3">
        <f t="shared" si="0"/>
        <v>32</v>
      </c>
      <c r="F38" s="10">
        <v>2.3568987539945505</v>
      </c>
      <c r="G38" s="10">
        <f t="shared" si="8"/>
        <v>2.1801313474449593</v>
      </c>
      <c r="H38" s="23">
        <f>ROUND(VLOOKUP(A38,input!$A:$E,COLUMN(input!B$1),0),6)</f>
        <v>-6.1926589999999999</v>
      </c>
      <c r="I38" s="10"/>
    </row>
    <row r="39" spans="1:9" x14ac:dyDescent="0.25">
      <c r="A39" s="3" t="s">
        <v>257</v>
      </c>
      <c r="B39" s="3" t="s">
        <v>779</v>
      </c>
      <c r="C39" s="3" t="s">
        <v>342</v>
      </c>
      <c r="D39" s="3">
        <f t="shared" si="0"/>
        <v>33</v>
      </c>
      <c r="F39" s="10">
        <v>8.389089001091941</v>
      </c>
      <c r="G39" s="10">
        <f t="shared" si="8"/>
        <v>7.7599073260100457</v>
      </c>
      <c r="H39" s="23">
        <f>ROUND(VLOOKUP(A39,input!$A:$E,COLUMN(input!B$1),0),6)</f>
        <v>5.7386189999999999</v>
      </c>
      <c r="I39" s="10"/>
    </row>
    <row r="40" spans="1:9" ht="16.5" thickBot="1" x14ac:dyDescent="0.3">
      <c r="A40" s="3" t="s">
        <v>258</v>
      </c>
      <c r="B40" s="3" t="s">
        <v>780</v>
      </c>
      <c r="C40" s="3" t="s">
        <v>343</v>
      </c>
      <c r="D40" s="3">
        <f t="shared" si="0"/>
        <v>34</v>
      </c>
      <c r="F40" s="10">
        <v>105.40991793767951</v>
      </c>
      <c r="G40" s="10">
        <f t="shared" si="8"/>
        <v>97.504174092353551</v>
      </c>
      <c r="H40" s="23">
        <f>ROUND(VLOOKUP(A40,input!$A:$E,COLUMN(input!B$1),0),6)</f>
        <v>88.616326999999998</v>
      </c>
      <c r="I40" s="10"/>
    </row>
    <row r="41" spans="1:9" ht="17.25" thickTop="1" thickBot="1" x14ac:dyDescent="0.3">
      <c r="A41" s="11"/>
      <c r="B41" s="11"/>
      <c r="C41" s="11" t="s">
        <v>391</v>
      </c>
      <c r="D41" s="11">
        <f t="shared" si="0"/>
        <v>35</v>
      </c>
      <c r="E41" s="11"/>
      <c r="F41" s="12">
        <f>SUM(F30:F40)</f>
        <v>188.4480987271065</v>
      </c>
      <c r="G41" s="12">
        <f t="shared" ref="G41:H41" si="9">SUM(G30:G40)</f>
        <v>174.3144913225735</v>
      </c>
      <c r="H41" s="21">
        <f t="shared" si="9"/>
        <v>55.955945</v>
      </c>
      <c r="I41" s="12">
        <f t="shared" ref="I41" si="10">IF(H41&gt;0, 0, IF((1-(F41/(F41-H41)))&gt;0.5, 0.5, (1-(F41/(F41-H41)))))</f>
        <v>0</v>
      </c>
    </row>
    <row r="42" spans="1:9" ht="16.5" thickTop="1" x14ac:dyDescent="0.25">
      <c r="D42" s="3">
        <f t="shared" si="0"/>
        <v>36</v>
      </c>
      <c r="F42" s="10"/>
      <c r="G42" s="10"/>
      <c r="H42" s="23"/>
      <c r="I42" s="10"/>
    </row>
    <row r="43" spans="1:9" x14ac:dyDescent="0.25">
      <c r="A43" s="3" t="s">
        <v>17</v>
      </c>
      <c r="B43" s="3" t="s">
        <v>781</v>
      </c>
      <c r="C43" s="3" t="s">
        <v>122</v>
      </c>
      <c r="D43" s="3">
        <f t="shared" si="0"/>
        <v>37</v>
      </c>
      <c r="F43" s="10">
        <v>95.862251283307273</v>
      </c>
      <c r="G43" s="10">
        <f t="shared" ref="G43:G52" si="11">F43*0.925</f>
        <v>88.672582437059233</v>
      </c>
      <c r="H43" s="23">
        <f>ROUND(VLOOKUP(A43,input!$A:$E,COLUMN(input!B$1),0),6)</f>
        <v>75.319709000000003</v>
      </c>
      <c r="I43" s="10"/>
    </row>
    <row r="44" spans="1:9" x14ac:dyDescent="0.25">
      <c r="A44" s="3" t="s">
        <v>18</v>
      </c>
      <c r="B44" s="3" t="s">
        <v>782</v>
      </c>
      <c r="C44" s="3" t="s">
        <v>123</v>
      </c>
      <c r="D44" s="3">
        <f t="shared" si="0"/>
        <v>38</v>
      </c>
      <c r="F44" s="10">
        <v>2.4909204677706738</v>
      </c>
      <c r="G44" s="10">
        <f t="shared" si="11"/>
        <v>2.3041014326878733</v>
      </c>
      <c r="H44" s="23">
        <f>ROUND(VLOOKUP(A44,input!$A:$E,COLUMN(input!B$1),0),6)</f>
        <v>-9.7455210000000001</v>
      </c>
      <c r="I44" s="10"/>
    </row>
    <row r="45" spans="1:9" x14ac:dyDescent="0.25">
      <c r="A45" s="3" t="s">
        <v>19</v>
      </c>
      <c r="B45" s="3" t="s">
        <v>783</v>
      </c>
      <c r="C45" s="3" t="s">
        <v>124</v>
      </c>
      <c r="D45" s="3">
        <f t="shared" si="0"/>
        <v>39</v>
      </c>
      <c r="F45" s="10">
        <v>3.8569039230167665</v>
      </c>
      <c r="G45" s="10">
        <f t="shared" si="11"/>
        <v>3.5676361287905092</v>
      </c>
      <c r="H45" s="23">
        <f>ROUND(VLOOKUP(A45,input!$A:$E,COLUMN(input!B$1),0),6)</f>
        <v>-23.854534999999998</v>
      </c>
      <c r="I45" s="10"/>
    </row>
    <row r="46" spans="1:9" x14ac:dyDescent="0.25">
      <c r="A46" s="3" t="s">
        <v>20</v>
      </c>
      <c r="B46" s="3" t="s">
        <v>784</v>
      </c>
      <c r="C46" s="3" t="s">
        <v>125</v>
      </c>
      <c r="D46" s="3">
        <f t="shared" si="0"/>
        <v>40</v>
      </c>
      <c r="F46" s="10">
        <v>2.0667199460490577</v>
      </c>
      <c r="G46" s="10">
        <f t="shared" si="11"/>
        <v>1.9117159500953784</v>
      </c>
      <c r="H46" s="23">
        <f>ROUND(VLOOKUP(A46,input!$A:$E,COLUMN(input!B$1),0),6)</f>
        <v>-3.7637939999999999</v>
      </c>
      <c r="I46" s="10"/>
    </row>
    <row r="47" spans="1:9" x14ac:dyDescent="0.25">
      <c r="A47" s="3" t="s">
        <v>21</v>
      </c>
      <c r="B47" s="3" t="s">
        <v>785</v>
      </c>
      <c r="C47" s="3" t="s">
        <v>126</v>
      </c>
      <c r="D47" s="3">
        <f t="shared" si="0"/>
        <v>41</v>
      </c>
      <c r="F47" s="10">
        <v>2.7929586987631931</v>
      </c>
      <c r="G47" s="10">
        <f t="shared" si="11"/>
        <v>2.5834867963559538</v>
      </c>
      <c r="H47" s="23">
        <f>ROUND(VLOOKUP(A47,input!$A:$E,COLUMN(input!B$1),0),6)</f>
        <v>-9.3380849999999995</v>
      </c>
      <c r="I47" s="10"/>
    </row>
    <row r="48" spans="1:9" x14ac:dyDescent="0.25">
      <c r="A48" s="3" t="s">
        <v>22</v>
      </c>
      <c r="B48" s="3" t="s">
        <v>786</v>
      </c>
      <c r="C48" s="3" t="s">
        <v>127</v>
      </c>
      <c r="D48" s="3">
        <f t="shared" si="0"/>
        <v>42</v>
      </c>
      <c r="F48" s="10">
        <v>3.1693555342869484</v>
      </c>
      <c r="G48" s="10">
        <f t="shared" si="11"/>
        <v>2.9316538692154275</v>
      </c>
      <c r="H48" s="23">
        <f>ROUND(VLOOKUP(A48,input!$A:$E,COLUMN(input!B$1),0),6)</f>
        <v>-8.5417679999999994</v>
      </c>
      <c r="I48" s="10"/>
    </row>
    <row r="49" spans="1:9" x14ac:dyDescent="0.25">
      <c r="A49" s="3" t="s">
        <v>23</v>
      </c>
      <c r="B49" s="3" t="s">
        <v>787</v>
      </c>
      <c r="C49" s="3" t="s">
        <v>128</v>
      </c>
      <c r="D49" s="3">
        <f t="shared" si="0"/>
        <v>43</v>
      </c>
      <c r="F49" s="10">
        <v>1.5389728110532102</v>
      </c>
      <c r="G49" s="10">
        <f t="shared" si="11"/>
        <v>1.4235498502242194</v>
      </c>
      <c r="H49" s="23">
        <f>ROUND(VLOOKUP(A49,input!$A:$E,COLUMN(input!B$1),0),6)</f>
        <v>-3.0170680000000001</v>
      </c>
      <c r="I49" s="10"/>
    </row>
    <row r="50" spans="1:9" x14ac:dyDescent="0.25">
      <c r="A50" s="3" t="s">
        <v>24</v>
      </c>
      <c r="B50" s="3" t="s">
        <v>788</v>
      </c>
      <c r="C50" s="3" t="s">
        <v>129</v>
      </c>
      <c r="D50" s="3">
        <f t="shared" si="0"/>
        <v>44</v>
      </c>
      <c r="F50" s="10">
        <v>2.223107652842899</v>
      </c>
      <c r="G50" s="10">
        <f t="shared" si="11"/>
        <v>2.0563745788796819</v>
      </c>
      <c r="H50" s="23">
        <f>ROUND(VLOOKUP(A50,input!$A:$E,COLUMN(input!B$1),0),6)</f>
        <v>-2.257892</v>
      </c>
      <c r="I50" s="10"/>
    </row>
    <row r="51" spans="1:9" x14ac:dyDescent="0.25">
      <c r="A51" s="3" t="s">
        <v>25</v>
      </c>
      <c r="B51" s="3" t="s">
        <v>789</v>
      </c>
      <c r="C51" s="3" t="s">
        <v>130</v>
      </c>
      <c r="D51" s="3">
        <f t="shared" si="0"/>
        <v>45</v>
      </c>
      <c r="F51" s="10">
        <v>54.477004812945147</v>
      </c>
      <c r="G51" s="10">
        <f t="shared" si="11"/>
        <v>50.391229451974262</v>
      </c>
      <c r="H51" s="23">
        <f>ROUND(VLOOKUP(A51,input!$A:$E,COLUMN(input!B$1),0),6)</f>
        <v>13.854365</v>
      </c>
      <c r="I51" s="10"/>
    </row>
    <row r="52" spans="1:9" ht="16.5" thickBot="1" x14ac:dyDescent="0.3">
      <c r="A52" s="3" t="s">
        <v>26</v>
      </c>
      <c r="B52" s="3" t="s">
        <v>790</v>
      </c>
      <c r="C52" s="3" t="s">
        <v>131</v>
      </c>
      <c r="D52" s="3">
        <f t="shared" si="0"/>
        <v>46</v>
      </c>
      <c r="F52" s="10">
        <v>30.388551123961179</v>
      </c>
      <c r="G52" s="10">
        <f t="shared" si="11"/>
        <v>28.109409789664092</v>
      </c>
      <c r="H52" s="23">
        <f>ROUND(VLOOKUP(A52,input!$A:$E,COLUMN(input!B$1),0),6)</f>
        <v>14.05885</v>
      </c>
      <c r="I52" s="10"/>
    </row>
    <row r="53" spans="1:9" ht="17.25" thickTop="1" thickBot="1" x14ac:dyDescent="0.3">
      <c r="A53" s="11"/>
      <c r="B53" s="11"/>
      <c r="C53" s="11" t="s">
        <v>392</v>
      </c>
      <c r="D53" s="11">
        <f t="shared" si="0"/>
        <v>47</v>
      </c>
      <c r="E53" s="11"/>
      <c r="F53" s="12">
        <f>SUM(F43:F52)</f>
        <v>198.86674625399635</v>
      </c>
      <c r="G53" s="12">
        <f t="shared" ref="G53:H53" si="12">SUM(G43:G52)</f>
        <v>183.95174028494662</v>
      </c>
      <c r="H53" s="21">
        <f t="shared" si="12"/>
        <v>42.714261000000008</v>
      </c>
      <c r="I53" s="12">
        <f t="shared" ref="I53" si="13">IF(H53&gt;0, 0, IF((1-(F53/(F53-H53)))&gt;0.5, 0.5, (1-(F53/(F53-H53)))))</f>
        <v>0</v>
      </c>
    </row>
    <row r="54" spans="1:9" ht="16.5" thickTop="1" x14ac:dyDescent="0.25">
      <c r="D54" s="3">
        <f t="shared" si="0"/>
        <v>48</v>
      </c>
      <c r="F54" s="10"/>
      <c r="G54" s="10"/>
      <c r="H54" s="23"/>
      <c r="I54" s="10"/>
    </row>
    <row r="55" spans="1:9" x14ac:dyDescent="0.25">
      <c r="A55" s="3" t="s">
        <v>267</v>
      </c>
      <c r="B55" s="3" t="s">
        <v>791</v>
      </c>
      <c r="C55" s="3" t="s">
        <v>352</v>
      </c>
      <c r="D55" s="3">
        <f t="shared" si="0"/>
        <v>49</v>
      </c>
      <c r="F55" s="10">
        <v>31.011015127525322</v>
      </c>
      <c r="G55" s="10">
        <f t="shared" ref="G55:G58" si="14">F55*0.925</f>
        <v>28.685188992960924</v>
      </c>
      <c r="H55" s="23">
        <f>ROUND(VLOOKUP(A55,input!$A:$E,COLUMN(input!B$1),0),6)</f>
        <v>-21.062571999999999</v>
      </c>
      <c r="I55" s="10"/>
    </row>
    <row r="56" spans="1:9" x14ac:dyDescent="0.25">
      <c r="A56" s="3" t="s">
        <v>268</v>
      </c>
      <c r="B56" s="3" t="s">
        <v>792</v>
      </c>
      <c r="C56" s="3" t="s">
        <v>353</v>
      </c>
      <c r="D56" s="3">
        <f t="shared" si="0"/>
        <v>50</v>
      </c>
      <c r="F56" s="10">
        <v>5.3244195559359664</v>
      </c>
      <c r="G56" s="10">
        <f t="shared" si="14"/>
        <v>4.9250880892407691</v>
      </c>
      <c r="H56" s="23">
        <f>ROUND(VLOOKUP(A56,input!$A:$E,COLUMN(input!B$1),0),6)</f>
        <v>-23.972258</v>
      </c>
      <c r="I56" s="10"/>
    </row>
    <row r="57" spans="1:9" x14ac:dyDescent="0.25">
      <c r="A57" s="3" t="s">
        <v>269</v>
      </c>
      <c r="B57" s="3" t="s">
        <v>793</v>
      </c>
      <c r="C57" s="3" t="s">
        <v>354</v>
      </c>
      <c r="D57" s="3">
        <f t="shared" si="0"/>
        <v>51</v>
      </c>
      <c r="F57" s="10">
        <v>32.272308307899699</v>
      </c>
      <c r="G57" s="10">
        <f t="shared" si="14"/>
        <v>29.851885184807223</v>
      </c>
      <c r="H57" s="23">
        <f>ROUND(VLOOKUP(A57,input!$A:$E,COLUMN(input!B$1),0),6)</f>
        <v>9.2871819999999996</v>
      </c>
      <c r="I57" s="10"/>
    </row>
    <row r="58" spans="1:9" ht="16.5" thickBot="1" x14ac:dyDescent="0.3">
      <c r="A58" s="3" t="s">
        <v>270</v>
      </c>
      <c r="B58" s="3" t="s">
        <v>794</v>
      </c>
      <c r="C58" s="3" t="s">
        <v>355</v>
      </c>
      <c r="D58" s="3">
        <f t="shared" si="0"/>
        <v>52</v>
      </c>
      <c r="F58" s="10">
        <v>53.883083147329081</v>
      </c>
      <c r="G58" s="10">
        <f t="shared" si="14"/>
        <v>49.841851911279406</v>
      </c>
      <c r="H58" s="23">
        <f>ROUND(VLOOKUP(A58,input!$A:$E,COLUMN(input!B$1),0),6)</f>
        <v>36.269078999999998</v>
      </c>
      <c r="I58" s="10"/>
    </row>
    <row r="59" spans="1:9" ht="17.25" thickTop="1" thickBot="1" x14ac:dyDescent="0.3">
      <c r="A59" s="11"/>
      <c r="B59" s="11"/>
      <c r="C59" s="11" t="s">
        <v>393</v>
      </c>
      <c r="D59" s="11">
        <f t="shared" si="0"/>
        <v>53</v>
      </c>
      <c r="E59" s="11"/>
      <c r="F59" s="12">
        <f>SUM(F55:F58)</f>
        <v>122.49082613869007</v>
      </c>
      <c r="G59" s="12">
        <f t="shared" ref="G59:H59" si="15">SUM(G55:G58)</f>
        <v>113.30401417828833</v>
      </c>
      <c r="H59" s="21">
        <f t="shared" si="15"/>
        <v>0.52143099999999976</v>
      </c>
      <c r="I59" s="12">
        <f t="shared" ref="I59" si="16">IF(H59&gt;0, 0, IF((1-(F59/(F59-H59)))&gt;0.5, 0.5, (1-(F59/(F59-H59)))))</f>
        <v>0</v>
      </c>
    </row>
    <row r="60" spans="1:9" ht="16.5" thickTop="1" x14ac:dyDescent="0.25">
      <c r="D60" s="3">
        <f t="shared" si="0"/>
        <v>54</v>
      </c>
      <c r="F60" s="10"/>
      <c r="G60" s="10"/>
      <c r="H60" s="23"/>
      <c r="I60" s="10"/>
    </row>
    <row r="61" spans="1:9" x14ac:dyDescent="0.25">
      <c r="A61" s="3" t="s">
        <v>232</v>
      </c>
      <c r="B61" s="3" t="s">
        <v>795</v>
      </c>
      <c r="C61" s="3" t="s">
        <v>317</v>
      </c>
      <c r="D61" s="3">
        <f t="shared" si="0"/>
        <v>55</v>
      </c>
      <c r="F61" s="10">
        <v>164.95489726572188</v>
      </c>
      <c r="G61" s="10">
        <f t="shared" ref="G61:G71" si="17">F61*0.925</f>
        <v>152.58327997079274</v>
      </c>
      <c r="H61" s="23">
        <f>ROUND(VLOOKUP(A61,input!$A:$E,COLUMN(input!B$1),0),6)</f>
        <v>124.10991799999999</v>
      </c>
      <c r="I61" s="10"/>
    </row>
    <row r="62" spans="1:9" x14ac:dyDescent="0.25">
      <c r="A62" s="3" t="s">
        <v>233</v>
      </c>
      <c r="B62" s="3" t="s">
        <v>796</v>
      </c>
      <c r="C62" s="3" t="s">
        <v>318</v>
      </c>
      <c r="D62" s="3">
        <f t="shared" si="0"/>
        <v>56</v>
      </c>
      <c r="F62" s="10">
        <v>3.2563305575861721</v>
      </c>
      <c r="G62" s="10">
        <f t="shared" si="17"/>
        <v>3.0121057657672092</v>
      </c>
      <c r="H62" s="23">
        <f>ROUND(VLOOKUP(A62,input!$A:$E,COLUMN(input!B$1),0),6)</f>
        <v>-12.364197000000001</v>
      </c>
      <c r="I62" s="10"/>
    </row>
    <row r="63" spans="1:9" x14ac:dyDescent="0.25">
      <c r="A63" s="3" t="s">
        <v>234</v>
      </c>
      <c r="B63" s="3" t="s">
        <v>797</v>
      </c>
      <c r="C63" s="3" t="s">
        <v>319</v>
      </c>
      <c r="D63" s="3">
        <f t="shared" si="0"/>
        <v>57</v>
      </c>
      <c r="F63" s="10">
        <v>1.5495109217532732</v>
      </c>
      <c r="G63" s="10">
        <f t="shared" si="17"/>
        <v>1.4332976026217779</v>
      </c>
      <c r="H63" s="23">
        <f>ROUND(VLOOKUP(A63,input!$A:$E,COLUMN(input!B$1),0),6)</f>
        <v>-9.4651770000000006</v>
      </c>
      <c r="I63" s="10"/>
    </row>
    <row r="64" spans="1:9" x14ac:dyDescent="0.25">
      <c r="A64" s="3" t="s">
        <v>235</v>
      </c>
      <c r="B64" s="3" t="s">
        <v>798</v>
      </c>
      <c r="C64" s="3" t="s">
        <v>320</v>
      </c>
      <c r="D64" s="3">
        <f t="shared" si="0"/>
        <v>58</v>
      </c>
      <c r="F64" s="10">
        <v>2.1135627908990391</v>
      </c>
      <c r="G64" s="10">
        <f t="shared" si="17"/>
        <v>1.9550455815816112</v>
      </c>
      <c r="H64" s="23">
        <f>ROUND(VLOOKUP(A64,input!$A:$E,COLUMN(input!B$1),0),6)</f>
        <v>-3.6075819999999998</v>
      </c>
      <c r="I64" s="10"/>
    </row>
    <row r="65" spans="1:9" x14ac:dyDescent="0.25">
      <c r="A65" s="3" t="s">
        <v>236</v>
      </c>
      <c r="B65" s="3" t="s">
        <v>799</v>
      </c>
      <c r="C65" s="3" t="s">
        <v>321</v>
      </c>
      <c r="D65" s="3">
        <f t="shared" si="0"/>
        <v>59</v>
      </c>
      <c r="F65" s="10">
        <v>4.0407612482983799</v>
      </c>
      <c r="G65" s="10">
        <f t="shared" si="17"/>
        <v>3.7377041546760017</v>
      </c>
      <c r="H65" s="23">
        <f>ROUND(VLOOKUP(A65,input!$A:$E,COLUMN(input!B$1),0),6)</f>
        <v>-18.714010999999999</v>
      </c>
      <c r="I65" s="10"/>
    </row>
    <row r="66" spans="1:9" x14ac:dyDescent="0.25">
      <c r="A66" s="3" t="s">
        <v>237</v>
      </c>
      <c r="B66" s="3" t="s">
        <v>800</v>
      </c>
      <c r="C66" s="3" t="s">
        <v>322</v>
      </c>
      <c r="D66" s="3">
        <f t="shared" si="0"/>
        <v>60</v>
      </c>
      <c r="F66" s="10">
        <v>3.1100329395620201</v>
      </c>
      <c r="G66" s="10">
        <f t="shared" si="17"/>
        <v>2.8767804690948688</v>
      </c>
      <c r="H66" s="23">
        <f>ROUND(VLOOKUP(A66,input!$A:$E,COLUMN(input!B$1),0),6)</f>
        <v>-10.161002</v>
      </c>
      <c r="I66" s="10"/>
    </row>
    <row r="67" spans="1:9" x14ac:dyDescent="0.25">
      <c r="A67" s="3" t="s">
        <v>238</v>
      </c>
      <c r="B67" s="3" t="s">
        <v>801</v>
      </c>
      <c r="C67" s="3" t="s">
        <v>323</v>
      </c>
      <c r="D67" s="3">
        <f t="shared" si="0"/>
        <v>61</v>
      </c>
      <c r="F67" s="10">
        <v>1.6228790374206963</v>
      </c>
      <c r="G67" s="10">
        <f t="shared" si="17"/>
        <v>1.5011631096141442</v>
      </c>
      <c r="H67" s="23">
        <f>ROUND(VLOOKUP(A67,input!$A:$E,COLUMN(input!B$1),0),6)</f>
        <v>-4.817571</v>
      </c>
      <c r="I67" s="10"/>
    </row>
    <row r="68" spans="1:9" x14ac:dyDescent="0.25">
      <c r="A68" s="3" t="s">
        <v>239</v>
      </c>
      <c r="B68" s="3" t="s">
        <v>802</v>
      </c>
      <c r="C68" s="3" t="s">
        <v>324</v>
      </c>
      <c r="D68" s="3">
        <f t="shared" si="0"/>
        <v>62</v>
      </c>
      <c r="F68" s="10">
        <v>4.7243668911552374</v>
      </c>
      <c r="G68" s="10">
        <f t="shared" si="17"/>
        <v>4.370039374318595</v>
      </c>
      <c r="H68" s="23">
        <f>ROUND(VLOOKUP(A68,input!$A:$E,COLUMN(input!B$1),0),6)</f>
        <v>-5.1508690000000001</v>
      </c>
      <c r="I68" s="10"/>
    </row>
    <row r="69" spans="1:9" x14ac:dyDescent="0.25">
      <c r="A69" s="3" t="s">
        <v>240</v>
      </c>
      <c r="B69" s="3" t="s">
        <v>803</v>
      </c>
      <c r="C69" s="3" t="s">
        <v>325</v>
      </c>
      <c r="D69" s="3">
        <f t="shared" si="0"/>
        <v>63</v>
      </c>
      <c r="F69" s="10">
        <v>15.42675107326512</v>
      </c>
      <c r="G69" s="10">
        <f t="shared" si="17"/>
        <v>14.269744742770236</v>
      </c>
      <c r="H69" s="23">
        <f>ROUND(VLOOKUP(A69,input!$A:$E,COLUMN(input!B$1),0),6)</f>
        <v>9.3926870000000005</v>
      </c>
      <c r="I69" s="10"/>
    </row>
    <row r="70" spans="1:9" x14ac:dyDescent="0.25">
      <c r="A70" s="3" t="s">
        <v>241</v>
      </c>
      <c r="B70" s="3" t="s">
        <v>804</v>
      </c>
      <c r="C70" s="3" t="s">
        <v>326</v>
      </c>
      <c r="D70" s="3">
        <f t="shared" si="0"/>
        <v>64</v>
      </c>
      <c r="F70" s="10">
        <v>1.4496233992488268</v>
      </c>
      <c r="G70" s="10">
        <f t="shared" si="17"/>
        <v>1.3409016443051649</v>
      </c>
      <c r="H70" s="23">
        <f>ROUND(VLOOKUP(A70,input!$A:$E,COLUMN(input!B$1),0),6)</f>
        <v>-14.431338999999999</v>
      </c>
      <c r="I70" s="10"/>
    </row>
    <row r="71" spans="1:9" ht="16.5" thickBot="1" x14ac:dyDescent="0.3">
      <c r="A71" s="3" t="s">
        <v>242</v>
      </c>
      <c r="B71" s="3" t="s">
        <v>805</v>
      </c>
      <c r="C71" s="3" t="s">
        <v>327</v>
      </c>
      <c r="D71" s="3">
        <f t="shared" si="0"/>
        <v>65</v>
      </c>
      <c r="F71" s="10">
        <v>1.4311390118501632</v>
      </c>
      <c r="G71" s="10">
        <f t="shared" si="17"/>
        <v>1.323803585961401</v>
      </c>
      <c r="H71" s="23">
        <f>ROUND(VLOOKUP(A71,input!$A:$E,COLUMN(input!B$1),0),6)</f>
        <v>-3.61083</v>
      </c>
      <c r="I71" s="10"/>
    </row>
    <row r="72" spans="1:9" ht="17.25" thickTop="1" thickBot="1" x14ac:dyDescent="0.3">
      <c r="A72" s="11"/>
      <c r="B72" s="11"/>
      <c r="C72" s="11" t="s">
        <v>394</v>
      </c>
      <c r="D72" s="3">
        <f t="shared" ref="D72:D135" si="18">D71+1</f>
        <v>66</v>
      </c>
      <c r="E72" s="11"/>
      <c r="F72" s="12">
        <f>SUM(F61:F71)</f>
        <v>203.67985513676075</v>
      </c>
      <c r="G72" s="12">
        <f t="shared" ref="G72" si="19">SUM(G61:G71)</f>
        <v>188.40386600150376</v>
      </c>
      <c r="H72" s="21">
        <f>SUM(H61:H71)</f>
        <v>51.180026999999995</v>
      </c>
      <c r="I72" s="12">
        <f t="shared" ref="I72" si="20">IF(H72&gt;0, 0, IF((1-(F72/(F72-H72)))&gt;0.5, 0.5, (1-(F72/(F72-H72)))))</f>
        <v>0</v>
      </c>
    </row>
    <row r="73" spans="1:9" ht="16.5" thickTop="1" x14ac:dyDescent="0.25">
      <c r="D73" s="3">
        <f t="shared" si="18"/>
        <v>67</v>
      </c>
      <c r="F73" s="10"/>
      <c r="G73" s="10"/>
      <c r="H73" s="23"/>
      <c r="I73" s="10"/>
    </row>
    <row r="74" spans="1:9" x14ac:dyDescent="0.25">
      <c r="A74" s="3" t="s">
        <v>27</v>
      </c>
      <c r="B74" s="3" t="s">
        <v>806</v>
      </c>
      <c r="C74" s="3" t="s">
        <v>132</v>
      </c>
      <c r="D74" s="3">
        <f t="shared" si="18"/>
        <v>68</v>
      </c>
      <c r="F74" s="10">
        <v>1.7540985725746161</v>
      </c>
      <c r="G74" s="10">
        <f t="shared" ref="G74:G79" si="21">F74*0.925</f>
        <v>1.6225411796315199</v>
      </c>
      <c r="H74" s="23">
        <f>ROUND(VLOOKUP(A74,input!$A:$E,COLUMN(input!B$1),0),6)</f>
        <v>-10.725731</v>
      </c>
      <c r="I74" s="10"/>
    </row>
    <row r="75" spans="1:9" x14ac:dyDescent="0.25">
      <c r="A75" s="3" t="s">
        <v>28</v>
      </c>
      <c r="B75" s="3" t="s">
        <v>807</v>
      </c>
      <c r="C75" s="3" t="s">
        <v>133</v>
      </c>
      <c r="D75" s="3">
        <f t="shared" si="18"/>
        <v>69</v>
      </c>
      <c r="F75" s="10">
        <v>2.3068063812816684</v>
      </c>
      <c r="G75" s="10">
        <f t="shared" si="21"/>
        <v>2.1337959026855433</v>
      </c>
      <c r="H75" s="23">
        <f>ROUND(VLOOKUP(A75,input!$A:$E,COLUMN(input!B$1),0),6)</f>
        <v>-7.4503190000000004</v>
      </c>
      <c r="I75" s="10"/>
    </row>
    <row r="76" spans="1:9" x14ac:dyDescent="0.25">
      <c r="A76" s="3" t="s">
        <v>29</v>
      </c>
      <c r="B76" s="3" t="s">
        <v>808</v>
      </c>
      <c r="C76" s="3" t="s">
        <v>134</v>
      </c>
      <c r="D76" s="3">
        <f t="shared" si="18"/>
        <v>70</v>
      </c>
      <c r="F76" s="10">
        <v>2.6535322970804613</v>
      </c>
      <c r="G76" s="10">
        <f t="shared" si="21"/>
        <v>2.4545173747994267</v>
      </c>
      <c r="H76" s="23">
        <f>ROUND(VLOOKUP(A76,input!$A:$E,COLUMN(input!B$1),0),6)</f>
        <v>-17.972189</v>
      </c>
      <c r="I76" s="10"/>
    </row>
    <row r="77" spans="1:9" x14ac:dyDescent="0.25">
      <c r="A77" s="3" t="s">
        <v>30</v>
      </c>
      <c r="B77" s="3" t="s">
        <v>809</v>
      </c>
      <c r="C77" s="3" t="s">
        <v>135</v>
      </c>
      <c r="D77" s="3">
        <f t="shared" si="18"/>
        <v>71</v>
      </c>
      <c r="F77" s="10">
        <v>2.4207465618947595</v>
      </c>
      <c r="G77" s="10">
        <f t="shared" si="21"/>
        <v>2.2391905697526524</v>
      </c>
      <c r="H77" s="23">
        <f>ROUND(VLOOKUP(A77,input!$A:$E,COLUMN(input!B$1),0),6)</f>
        <v>-2.4828260000000002</v>
      </c>
      <c r="I77" s="10"/>
    </row>
    <row r="78" spans="1:9" x14ac:dyDescent="0.25">
      <c r="A78" s="3" t="s">
        <v>31</v>
      </c>
      <c r="B78" s="3" t="s">
        <v>810</v>
      </c>
      <c r="C78" s="3" t="s">
        <v>136</v>
      </c>
      <c r="D78" s="3">
        <f t="shared" si="18"/>
        <v>72</v>
      </c>
      <c r="F78" s="10">
        <v>3.4595343881462663</v>
      </c>
      <c r="G78" s="10">
        <f t="shared" si="21"/>
        <v>3.2000693090352965</v>
      </c>
      <c r="H78" s="23">
        <f>ROUND(VLOOKUP(A78,input!$A:$E,COLUMN(input!B$1),0),6)</f>
        <v>-15.250489999999999</v>
      </c>
      <c r="I78" s="10"/>
    </row>
    <row r="79" spans="1:9" ht="16.5" thickBot="1" x14ac:dyDescent="0.3">
      <c r="A79" s="3" t="s">
        <v>32</v>
      </c>
      <c r="B79" s="3" t="s">
        <v>811</v>
      </c>
      <c r="C79" s="3" t="s">
        <v>137</v>
      </c>
      <c r="D79" s="3">
        <f t="shared" si="18"/>
        <v>73</v>
      </c>
      <c r="F79" s="10">
        <v>70.758376908401459</v>
      </c>
      <c r="G79" s="10">
        <f t="shared" si="21"/>
        <v>65.451498640271353</v>
      </c>
      <c r="H79" s="23">
        <f>ROUND(VLOOKUP(A79,input!$A:$E,COLUMN(input!B$1),0),6)</f>
        <v>50.649625</v>
      </c>
      <c r="I79" s="10"/>
    </row>
    <row r="80" spans="1:9" ht="17.25" thickTop="1" thickBot="1" x14ac:dyDescent="0.3">
      <c r="A80" s="11"/>
      <c r="B80" s="11"/>
      <c r="C80" s="11" t="s">
        <v>396</v>
      </c>
      <c r="D80" s="3">
        <f t="shared" si="18"/>
        <v>74</v>
      </c>
      <c r="E80" s="11"/>
      <c r="F80" s="12">
        <f>SUM(F74:F79)</f>
        <v>83.353095109379225</v>
      </c>
      <c r="G80" s="12">
        <f t="shared" ref="G80" si="22">SUM(G74:G79)</f>
        <v>77.101612976175787</v>
      </c>
      <c r="H80" s="21">
        <f>SUM(H74:H79)</f>
        <v>-3.2319300000000055</v>
      </c>
      <c r="I80" s="12">
        <f t="shared" ref="I80" si="23">IF(H80&gt;0, 0, IF((1-(F80/(F80-H80)))&gt;0.5, 0.5, (1-(F80/(F80-H80)))))</f>
        <v>3.7326662386679921E-2</v>
      </c>
    </row>
    <row r="81" spans="1:9" ht="16.5" thickTop="1" x14ac:dyDescent="0.25">
      <c r="D81" s="3">
        <f t="shared" si="18"/>
        <v>75</v>
      </c>
      <c r="F81" s="10"/>
      <c r="G81" s="10"/>
      <c r="H81" s="23"/>
      <c r="I81" s="10"/>
    </row>
    <row r="82" spans="1:9" x14ac:dyDescent="0.25">
      <c r="A82" s="3" t="s">
        <v>54</v>
      </c>
      <c r="B82" s="3" t="s">
        <v>812</v>
      </c>
      <c r="C82" s="3" t="s">
        <v>159</v>
      </c>
      <c r="D82" s="3">
        <f t="shared" si="18"/>
        <v>76</v>
      </c>
      <c r="F82" s="13">
        <v>166.94514633432439</v>
      </c>
      <c r="G82" s="13">
        <f t="shared" ref="G82:G93" si="24">F82*0.925</f>
        <v>154.42426035925007</v>
      </c>
      <c r="H82" s="24">
        <f>ROUND(VLOOKUP(A82,input!$A:$E,COLUMN(input!B$1),0),6)</f>
        <v>14.816288</v>
      </c>
      <c r="I82" s="13"/>
    </row>
    <row r="83" spans="1:9" x14ac:dyDescent="0.25">
      <c r="A83" s="3" t="s">
        <v>52</v>
      </c>
      <c r="B83" s="3" t="s">
        <v>813</v>
      </c>
      <c r="C83" s="3" t="s">
        <v>157</v>
      </c>
      <c r="D83" s="3">
        <f t="shared" si="18"/>
        <v>77</v>
      </c>
      <c r="F83" s="13">
        <v>63.650866085258521</v>
      </c>
      <c r="G83" s="13">
        <f t="shared" si="24"/>
        <v>58.877051128864132</v>
      </c>
      <c r="H83" s="24">
        <f>ROUND(VLOOKUP(A83,input!$A:$E,COLUMN(input!B$1),0),6)</f>
        <v>24.93974</v>
      </c>
      <c r="I83" s="13"/>
    </row>
    <row r="84" spans="1:9" x14ac:dyDescent="0.25">
      <c r="A84" s="3" t="s">
        <v>53</v>
      </c>
      <c r="B84" s="3" t="s">
        <v>814</v>
      </c>
      <c r="C84" s="3" t="s">
        <v>158</v>
      </c>
      <c r="D84" s="3">
        <f t="shared" si="18"/>
        <v>78</v>
      </c>
      <c r="F84" s="13">
        <v>33.627589453950094</v>
      </c>
      <c r="G84" s="13">
        <f t="shared" si="24"/>
        <v>31.10552024490384</v>
      </c>
      <c r="H84" s="24">
        <f>ROUND(VLOOKUP(A84,input!$A:$E,COLUMN(input!B$1),0),6)</f>
        <v>10.125083999999999</v>
      </c>
      <c r="I84" s="13"/>
    </row>
    <row r="85" spans="1:9" x14ac:dyDescent="0.25">
      <c r="A85" s="3" t="s">
        <v>55</v>
      </c>
      <c r="B85" s="3" t="s">
        <v>815</v>
      </c>
      <c r="C85" s="3" t="s">
        <v>160</v>
      </c>
      <c r="D85" s="3">
        <f t="shared" si="18"/>
        <v>79</v>
      </c>
      <c r="F85" s="13">
        <v>60.507371757655953</v>
      </c>
      <c r="G85" s="13">
        <f t="shared" si="24"/>
        <v>55.96931887583176</v>
      </c>
      <c r="H85" s="24">
        <f>ROUND(VLOOKUP(A85,input!$A:$E,COLUMN(input!B$1),0),6)</f>
        <v>34.086142000000002</v>
      </c>
      <c r="I85" s="13"/>
    </row>
    <row r="86" spans="1:9" x14ac:dyDescent="0.25">
      <c r="A86" s="3" t="s">
        <v>56</v>
      </c>
      <c r="B86" s="3" t="s">
        <v>816</v>
      </c>
      <c r="C86" s="3" t="s">
        <v>161</v>
      </c>
      <c r="D86" s="3">
        <f t="shared" si="18"/>
        <v>80</v>
      </c>
      <c r="F86" s="13">
        <v>57.2998773673323</v>
      </c>
      <c r="G86" s="13">
        <f t="shared" si="24"/>
        <v>53.002386564782377</v>
      </c>
      <c r="H86" s="24">
        <f>ROUND(VLOOKUP(A86,input!$A:$E,COLUMN(input!B$1),0),6)</f>
        <v>30.048703</v>
      </c>
      <c r="I86" s="13"/>
    </row>
    <row r="87" spans="1:9" x14ac:dyDescent="0.25">
      <c r="A87" s="3" t="s">
        <v>57</v>
      </c>
      <c r="B87" s="3" t="s">
        <v>817</v>
      </c>
      <c r="C87" s="3" t="s">
        <v>162</v>
      </c>
      <c r="D87" s="3">
        <f t="shared" si="18"/>
        <v>81</v>
      </c>
      <c r="F87" s="13">
        <v>67.829175475199079</v>
      </c>
      <c r="G87" s="13">
        <f t="shared" si="24"/>
        <v>62.741987314559154</v>
      </c>
      <c r="H87" s="24">
        <f>ROUND(VLOOKUP(A87,input!$A:$E,COLUMN(input!B$1),0),6)</f>
        <v>31.848966000000001</v>
      </c>
      <c r="I87" s="13"/>
    </row>
    <row r="88" spans="1:9" x14ac:dyDescent="0.25">
      <c r="A88" s="3" t="s">
        <v>58</v>
      </c>
      <c r="B88" s="3" t="s">
        <v>818</v>
      </c>
      <c r="C88" s="3" t="s">
        <v>163</v>
      </c>
      <c r="D88" s="3">
        <f t="shared" si="18"/>
        <v>82</v>
      </c>
      <c r="F88" s="13">
        <v>44.746849835816178</v>
      </c>
      <c r="G88" s="13">
        <f t="shared" si="24"/>
        <v>41.390836098129967</v>
      </c>
      <c r="H88" s="24">
        <f>ROUND(VLOOKUP(A88,input!$A:$E,COLUMN(input!B$1),0),6)</f>
        <v>5.901103</v>
      </c>
      <c r="I88" s="13"/>
    </row>
    <row r="89" spans="1:9" x14ac:dyDescent="0.25">
      <c r="A89" s="3" t="s">
        <v>59</v>
      </c>
      <c r="B89" s="3" t="s">
        <v>819</v>
      </c>
      <c r="C89" s="3" t="s">
        <v>164</v>
      </c>
      <c r="D89" s="3">
        <f t="shared" si="18"/>
        <v>83</v>
      </c>
      <c r="F89" s="13">
        <v>52.575030483057645</v>
      </c>
      <c r="G89" s="13">
        <f t="shared" si="24"/>
        <v>48.631903196828326</v>
      </c>
      <c r="H89" s="24">
        <f>ROUND(VLOOKUP(A89,input!$A:$E,COLUMN(input!B$1),0),6)</f>
        <v>27.662891999999999</v>
      </c>
      <c r="I89" s="13"/>
    </row>
    <row r="90" spans="1:9" x14ac:dyDescent="0.25">
      <c r="A90" s="3" t="s">
        <v>60</v>
      </c>
      <c r="B90" s="3" t="s">
        <v>820</v>
      </c>
      <c r="C90" s="3" t="s">
        <v>165</v>
      </c>
      <c r="D90" s="3">
        <f t="shared" si="18"/>
        <v>84</v>
      </c>
      <c r="F90" s="13">
        <v>34.009719375118578</v>
      </c>
      <c r="G90" s="13">
        <f t="shared" si="24"/>
        <v>31.458990421984687</v>
      </c>
      <c r="H90" s="24">
        <f>ROUND(VLOOKUP(A90,input!$A:$E,COLUMN(input!B$1),0),6)</f>
        <v>-35.412923999999997</v>
      </c>
      <c r="I90" s="13"/>
    </row>
    <row r="91" spans="1:9" x14ac:dyDescent="0.25">
      <c r="A91" s="3" t="s">
        <v>229</v>
      </c>
      <c r="B91" s="3" t="s">
        <v>821</v>
      </c>
      <c r="C91" s="3" t="s">
        <v>314</v>
      </c>
      <c r="D91" s="3">
        <f t="shared" si="18"/>
        <v>85</v>
      </c>
      <c r="F91" s="13">
        <v>65.924844203496988</v>
      </c>
      <c r="G91" s="13">
        <f t="shared" si="24"/>
        <v>60.980480888234716</v>
      </c>
      <c r="H91" s="24">
        <f>ROUND(VLOOKUP(A91,input!$A:$E,COLUMN(input!B$1),0),6)</f>
        <v>30.481441</v>
      </c>
      <c r="I91" s="13"/>
    </row>
    <row r="92" spans="1:9" x14ac:dyDescent="0.25">
      <c r="A92" s="3" t="s">
        <v>230</v>
      </c>
      <c r="B92" s="3" t="s">
        <v>822</v>
      </c>
      <c r="C92" s="3" t="s">
        <v>315</v>
      </c>
      <c r="D92" s="3">
        <f t="shared" si="18"/>
        <v>86</v>
      </c>
      <c r="F92" s="10">
        <v>39.723369492238625</v>
      </c>
      <c r="G92" s="10">
        <f t="shared" si="24"/>
        <v>36.744116780320731</v>
      </c>
      <c r="H92" s="23">
        <f>ROUND(VLOOKUP(A92,input!$A:$E,COLUMN(input!B$1),0),6)</f>
        <v>-23.021415999999999</v>
      </c>
      <c r="I92" s="10"/>
    </row>
    <row r="93" spans="1:9" ht="16.5" thickBot="1" x14ac:dyDescent="0.3">
      <c r="A93" s="3" t="s">
        <v>231</v>
      </c>
      <c r="B93" s="3" t="s">
        <v>823</v>
      </c>
      <c r="C93" s="3" t="s">
        <v>316</v>
      </c>
      <c r="D93" s="3">
        <f t="shared" si="18"/>
        <v>87</v>
      </c>
      <c r="F93" s="10">
        <v>49.45086104477101</v>
      </c>
      <c r="G93" s="10">
        <f t="shared" si="24"/>
        <v>45.742046466413186</v>
      </c>
      <c r="H93" s="23">
        <f>ROUND(VLOOKUP(A93,input!$A:$E,COLUMN(input!B$1),0),6)</f>
        <v>-16.796752000000001</v>
      </c>
      <c r="I93" s="10"/>
    </row>
    <row r="94" spans="1:9" ht="17.25" thickTop="1" thickBot="1" x14ac:dyDescent="0.3">
      <c r="A94" s="11"/>
      <c r="B94" s="11"/>
      <c r="C94" s="11" t="s">
        <v>397</v>
      </c>
      <c r="D94" s="3">
        <f t="shared" si="18"/>
        <v>88</v>
      </c>
      <c r="E94" s="11"/>
      <c r="F94" s="12">
        <f>SUM(F82:F93)</f>
        <v>736.29070090821938</v>
      </c>
      <c r="G94" s="12">
        <f t="shared" ref="G94:H94" si="25">SUM(G82:G93)</f>
        <v>681.06889834010292</v>
      </c>
      <c r="H94" s="21">
        <f t="shared" si="25"/>
        <v>134.67926700000001</v>
      </c>
      <c r="I94" s="12">
        <f t="shared" ref="I94" si="26">IF(H94&gt;0, 0, IF((1-(F94/(F94-H94)))&gt;0.5, 0.5, (1-(F94/(F94-H94)))))</f>
        <v>0</v>
      </c>
    </row>
    <row r="95" spans="1:9" ht="16.5" thickTop="1" x14ac:dyDescent="0.25">
      <c r="D95" s="3">
        <f t="shared" si="18"/>
        <v>89</v>
      </c>
      <c r="F95" s="10"/>
      <c r="G95" s="10"/>
      <c r="H95" s="23"/>
      <c r="I95" s="10"/>
    </row>
    <row r="96" spans="1:9" x14ac:dyDescent="0.25">
      <c r="A96" s="3" t="s">
        <v>0</v>
      </c>
      <c r="B96" s="3" t="s">
        <v>824</v>
      </c>
      <c r="C96" s="3" t="s">
        <v>105</v>
      </c>
      <c r="D96" s="3">
        <f t="shared" si="18"/>
        <v>90</v>
      </c>
      <c r="F96" s="13">
        <v>334.52301524323082</v>
      </c>
      <c r="G96" s="13">
        <f t="shared" ref="G96:G103" si="27">F96*0.925</f>
        <v>309.43378909998853</v>
      </c>
      <c r="H96" s="24">
        <f>ROUND(VLOOKUP(A96,input!$A:$E,COLUMN(input!B$1),0),6)</f>
        <v>142.97595899999999</v>
      </c>
      <c r="I96" s="13"/>
    </row>
    <row r="97" spans="1:9" x14ac:dyDescent="0.25">
      <c r="A97" s="3" t="s">
        <v>1</v>
      </c>
      <c r="B97" s="3" t="s">
        <v>825</v>
      </c>
      <c r="C97" s="3" t="s">
        <v>106</v>
      </c>
      <c r="D97" s="3">
        <f t="shared" si="18"/>
        <v>91</v>
      </c>
      <c r="F97" s="13">
        <v>28.215207720981486</v>
      </c>
      <c r="G97" s="13">
        <f t="shared" si="27"/>
        <v>26.099067141907874</v>
      </c>
      <c r="H97" s="24">
        <f>ROUND(VLOOKUP(A97,input!$A:$E,COLUMN(input!B$1),0),6)</f>
        <v>-20.037904000000001</v>
      </c>
      <c r="I97" s="13"/>
    </row>
    <row r="98" spans="1:9" x14ac:dyDescent="0.25">
      <c r="A98" s="3" t="s">
        <v>2</v>
      </c>
      <c r="B98" s="3" t="s">
        <v>826</v>
      </c>
      <c r="C98" s="3" t="s">
        <v>107</v>
      </c>
      <c r="D98" s="3">
        <f t="shared" si="18"/>
        <v>92</v>
      </c>
      <c r="F98" s="10">
        <v>1.6306955894806716</v>
      </c>
      <c r="G98" s="10">
        <f t="shared" si="27"/>
        <v>1.5083934202696214</v>
      </c>
      <c r="H98" s="23">
        <f>ROUND(VLOOKUP(A98,input!$A:$E,COLUMN(input!B$1),0),6)</f>
        <v>-7.7167880000000002</v>
      </c>
      <c r="I98" s="10"/>
    </row>
    <row r="99" spans="1:9" x14ac:dyDescent="0.25">
      <c r="A99" s="3" t="s">
        <v>3</v>
      </c>
      <c r="B99" s="3" t="s">
        <v>827</v>
      </c>
      <c r="C99" s="3" t="s">
        <v>108</v>
      </c>
      <c r="D99" s="3">
        <f t="shared" si="18"/>
        <v>93</v>
      </c>
      <c r="F99" s="10">
        <v>2.0604688384609715</v>
      </c>
      <c r="G99" s="10">
        <f t="shared" si="27"/>
        <v>1.9059336755763987</v>
      </c>
      <c r="H99" s="23">
        <f>ROUND(VLOOKUP(A99,input!$A:$E,COLUMN(input!B$1),0),6)</f>
        <v>-10.457713</v>
      </c>
      <c r="I99" s="10"/>
    </row>
    <row r="100" spans="1:9" x14ac:dyDescent="0.25">
      <c r="A100" s="3" t="s">
        <v>4</v>
      </c>
      <c r="B100" s="3" t="s">
        <v>828</v>
      </c>
      <c r="C100" s="3" t="s">
        <v>109</v>
      </c>
      <c r="D100" s="3">
        <f t="shared" si="18"/>
        <v>94</v>
      </c>
      <c r="F100" s="10">
        <v>2.8441573563711837</v>
      </c>
      <c r="G100" s="10">
        <f t="shared" si="27"/>
        <v>2.6308455546433449</v>
      </c>
      <c r="H100" s="23">
        <f>ROUND(VLOOKUP(A100,input!$A:$E,COLUMN(input!B$1),0),6)</f>
        <v>-8.8487580000000001</v>
      </c>
      <c r="I100" s="10"/>
    </row>
    <row r="101" spans="1:9" x14ac:dyDescent="0.25">
      <c r="A101" s="3" t="s">
        <v>5</v>
      </c>
      <c r="B101" s="3" t="s">
        <v>829</v>
      </c>
      <c r="C101" s="3" t="s">
        <v>110</v>
      </c>
      <c r="D101" s="3">
        <f t="shared" si="18"/>
        <v>95</v>
      </c>
      <c r="F101" s="10">
        <v>2.987726583030077</v>
      </c>
      <c r="G101" s="10">
        <f t="shared" si="27"/>
        <v>2.7636470893028213</v>
      </c>
      <c r="H101" s="23">
        <f>ROUND(VLOOKUP(A101,input!$A:$E,COLUMN(input!B$1),0),6)</f>
        <v>-17.662268000000001</v>
      </c>
      <c r="I101" s="10"/>
    </row>
    <row r="102" spans="1:9" x14ac:dyDescent="0.25">
      <c r="A102" s="3" t="s">
        <v>6</v>
      </c>
      <c r="B102" s="3" t="s">
        <v>830</v>
      </c>
      <c r="C102" s="3" t="s">
        <v>111</v>
      </c>
      <c r="D102" s="3">
        <f t="shared" si="18"/>
        <v>96</v>
      </c>
      <c r="F102" s="10">
        <v>1.9767667518106551</v>
      </c>
      <c r="G102" s="10">
        <f t="shared" si="27"/>
        <v>1.8285092454248559</v>
      </c>
      <c r="H102" s="23">
        <f>ROUND(VLOOKUP(A102,input!$A:$E,COLUMN(input!B$1),0),6)</f>
        <v>-10.862812</v>
      </c>
      <c r="I102" s="10"/>
    </row>
    <row r="103" spans="1:9" ht="16.5" thickBot="1" x14ac:dyDescent="0.3">
      <c r="A103" s="3" t="s">
        <v>7</v>
      </c>
      <c r="B103" s="3" t="s">
        <v>831</v>
      </c>
      <c r="C103" s="3" t="s">
        <v>112</v>
      </c>
      <c r="D103" s="3">
        <f t="shared" si="18"/>
        <v>97</v>
      </c>
      <c r="F103" s="10">
        <v>2.1838554614469423</v>
      </c>
      <c r="G103" s="10">
        <f t="shared" si="27"/>
        <v>2.0200663018384217</v>
      </c>
      <c r="H103" s="23">
        <f>ROUND(VLOOKUP(A103,input!$A:$E,COLUMN(input!B$1),0),6)</f>
        <v>-9.7176790000000004</v>
      </c>
      <c r="I103" s="10"/>
    </row>
    <row r="104" spans="1:9" ht="17.25" thickTop="1" thickBot="1" x14ac:dyDescent="0.3">
      <c r="A104" s="11"/>
      <c r="B104" s="11"/>
      <c r="C104" s="11" t="s">
        <v>387</v>
      </c>
      <c r="D104" s="3">
        <f t="shared" si="18"/>
        <v>98</v>
      </c>
      <c r="E104" s="11"/>
      <c r="F104" s="12">
        <f>SUM(F96:F103)</f>
        <v>376.4218935448128</v>
      </c>
      <c r="G104" s="12">
        <f t="shared" ref="G104" si="28">SUM(G96:G103)</f>
        <v>348.19025152895193</v>
      </c>
      <c r="H104" s="21">
        <f>SUM(H96:H103)</f>
        <v>57.672036999999989</v>
      </c>
      <c r="I104" s="12">
        <f t="shared" ref="I104" si="29">IF(H104&gt;0, 0, IF((1-(F104/(F104-H104)))&gt;0.5, 0.5, (1-(F104/(F104-H104)))))</f>
        <v>0</v>
      </c>
    </row>
    <row r="105" spans="1:9" ht="16.5" thickTop="1" x14ac:dyDescent="0.25">
      <c r="D105" s="3">
        <f t="shared" si="18"/>
        <v>99</v>
      </c>
      <c r="F105" s="10"/>
      <c r="G105" s="10"/>
      <c r="H105" s="23"/>
      <c r="I105" s="10"/>
    </row>
    <row r="106" spans="1:9" x14ac:dyDescent="0.25">
      <c r="A106" s="3" t="s">
        <v>290</v>
      </c>
      <c r="B106" s="3" t="s">
        <v>832</v>
      </c>
      <c r="C106" s="3" t="s">
        <v>375</v>
      </c>
      <c r="D106" s="3">
        <f t="shared" si="18"/>
        <v>100</v>
      </c>
      <c r="F106" s="10">
        <v>175.47184046172862</v>
      </c>
      <c r="G106" s="10">
        <f t="shared" ref="G106:G117" si="30">F106*0.925</f>
        <v>162.31145242709897</v>
      </c>
      <c r="H106" s="23">
        <f>ROUND(VLOOKUP(A106,input!$A:$E,COLUMN(input!B$1),0),6)</f>
        <v>129.27441899999999</v>
      </c>
      <c r="I106" s="10"/>
    </row>
    <row r="107" spans="1:9" x14ac:dyDescent="0.25">
      <c r="A107" s="3" t="s">
        <v>291</v>
      </c>
      <c r="B107" s="3" t="s">
        <v>833</v>
      </c>
      <c r="C107" s="3" t="s">
        <v>376</v>
      </c>
      <c r="D107" s="3">
        <f t="shared" si="18"/>
        <v>101</v>
      </c>
      <c r="F107" s="10">
        <v>3.0442488948498947</v>
      </c>
      <c r="G107" s="10">
        <f t="shared" si="30"/>
        <v>2.8159302277361529</v>
      </c>
      <c r="H107" s="23">
        <f>ROUND(VLOOKUP(A107,input!$A:$E,COLUMN(input!B$1),0),6)</f>
        <v>-18.059629999999999</v>
      </c>
      <c r="I107" s="10"/>
    </row>
    <row r="108" spans="1:9" x14ac:dyDescent="0.25">
      <c r="A108" s="3" t="s">
        <v>292</v>
      </c>
      <c r="B108" s="3" t="s">
        <v>834</v>
      </c>
      <c r="C108" s="3" t="s">
        <v>377</v>
      </c>
      <c r="D108" s="3">
        <f t="shared" si="18"/>
        <v>102</v>
      </c>
      <c r="F108" s="10">
        <v>13.917551911629751</v>
      </c>
      <c r="G108" s="10">
        <f t="shared" si="30"/>
        <v>12.87373551825752</v>
      </c>
      <c r="H108" s="23">
        <f>ROUND(VLOOKUP(A108,input!$A:$E,COLUMN(input!B$1),0),6)</f>
        <v>7.9511469999999997</v>
      </c>
      <c r="I108" s="10"/>
    </row>
    <row r="109" spans="1:9" x14ac:dyDescent="0.25">
      <c r="A109" s="3" t="s">
        <v>293</v>
      </c>
      <c r="B109" s="3" t="s">
        <v>835</v>
      </c>
      <c r="C109" s="3" t="s">
        <v>378</v>
      </c>
      <c r="D109" s="3">
        <f t="shared" si="18"/>
        <v>103</v>
      </c>
      <c r="F109" s="10">
        <v>2.6873244138221657</v>
      </c>
      <c r="G109" s="10">
        <f t="shared" si="30"/>
        <v>2.4857750827855032</v>
      </c>
      <c r="H109" s="23">
        <f>ROUND(VLOOKUP(A109,input!$A:$E,COLUMN(input!B$1),0),6)</f>
        <v>-15.052272</v>
      </c>
      <c r="I109" s="10"/>
    </row>
    <row r="110" spans="1:9" x14ac:dyDescent="0.25">
      <c r="A110" s="3" t="s">
        <v>294</v>
      </c>
      <c r="B110" s="3" t="s">
        <v>836</v>
      </c>
      <c r="C110" s="3" t="s">
        <v>379</v>
      </c>
      <c r="D110" s="3">
        <f t="shared" si="18"/>
        <v>104</v>
      </c>
      <c r="F110" s="10">
        <v>4.3773639220931573</v>
      </c>
      <c r="G110" s="10">
        <f t="shared" si="30"/>
        <v>4.0490616279361706</v>
      </c>
      <c r="H110" s="23">
        <f>ROUND(VLOOKUP(A110,input!$A:$E,COLUMN(input!B$1),0),6)</f>
        <v>-15.459645999999999</v>
      </c>
      <c r="I110" s="10"/>
    </row>
    <row r="111" spans="1:9" x14ac:dyDescent="0.25">
      <c r="A111" s="3" t="s">
        <v>295</v>
      </c>
      <c r="B111" s="3" t="s">
        <v>837</v>
      </c>
      <c r="C111" s="3" t="s">
        <v>380</v>
      </c>
      <c r="D111" s="3">
        <f t="shared" si="18"/>
        <v>105</v>
      </c>
      <c r="F111" s="10">
        <v>2.7687425895808482</v>
      </c>
      <c r="G111" s="10">
        <f t="shared" si="30"/>
        <v>2.5610868953622847</v>
      </c>
      <c r="H111" s="23">
        <f>ROUND(VLOOKUP(A111,input!$A:$E,COLUMN(input!B$1),0),6)</f>
        <v>-5.9060920000000001</v>
      </c>
      <c r="I111" s="10"/>
    </row>
    <row r="112" spans="1:9" x14ac:dyDescent="0.25">
      <c r="A112" s="3" t="s">
        <v>296</v>
      </c>
      <c r="B112" s="3" t="s">
        <v>838</v>
      </c>
      <c r="C112" s="3" t="s">
        <v>381</v>
      </c>
      <c r="D112" s="3">
        <f t="shared" si="18"/>
        <v>106</v>
      </c>
      <c r="F112" s="10">
        <v>3.4857073374394338</v>
      </c>
      <c r="G112" s="10">
        <f t="shared" si="30"/>
        <v>3.2242792871314765</v>
      </c>
      <c r="H112" s="23">
        <f>ROUND(VLOOKUP(A112,input!$A:$E,COLUMN(input!B$1),0),6)</f>
        <v>-5.7941659999999997</v>
      </c>
      <c r="I112" s="10"/>
    </row>
    <row r="113" spans="1:9" x14ac:dyDescent="0.25">
      <c r="A113" s="3" t="s">
        <v>297</v>
      </c>
      <c r="B113" s="3" t="s">
        <v>839</v>
      </c>
      <c r="C113" s="3" t="s">
        <v>382</v>
      </c>
      <c r="D113" s="3">
        <f t="shared" si="18"/>
        <v>107</v>
      </c>
      <c r="F113" s="10">
        <v>4.0065821808804447</v>
      </c>
      <c r="G113" s="10">
        <f t="shared" si="30"/>
        <v>3.7060885173144116</v>
      </c>
      <c r="H113" s="23">
        <f>ROUND(VLOOKUP(A113,input!$A:$E,COLUMN(input!B$1),0),6)</f>
        <v>-10.970582</v>
      </c>
      <c r="I113" s="10"/>
    </row>
    <row r="114" spans="1:9" x14ac:dyDescent="0.25">
      <c r="A114" s="3" t="s">
        <v>298</v>
      </c>
      <c r="B114" s="3" t="s">
        <v>840</v>
      </c>
      <c r="C114" s="3" t="s">
        <v>383</v>
      </c>
      <c r="D114" s="3">
        <f t="shared" si="18"/>
        <v>108</v>
      </c>
      <c r="F114" s="10">
        <v>4.7196325096580951</v>
      </c>
      <c r="G114" s="10">
        <f t="shared" si="30"/>
        <v>4.3656600714337381</v>
      </c>
      <c r="H114" s="23">
        <f>ROUND(VLOOKUP(A114,input!$A:$E,COLUMN(input!B$1),0),6)</f>
        <v>-8.0024510000000006</v>
      </c>
      <c r="I114" s="10"/>
    </row>
    <row r="115" spans="1:9" x14ac:dyDescent="0.25">
      <c r="A115" s="3" t="s">
        <v>299</v>
      </c>
      <c r="B115" s="3" t="s">
        <v>841</v>
      </c>
      <c r="C115" s="3" t="s">
        <v>384</v>
      </c>
      <c r="D115" s="3">
        <f t="shared" si="18"/>
        <v>109</v>
      </c>
      <c r="F115" s="10">
        <v>2.1495315891198663</v>
      </c>
      <c r="G115" s="10">
        <f t="shared" si="30"/>
        <v>1.9883167199358764</v>
      </c>
      <c r="H115" s="23">
        <f>ROUND(VLOOKUP(A115,input!$A:$E,COLUMN(input!B$1),0),6)</f>
        <v>-19.900960000000001</v>
      </c>
      <c r="I115" s="10"/>
    </row>
    <row r="116" spans="1:9" x14ac:dyDescent="0.25">
      <c r="A116" s="3" t="s">
        <v>300</v>
      </c>
      <c r="B116" s="3" t="s">
        <v>842</v>
      </c>
      <c r="C116" s="3" t="s">
        <v>385</v>
      </c>
      <c r="D116" s="3">
        <f t="shared" si="18"/>
        <v>110</v>
      </c>
      <c r="F116" s="10">
        <v>2.2176404510345002</v>
      </c>
      <c r="G116" s="10">
        <f t="shared" si="30"/>
        <v>2.0513174172069126</v>
      </c>
      <c r="H116" s="23">
        <f>ROUND(VLOOKUP(A116,input!$A:$E,COLUMN(input!B$1),0),6)</f>
        <v>-17.429925999999998</v>
      </c>
      <c r="I116" s="10"/>
    </row>
    <row r="117" spans="1:9" ht="16.5" thickBot="1" x14ac:dyDescent="0.3">
      <c r="A117" s="3" t="s">
        <v>301</v>
      </c>
      <c r="B117" s="3" t="s">
        <v>843</v>
      </c>
      <c r="C117" s="3" t="s">
        <v>386</v>
      </c>
      <c r="D117" s="3">
        <f t="shared" si="18"/>
        <v>111</v>
      </c>
      <c r="F117" s="10">
        <v>2.5362983276853437</v>
      </c>
      <c r="G117" s="10">
        <f t="shared" si="30"/>
        <v>2.3460759531089432</v>
      </c>
      <c r="H117" s="23">
        <f>ROUND(VLOOKUP(A117,input!$A:$E,COLUMN(input!B$1),0),6)</f>
        <v>-27.768477000000001</v>
      </c>
      <c r="I117" s="10"/>
    </row>
    <row r="118" spans="1:9" ht="17.25" thickTop="1" thickBot="1" x14ac:dyDescent="0.3">
      <c r="A118" s="11"/>
      <c r="B118" s="11"/>
      <c r="C118" s="11" t="s">
        <v>398</v>
      </c>
      <c r="D118" s="3">
        <f t="shared" si="18"/>
        <v>112</v>
      </c>
      <c r="E118" s="11"/>
      <c r="F118" s="12">
        <f>SUM(F106:F117)</f>
        <v>221.3824645895221</v>
      </c>
      <c r="G118" s="12">
        <f t="shared" ref="G118" si="31">SUM(G106:G117)</f>
        <v>204.77877974530796</v>
      </c>
      <c r="H118" s="21">
        <f>SUM(H106:H117)</f>
        <v>-7.1186359999999951</v>
      </c>
      <c r="I118" s="12">
        <f t="shared" ref="I118" si="32">IF(H118&gt;0, 0, IF((1-(F118/(F118-H118)))&gt;0.5, 0.5, (1-(F118/(F118-H118)))))</f>
        <v>3.1153617998487704E-2</v>
      </c>
    </row>
    <row r="119" spans="1:9" ht="16.5" thickTop="1" x14ac:dyDescent="0.25">
      <c r="D119" s="3">
        <f t="shared" si="18"/>
        <v>113</v>
      </c>
      <c r="F119" s="10"/>
      <c r="G119" s="10"/>
      <c r="H119" s="23"/>
      <c r="I119" s="10"/>
    </row>
    <row r="120" spans="1:9" x14ac:dyDescent="0.25">
      <c r="A120" s="3" t="s">
        <v>217</v>
      </c>
      <c r="B120" s="3" t="s">
        <v>844</v>
      </c>
      <c r="C120" s="3" t="s">
        <v>302</v>
      </c>
      <c r="D120" s="3">
        <f t="shared" si="18"/>
        <v>114</v>
      </c>
      <c r="F120" s="10">
        <v>176.94816814912886</v>
      </c>
      <c r="G120" s="10">
        <f t="shared" ref="G120:G129" si="33">F120*0.925</f>
        <v>163.6770555379442</v>
      </c>
      <c r="H120" s="23">
        <f>ROUND(VLOOKUP(A120,input!$A:$E,COLUMN(input!B$1),0),6)</f>
        <v>147.64325700000001</v>
      </c>
      <c r="I120" s="10"/>
    </row>
    <row r="121" spans="1:9" x14ac:dyDescent="0.25">
      <c r="A121" s="3" t="s">
        <v>424</v>
      </c>
      <c r="B121" s="3" t="s">
        <v>845</v>
      </c>
      <c r="C121" s="3" t="s">
        <v>423</v>
      </c>
      <c r="D121" s="3">
        <f t="shared" si="18"/>
        <v>115</v>
      </c>
      <c r="F121" s="10">
        <v>1.8073386941601772</v>
      </c>
      <c r="G121" s="10">
        <f t="shared" si="33"/>
        <v>1.6717882920981639</v>
      </c>
      <c r="H121" s="23">
        <f>ROUND(VLOOKUP(A121,input!$A:$E,COLUMN(input!B$1),0),6)</f>
        <v>-7.5655169999999998</v>
      </c>
      <c r="I121" s="10"/>
    </row>
    <row r="122" spans="1:9" x14ac:dyDescent="0.25">
      <c r="A122" s="3" t="s">
        <v>218</v>
      </c>
      <c r="B122" s="3" t="s">
        <v>846</v>
      </c>
      <c r="C122" s="3" t="s">
        <v>303</v>
      </c>
      <c r="D122" s="3">
        <f t="shared" si="18"/>
        <v>116</v>
      </c>
      <c r="F122" s="10">
        <v>2.7465515079793819</v>
      </c>
      <c r="G122" s="10">
        <f t="shared" si="33"/>
        <v>2.5405601448809283</v>
      </c>
      <c r="H122" s="23">
        <f>ROUND(VLOOKUP(A122,input!$A:$E,COLUMN(input!B$1),0),6)</f>
        <v>-6.0731469999999996</v>
      </c>
      <c r="I122" s="10"/>
    </row>
    <row r="123" spans="1:9" x14ac:dyDescent="0.25">
      <c r="A123" s="3" t="s">
        <v>219</v>
      </c>
      <c r="B123" s="3" t="s">
        <v>847</v>
      </c>
      <c r="C123" s="3" t="s">
        <v>304</v>
      </c>
      <c r="D123" s="3">
        <f t="shared" si="18"/>
        <v>117</v>
      </c>
      <c r="F123" s="10">
        <v>3.3625912621639236</v>
      </c>
      <c r="G123" s="10">
        <f t="shared" si="33"/>
        <v>3.1103969175016295</v>
      </c>
      <c r="H123" s="23">
        <f>ROUND(VLOOKUP(A123,input!$A:$E,COLUMN(input!B$1),0),6)</f>
        <v>-3.70662</v>
      </c>
      <c r="I123" s="10"/>
    </row>
    <row r="124" spans="1:9" x14ac:dyDescent="0.25">
      <c r="A124" s="3" t="s">
        <v>220</v>
      </c>
      <c r="B124" s="3" t="s">
        <v>848</v>
      </c>
      <c r="C124" s="3" t="s">
        <v>305</v>
      </c>
      <c r="D124" s="3">
        <f t="shared" si="18"/>
        <v>118</v>
      </c>
      <c r="F124" s="10">
        <v>3.8021383351034244</v>
      </c>
      <c r="G124" s="10">
        <f t="shared" si="33"/>
        <v>3.5169779599706676</v>
      </c>
      <c r="H124" s="23">
        <f>ROUND(VLOOKUP(A124,input!$A:$E,COLUMN(input!B$1),0),6)</f>
        <v>-3.1645210000000001</v>
      </c>
      <c r="I124" s="10"/>
    </row>
    <row r="125" spans="1:9" x14ac:dyDescent="0.25">
      <c r="A125" s="3" t="s">
        <v>221</v>
      </c>
      <c r="B125" s="3" t="s">
        <v>849</v>
      </c>
      <c r="C125" s="3" t="s">
        <v>306</v>
      </c>
      <c r="D125" s="3">
        <f t="shared" si="18"/>
        <v>119</v>
      </c>
      <c r="F125" s="10">
        <v>1.264824144329489</v>
      </c>
      <c r="G125" s="10">
        <f t="shared" si="33"/>
        <v>1.1699623335047773</v>
      </c>
      <c r="H125" s="23">
        <f>ROUND(VLOOKUP(A125,input!$A:$E,COLUMN(input!B$1),0),6)</f>
        <v>-4.0263</v>
      </c>
      <c r="I125" s="10"/>
    </row>
    <row r="126" spans="1:9" x14ac:dyDescent="0.25">
      <c r="A126" s="3" t="s">
        <v>222</v>
      </c>
      <c r="B126" s="3" t="s">
        <v>850</v>
      </c>
      <c r="C126" s="3" t="s">
        <v>307</v>
      </c>
      <c r="D126" s="3">
        <f t="shared" si="18"/>
        <v>120</v>
      </c>
      <c r="F126" s="10">
        <v>2.0354187011729836</v>
      </c>
      <c r="G126" s="10">
        <f t="shared" si="33"/>
        <v>1.8827622985850099</v>
      </c>
      <c r="H126" s="23">
        <f>ROUND(VLOOKUP(A126,input!$A:$E,COLUMN(input!B$1),0),6)</f>
        <v>-2.534068</v>
      </c>
      <c r="I126" s="10"/>
    </row>
    <row r="127" spans="1:9" x14ac:dyDescent="0.25">
      <c r="A127" s="3" t="s">
        <v>223</v>
      </c>
      <c r="B127" s="3" t="s">
        <v>851</v>
      </c>
      <c r="C127" s="3" t="s">
        <v>308</v>
      </c>
      <c r="D127" s="3">
        <f t="shared" si="18"/>
        <v>121</v>
      </c>
      <c r="F127" s="10">
        <v>2.1912722151590511</v>
      </c>
      <c r="G127" s="10">
        <f t="shared" si="33"/>
        <v>2.0269267990221222</v>
      </c>
      <c r="H127" s="23">
        <f>ROUND(VLOOKUP(A127,input!$A:$E,COLUMN(input!B$1),0),6)</f>
        <v>-9.6442420000000002</v>
      </c>
      <c r="I127" s="10"/>
    </row>
    <row r="128" spans="1:9" x14ac:dyDescent="0.25">
      <c r="A128" s="3" t="s">
        <v>224</v>
      </c>
      <c r="B128" s="3" t="s">
        <v>852</v>
      </c>
      <c r="C128" s="3" t="s">
        <v>309</v>
      </c>
      <c r="D128" s="3">
        <f t="shared" si="18"/>
        <v>122</v>
      </c>
      <c r="F128" s="10">
        <v>3.0955232329392155</v>
      </c>
      <c r="G128" s="10">
        <f t="shared" si="33"/>
        <v>2.8633589904687744</v>
      </c>
      <c r="H128" s="23">
        <f>ROUND(VLOOKUP(A128,input!$A:$E,COLUMN(input!B$1),0),6)</f>
        <v>-8.1231159999999996</v>
      </c>
      <c r="I128" s="10"/>
    </row>
    <row r="129" spans="1:9" ht="16.5" thickBot="1" x14ac:dyDescent="0.3">
      <c r="A129" s="3" t="s">
        <v>225</v>
      </c>
      <c r="B129" s="3" t="s">
        <v>853</v>
      </c>
      <c r="C129" s="3" t="s">
        <v>310</v>
      </c>
      <c r="D129" s="3">
        <f t="shared" si="18"/>
        <v>123</v>
      </c>
      <c r="F129" s="10">
        <v>3.1838015209352548</v>
      </c>
      <c r="G129" s="10">
        <f t="shared" si="33"/>
        <v>2.9450164068651108</v>
      </c>
      <c r="H129" s="23">
        <f>ROUND(VLOOKUP(A129,input!$A:$E,COLUMN(input!B$1),0),6)</f>
        <v>-6.3853289999999996</v>
      </c>
      <c r="I129" s="10"/>
    </row>
    <row r="130" spans="1:9" ht="17.25" thickTop="1" thickBot="1" x14ac:dyDescent="0.3">
      <c r="A130" s="11"/>
      <c r="B130" s="11"/>
      <c r="C130" s="11" t="s">
        <v>388</v>
      </c>
      <c r="D130" s="3">
        <f t="shared" si="18"/>
        <v>124</v>
      </c>
      <c r="E130" s="11"/>
      <c r="F130" s="12">
        <f>SUM(F120:F129)</f>
        <v>200.43762776307173</v>
      </c>
      <c r="G130" s="12">
        <f t="shared" ref="G130" si="34">SUM(G120:G129)</f>
        <v>185.40480568084141</v>
      </c>
      <c r="H130" s="21">
        <f>SUM(H120:H129)</f>
        <v>96.420397000000008</v>
      </c>
      <c r="I130" s="12">
        <f t="shared" ref="I130" si="35">IF(H130&gt;0, 0, IF((1-(F130/(F130-H130)))&gt;0.5, 0.5, (1-(F130/(F130-H130)))))</f>
        <v>0</v>
      </c>
    </row>
    <row r="131" spans="1:9" ht="16.5" thickTop="1" x14ac:dyDescent="0.25">
      <c r="D131" s="3">
        <f t="shared" si="18"/>
        <v>125</v>
      </c>
      <c r="F131" s="10"/>
      <c r="G131" s="10"/>
      <c r="H131" s="23"/>
      <c r="I131" s="10"/>
    </row>
    <row r="132" spans="1:9" x14ac:dyDescent="0.25">
      <c r="A132" s="3" t="s">
        <v>33</v>
      </c>
      <c r="B132" s="3" t="s">
        <v>854</v>
      </c>
      <c r="C132" s="3" t="s">
        <v>138</v>
      </c>
      <c r="D132" s="3">
        <f t="shared" si="18"/>
        <v>126</v>
      </c>
      <c r="F132" s="10">
        <v>130.04817921928824</v>
      </c>
      <c r="G132" s="10">
        <f t="shared" ref="G132:G138" si="36">F132*0.925</f>
        <v>120.29456577784163</v>
      </c>
      <c r="H132" s="23">
        <f>ROUND(VLOOKUP(A132,input!$A:$E,COLUMN(input!B$1),0),6)</f>
        <v>64.678972999999999</v>
      </c>
      <c r="I132" s="10"/>
    </row>
    <row r="133" spans="1:9" x14ac:dyDescent="0.25">
      <c r="A133" s="3" t="s">
        <v>34</v>
      </c>
      <c r="B133" s="3" t="s">
        <v>855</v>
      </c>
      <c r="C133" s="3" t="s">
        <v>139</v>
      </c>
      <c r="D133" s="3">
        <f t="shared" si="18"/>
        <v>127</v>
      </c>
      <c r="F133" s="10">
        <v>39.435857785713978</v>
      </c>
      <c r="G133" s="10">
        <f t="shared" si="36"/>
        <v>36.478168451785429</v>
      </c>
      <c r="H133" s="23">
        <f>ROUND(VLOOKUP(A133,input!$A:$E,COLUMN(input!B$1),0),6)</f>
        <v>12.683857</v>
      </c>
      <c r="I133" s="10"/>
    </row>
    <row r="134" spans="1:9" x14ac:dyDescent="0.25">
      <c r="A134" s="3" t="s">
        <v>35</v>
      </c>
      <c r="B134" s="3" t="s">
        <v>856</v>
      </c>
      <c r="C134" s="3" t="s">
        <v>140</v>
      </c>
      <c r="D134" s="3">
        <f t="shared" si="18"/>
        <v>128</v>
      </c>
      <c r="F134" s="10">
        <v>77.210935126173396</v>
      </c>
      <c r="G134" s="10">
        <f t="shared" si="36"/>
        <v>71.420114991710392</v>
      </c>
      <c r="H134" s="23">
        <f>ROUND(VLOOKUP(A134,input!$A:$E,COLUMN(input!B$1),0),6)</f>
        <v>26.903178</v>
      </c>
      <c r="I134" s="10"/>
    </row>
    <row r="135" spans="1:9" x14ac:dyDescent="0.25">
      <c r="A135" s="3" t="s">
        <v>36</v>
      </c>
      <c r="B135" s="3" t="s">
        <v>857</v>
      </c>
      <c r="C135" s="3" t="s">
        <v>141</v>
      </c>
      <c r="D135" s="3">
        <f t="shared" si="18"/>
        <v>129</v>
      </c>
      <c r="F135" s="10">
        <v>147.95678992692621</v>
      </c>
      <c r="G135" s="10">
        <f t="shared" si="36"/>
        <v>136.86003068240674</v>
      </c>
      <c r="H135" s="23">
        <f>ROUND(VLOOKUP(A135,input!$A:$E,COLUMN(input!B$1),0),6)</f>
        <v>-13.408813</v>
      </c>
      <c r="I135" s="10"/>
    </row>
    <row r="136" spans="1:9" x14ac:dyDescent="0.25">
      <c r="A136" s="3" t="s">
        <v>37</v>
      </c>
      <c r="B136" s="3" t="s">
        <v>858</v>
      </c>
      <c r="C136" s="3" t="s">
        <v>142</v>
      </c>
      <c r="D136" s="3">
        <f t="shared" ref="D136:D199" si="37">D135+1</f>
        <v>130</v>
      </c>
      <c r="F136" s="10">
        <v>67.364373046975246</v>
      </c>
      <c r="G136" s="10">
        <f t="shared" si="36"/>
        <v>62.312045068452107</v>
      </c>
      <c r="H136" s="23">
        <f>ROUND(VLOOKUP(A136,input!$A:$E,COLUMN(input!B$1),0),6)</f>
        <v>13.656597</v>
      </c>
      <c r="I136" s="10"/>
    </row>
    <row r="137" spans="1:9" x14ac:dyDescent="0.25">
      <c r="A137" s="3" t="s">
        <v>38</v>
      </c>
      <c r="B137" s="3" t="s">
        <v>859</v>
      </c>
      <c r="C137" s="3" t="s">
        <v>143</v>
      </c>
      <c r="D137" s="3">
        <f t="shared" si="37"/>
        <v>131</v>
      </c>
      <c r="F137" s="10">
        <v>3.4950484541723421</v>
      </c>
      <c r="G137" s="10">
        <f t="shared" si="36"/>
        <v>3.2329198201094167</v>
      </c>
      <c r="H137" s="23">
        <f>ROUND(VLOOKUP(A137,input!$A:$E,COLUMN(input!B$1),0),6)</f>
        <v>-20.399079</v>
      </c>
      <c r="I137" s="10"/>
    </row>
    <row r="138" spans="1:9" ht="16.5" thickBot="1" x14ac:dyDescent="0.3">
      <c r="A138" s="3" t="s">
        <v>39</v>
      </c>
      <c r="B138" s="3" t="s">
        <v>860</v>
      </c>
      <c r="C138" s="3" t="s">
        <v>144</v>
      </c>
      <c r="D138" s="3">
        <f t="shared" si="37"/>
        <v>132</v>
      </c>
      <c r="F138" s="10">
        <v>24.798879410251043</v>
      </c>
      <c r="G138" s="10">
        <f t="shared" si="36"/>
        <v>22.938963454482217</v>
      </c>
      <c r="H138" s="23">
        <f>ROUND(VLOOKUP(A138,input!$A:$E,COLUMN(input!B$1),0),6)</f>
        <v>-20.130604000000002</v>
      </c>
      <c r="I138" s="10"/>
    </row>
    <row r="139" spans="1:9" ht="17.25" thickTop="1" thickBot="1" x14ac:dyDescent="0.3">
      <c r="A139" s="11"/>
      <c r="B139" s="11"/>
      <c r="C139" s="11" t="s">
        <v>399</v>
      </c>
      <c r="D139" s="3">
        <f t="shared" si="37"/>
        <v>133</v>
      </c>
      <c r="E139" s="11"/>
      <c r="F139" s="12">
        <f>SUM(F132:F138)</f>
        <v>490.31006296950045</v>
      </c>
      <c r="G139" s="12">
        <f t="shared" ref="G139" si="38">SUM(G132:G138)</f>
        <v>453.53680824678793</v>
      </c>
      <c r="H139" s="21">
        <f>SUM(H132:H138)</f>
        <v>63.984109000000004</v>
      </c>
      <c r="I139" s="12">
        <f t="shared" ref="I139" si="39">IF(H139&gt;0, 0, IF((1-(F139/(F139-H139)))&gt;0.5, 0.5, (1-(F139/(F139-H139)))))</f>
        <v>0</v>
      </c>
    </row>
    <row r="140" spans="1:9" ht="16.5" thickTop="1" x14ac:dyDescent="0.25">
      <c r="D140" s="3">
        <f t="shared" si="37"/>
        <v>134</v>
      </c>
      <c r="F140" s="10"/>
      <c r="G140" s="10"/>
      <c r="H140" s="23"/>
      <c r="I140" s="10"/>
    </row>
    <row r="141" spans="1:9" x14ac:dyDescent="0.25">
      <c r="A141" s="3" t="s">
        <v>40</v>
      </c>
      <c r="B141" s="3" t="s">
        <v>861</v>
      </c>
      <c r="C141" s="3" t="s">
        <v>145</v>
      </c>
      <c r="D141" s="3">
        <f t="shared" si="37"/>
        <v>135</v>
      </c>
      <c r="F141" s="10">
        <v>57.782715350483514</v>
      </c>
      <c r="G141" s="10">
        <f t="shared" ref="G141:G150" si="40">F141*0.925</f>
        <v>53.44901169919725</v>
      </c>
      <c r="H141" s="23">
        <f>ROUND(VLOOKUP(A141,input!$A:$E,COLUMN(input!B$1),0),6)</f>
        <v>37.678158000000003</v>
      </c>
      <c r="I141" s="10"/>
    </row>
    <row r="142" spans="1:9" x14ac:dyDescent="0.25">
      <c r="A142" s="3" t="s">
        <v>41</v>
      </c>
      <c r="B142" s="3" t="s">
        <v>862</v>
      </c>
      <c r="C142" s="3" t="s">
        <v>146</v>
      </c>
      <c r="D142" s="3">
        <f t="shared" si="37"/>
        <v>136</v>
      </c>
      <c r="F142" s="10">
        <v>94.625526961224793</v>
      </c>
      <c r="G142" s="10">
        <f t="shared" si="40"/>
        <v>87.528612439132942</v>
      </c>
      <c r="H142" s="23">
        <f>ROUND(VLOOKUP(A142,input!$A:$E,COLUMN(input!B$1),0),6)</f>
        <v>42.919696999999999</v>
      </c>
      <c r="I142" s="10"/>
    </row>
    <row r="143" spans="1:9" x14ac:dyDescent="0.25">
      <c r="A143" s="3" t="s">
        <v>42</v>
      </c>
      <c r="B143" s="3" t="s">
        <v>863</v>
      </c>
      <c r="C143" s="3" t="s">
        <v>147</v>
      </c>
      <c r="D143" s="3">
        <f t="shared" si="37"/>
        <v>137</v>
      </c>
      <c r="F143" s="10">
        <v>2.0827480122419639</v>
      </c>
      <c r="G143" s="10">
        <f t="shared" si="40"/>
        <v>1.9265419113238167</v>
      </c>
      <c r="H143" s="23">
        <f>ROUND(VLOOKUP(A143,input!$A:$E,COLUMN(input!B$1),0),6)</f>
        <v>-13.568020000000001</v>
      </c>
      <c r="I143" s="10"/>
    </row>
    <row r="144" spans="1:9" x14ac:dyDescent="0.25">
      <c r="A144" s="3" t="s">
        <v>43</v>
      </c>
      <c r="B144" s="3" t="s">
        <v>864</v>
      </c>
      <c r="C144" s="3" t="s">
        <v>148</v>
      </c>
      <c r="D144" s="3">
        <f t="shared" si="37"/>
        <v>138</v>
      </c>
      <c r="F144" s="10">
        <v>4.0088713689285003</v>
      </c>
      <c r="G144" s="10">
        <f t="shared" si="40"/>
        <v>3.7082060162588628</v>
      </c>
      <c r="H144" s="23">
        <f>ROUND(VLOOKUP(A144,input!$A:$E,COLUMN(input!B$1),0),6)</f>
        <v>-14.354908999999999</v>
      </c>
      <c r="I144" s="10"/>
    </row>
    <row r="145" spans="1:9" x14ac:dyDescent="0.25">
      <c r="A145" s="3" t="s">
        <v>44</v>
      </c>
      <c r="B145" s="3" t="s">
        <v>865</v>
      </c>
      <c r="C145" s="3" t="s">
        <v>149</v>
      </c>
      <c r="D145" s="3">
        <f t="shared" si="37"/>
        <v>139</v>
      </c>
      <c r="F145" s="10">
        <v>1.6534824235813117</v>
      </c>
      <c r="G145" s="10">
        <f t="shared" si="40"/>
        <v>1.5294712418127134</v>
      </c>
      <c r="H145" s="23">
        <f>ROUND(VLOOKUP(A145,input!$A:$E,COLUMN(input!B$1),0),6)</f>
        <v>-12.742381</v>
      </c>
      <c r="I145" s="10"/>
    </row>
    <row r="146" spans="1:9" x14ac:dyDescent="0.25">
      <c r="A146" s="3" t="s">
        <v>45</v>
      </c>
      <c r="B146" s="3" t="s">
        <v>866</v>
      </c>
      <c r="C146" s="3" t="s">
        <v>150</v>
      </c>
      <c r="D146" s="3">
        <f t="shared" si="37"/>
        <v>140</v>
      </c>
      <c r="F146" s="10">
        <v>2.4269150238184602</v>
      </c>
      <c r="G146" s="10">
        <f t="shared" si="40"/>
        <v>2.2448963970320759</v>
      </c>
      <c r="H146" s="23">
        <f>ROUND(VLOOKUP(A146,input!$A:$E,COLUMN(input!B$1),0),6)</f>
        <v>-9.0076509999999992</v>
      </c>
      <c r="I146" s="10"/>
    </row>
    <row r="147" spans="1:9" x14ac:dyDescent="0.25">
      <c r="A147" s="3" t="s">
        <v>46</v>
      </c>
      <c r="B147" s="3" t="s">
        <v>867</v>
      </c>
      <c r="C147" s="3" t="s">
        <v>151</v>
      </c>
      <c r="D147" s="3">
        <f t="shared" si="37"/>
        <v>141</v>
      </c>
      <c r="F147" s="10">
        <v>1.2398315420347541</v>
      </c>
      <c r="G147" s="10">
        <f t="shared" si="40"/>
        <v>1.1468441763821475</v>
      </c>
      <c r="H147" s="23">
        <f>ROUND(VLOOKUP(A147,input!$A:$E,COLUMN(input!B$1),0),6)</f>
        <v>-4.046519</v>
      </c>
      <c r="I147" s="10"/>
    </row>
    <row r="148" spans="1:9" x14ac:dyDescent="0.25">
      <c r="A148" s="3" t="s">
        <v>47</v>
      </c>
      <c r="B148" s="3" t="s">
        <v>868</v>
      </c>
      <c r="C148" s="3" t="s">
        <v>152</v>
      </c>
      <c r="D148" s="3">
        <f t="shared" si="37"/>
        <v>142</v>
      </c>
      <c r="F148" s="10">
        <v>2.2446606451545761</v>
      </c>
      <c r="G148" s="10">
        <f t="shared" si="40"/>
        <v>2.076311096767983</v>
      </c>
      <c r="H148" s="23">
        <f>ROUND(VLOOKUP(A148,input!$A:$E,COLUMN(input!B$1),0),6)</f>
        <v>-17.012422999999998</v>
      </c>
      <c r="I148" s="10"/>
    </row>
    <row r="149" spans="1:9" x14ac:dyDescent="0.25">
      <c r="A149" s="3" t="s">
        <v>48</v>
      </c>
      <c r="B149" s="3" t="s">
        <v>869</v>
      </c>
      <c r="C149" s="3" t="s">
        <v>153</v>
      </c>
      <c r="D149" s="3">
        <f t="shared" si="37"/>
        <v>143</v>
      </c>
      <c r="F149" s="10">
        <v>1.4402784673350721</v>
      </c>
      <c r="G149" s="10">
        <f t="shared" si="40"/>
        <v>1.3322575822849418</v>
      </c>
      <c r="H149" s="23">
        <f>ROUND(VLOOKUP(A149,input!$A:$E,COLUMN(input!B$1),0),6)</f>
        <v>-3.5125199999999999</v>
      </c>
      <c r="I149" s="10"/>
    </row>
    <row r="150" spans="1:9" ht="16.5" thickBot="1" x14ac:dyDescent="0.3">
      <c r="A150" s="3" t="s">
        <v>49</v>
      </c>
      <c r="B150" s="3" t="s">
        <v>870</v>
      </c>
      <c r="C150" s="3" t="s">
        <v>154</v>
      </c>
      <c r="D150" s="3">
        <f t="shared" si="37"/>
        <v>144</v>
      </c>
      <c r="F150" s="10">
        <v>8.4119200512627206</v>
      </c>
      <c r="G150" s="10">
        <f t="shared" si="40"/>
        <v>7.7810260474180168</v>
      </c>
      <c r="H150" s="23">
        <f>ROUND(VLOOKUP(A150,input!$A:$E,COLUMN(input!B$1),0),6)</f>
        <v>5.0161610000000003</v>
      </c>
      <c r="I150" s="10"/>
    </row>
    <row r="151" spans="1:9" ht="17.25" thickTop="1" thickBot="1" x14ac:dyDescent="0.3">
      <c r="A151" s="11"/>
      <c r="B151" s="11"/>
      <c r="C151" s="11" t="s">
        <v>400</v>
      </c>
      <c r="D151" s="3">
        <f t="shared" si="37"/>
        <v>145</v>
      </c>
      <c r="E151" s="11"/>
      <c r="F151" s="12">
        <f>SUM(F141:F150)</f>
        <v>175.91694984606565</v>
      </c>
      <c r="G151" s="12">
        <f t="shared" ref="G151" si="41">SUM(G141:G150)</f>
        <v>162.72317860761075</v>
      </c>
      <c r="H151" s="21">
        <f>SUM(H141:H150)</f>
        <v>11.369593000000007</v>
      </c>
      <c r="I151" s="12">
        <f t="shared" ref="I151" si="42">IF(H151&gt;0, 0, IF((1-(F151/(F151-H151)))&gt;0.5, 0.5, (1-(F151/(F151-H151)))))</f>
        <v>0</v>
      </c>
    </row>
    <row r="152" spans="1:9" ht="16.5" thickTop="1" x14ac:dyDescent="0.25">
      <c r="D152" s="3">
        <f t="shared" si="37"/>
        <v>146</v>
      </c>
      <c r="F152" s="10"/>
      <c r="G152" s="10"/>
      <c r="H152" s="23"/>
      <c r="I152" s="10"/>
    </row>
    <row r="153" spans="1:9" x14ac:dyDescent="0.25">
      <c r="A153" s="3" t="s">
        <v>50</v>
      </c>
      <c r="B153" s="3" t="s">
        <v>871</v>
      </c>
      <c r="C153" s="3" t="s">
        <v>155</v>
      </c>
      <c r="D153" s="3">
        <f t="shared" si="37"/>
        <v>147</v>
      </c>
      <c r="F153" s="10">
        <v>104.09254887881042</v>
      </c>
      <c r="G153" s="10">
        <f t="shared" ref="G153:G159" si="43">F153*0.925</f>
        <v>96.285607712899647</v>
      </c>
      <c r="H153" s="23">
        <f>ROUND(VLOOKUP(A153,input!$A:$E,COLUMN(input!B$1),0),6)</f>
        <v>85.264202999999995</v>
      </c>
      <c r="I153" s="10"/>
    </row>
    <row r="154" spans="1:9" x14ac:dyDescent="0.25">
      <c r="A154" s="3" t="s">
        <v>51</v>
      </c>
      <c r="B154" s="3" t="s">
        <v>872</v>
      </c>
      <c r="C154" s="3" t="s">
        <v>156</v>
      </c>
      <c r="D154" s="3">
        <f t="shared" si="37"/>
        <v>148</v>
      </c>
      <c r="F154" s="10">
        <v>2.9078022439154205</v>
      </c>
      <c r="G154" s="10">
        <f t="shared" si="43"/>
        <v>2.6897170756217643</v>
      </c>
      <c r="H154" s="23">
        <f>ROUND(VLOOKUP(A154,input!$A:$E,COLUMN(input!B$1),0),6)</f>
        <v>-6.082897</v>
      </c>
      <c r="I154" s="10"/>
    </row>
    <row r="155" spans="1:9" x14ac:dyDescent="0.25">
      <c r="A155" s="3" t="s">
        <v>271</v>
      </c>
      <c r="B155" s="3" t="s">
        <v>873</v>
      </c>
      <c r="C155" s="3" t="s">
        <v>356</v>
      </c>
      <c r="D155" s="3">
        <f t="shared" si="37"/>
        <v>149</v>
      </c>
      <c r="F155" s="10">
        <v>3.4266014330939685</v>
      </c>
      <c r="G155" s="10">
        <f t="shared" si="43"/>
        <v>3.1696063256119209</v>
      </c>
      <c r="H155" s="23">
        <f>ROUND(VLOOKUP(A155,input!$A:$E,COLUMN(input!B$1),0),6)</f>
        <v>-12.350133</v>
      </c>
      <c r="I155" s="10"/>
    </row>
    <row r="156" spans="1:9" x14ac:dyDescent="0.25">
      <c r="A156" s="3" t="s">
        <v>272</v>
      </c>
      <c r="B156" s="3" t="s">
        <v>874</v>
      </c>
      <c r="C156" s="3" t="s">
        <v>357</v>
      </c>
      <c r="D156" s="3">
        <f t="shared" si="37"/>
        <v>150</v>
      </c>
      <c r="F156" s="10">
        <v>5.7442461391713113</v>
      </c>
      <c r="G156" s="10">
        <f t="shared" si="43"/>
        <v>5.3134276787334631</v>
      </c>
      <c r="H156" s="23">
        <f>ROUND(VLOOKUP(A156,input!$A:$E,COLUMN(input!B$1),0),6)</f>
        <v>-6.9219150000000003</v>
      </c>
      <c r="I156" s="10"/>
    </row>
    <row r="157" spans="1:9" x14ac:dyDescent="0.25">
      <c r="A157" s="3" t="s">
        <v>273</v>
      </c>
      <c r="B157" s="3" t="s">
        <v>875</v>
      </c>
      <c r="C157" s="3" t="s">
        <v>358</v>
      </c>
      <c r="D157" s="3">
        <f t="shared" si="37"/>
        <v>151</v>
      </c>
      <c r="F157" s="10">
        <v>3.5619476882454917</v>
      </c>
      <c r="G157" s="10">
        <f t="shared" si="43"/>
        <v>3.2948016116270802</v>
      </c>
      <c r="H157" s="23">
        <f>ROUND(VLOOKUP(A157,input!$A:$E,COLUMN(input!B$1),0),6)</f>
        <v>-12.227949000000001</v>
      </c>
      <c r="I157" s="10"/>
    </row>
    <row r="158" spans="1:9" x14ac:dyDescent="0.25">
      <c r="A158" s="3" t="s">
        <v>274</v>
      </c>
      <c r="B158" s="3" t="s">
        <v>876</v>
      </c>
      <c r="C158" s="3" t="s">
        <v>359</v>
      </c>
      <c r="D158" s="3">
        <f t="shared" si="37"/>
        <v>152</v>
      </c>
      <c r="F158" s="10">
        <v>2.5242238734335025</v>
      </c>
      <c r="G158" s="10">
        <f t="shared" si="43"/>
        <v>2.3349070829259899</v>
      </c>
      <c r="H158" s="23">
        <f>ROUND(VLOOKUP(A158,input!$A:$E,COLUMN(input!B$1),0),6)</f>
        <v>-4.8007429999999998</v>
      </c>
      <c r="I158" s="10"/>
    </row>
    <row r="159" spans="1:9" ht="16.5" thickBot="1" x14ac:dyDescent="0.3">
      <c r="A159" s="3" t="s">
        <v>275</v>
      </c>
      <c r="B159" s="3" t="s">
        <v>877</v>
      </c>
      <c r="C159" s="3" t="s">
        <v>360</v>
      </c>
      <c r="D159" s="3">
        <f t="shared" si="37"/>
        <v>153</v>
      </c>
      <c r="F159" s="10">
        <v>2.8227964494239957</v>
      </c>
      <c r="G159" s="10">
        <f t="shared" si="43"/>
        <v>2.611086715717196</v>
      </c>
      <c r="H159" s="23">
        <f>ROUND(VLOOKUP(A159,input!$A:$E,COLUMN(input!B$1),0),6)</f>
        <v>-3.3456670000000002</v>
      </c>
      <c r="I159" s="10"/>
    </row>
    <row r="160" spans="1:9" ht="17.25" thickTop="1" thickBot="1" x14ac:dyDescent="0.3">
      <c r="A160" s="11"/>
      <c r="B160" s="11"/>
      <c r="C160" s="11" t="s">
        <v>401</v>
      </c>
      <c r="D160" s="3">
        <f t="shared" si="37"/>
        <v>154</v>
      </c>
      <c r="E160" s="11"/>
      <c r="F160" s="12">
        <f>SUM(F153:F159)</f>
        <v>125.0801667060941</v>
      </c>
      <c r="G160" s="12">
        <f t="shared" ref="G160" si="44">SUM(G153:G159)</f>
        <v>115.69915420313706</v>
      </c>
      <c r="H160" s="21">
        <f>SUM(H153:H159)</f>
        <v>39.534898999999996</v>
      </c>
      <c r="I160" s="12">
        <f t="shared" ref="I160" si="45">IF(H160&gt;0, 0, IF((1-(F160/(F160-H160)))&gt;0.5, 0.5, (1-(F160/(F160-H160)))))</f>
        <v>0</v>
      </c>
    </row>
    <row r="161" spans="1:9" ht="16.5" thickTop="1" x14ac:dyDescent="0.25">
      <c r="D161" s="3">
        <f t="shared" si="37"/>
        <v>155</v>
      </c>
      <c r="F161" s="10"/>
      <c r="G161" s="10"/>
      <c r="H161" s="23"/>
      <c r="I161" s="10"/>
    </row>
    <row r="162" spans="1:9" x14ac:dyDescent="0.25">
      <c r="A162" s="3" t="s">
        <v>276</v>
      </c>
      <c r="B162" s="3" t="s">
        <v>878</v>
      </c>
      <c r="C162" s="3" t="s">
        <v>361</v>
      </c>
      <c r="D162" s="3">
        <f t="shared" si="37"/>
        <v>156</v>
      </c>
      <c r="F162" s="13">
        <v>33.716190056538075</v>
      </c>
      <c r="G162" s="13">
        <f t="shared" ref="G162:G164" si="46">F162*0.925</f>
        <v>31.187475802297719</v>
      </c>
      <c r="H162" s="24">
        <f>ROUND(VLOOKUP(A162,input!$A:$E,COLUMN(input!B$1),0),6)</f>
        <v>12.057919</v>
      </c>
      <c r="I162" s="13"/>
    </row>
    <row r="163" spans="1:9" x14ac:dyDescent="0.25">
      <c r="A163" s="3" t="s">
        <v>277</v>
      </c>
      <c r="B163" s="3" t="s">
        <v>879</v>
      </c>
      <c r="C163" s="3" t="s">
        <v>362</v>
      </c>
      <c r="D163" s="3">
        <f t="shared" si="37"/>
        <v>157</v>
      </c>
      <c r="F163" s="13">
        <v>29.25826778294514</v>
      </c>
      <c r="G163" s="13">
        <f t="shared" si="46"/>
        <v>27.063897699224256</v>
      </c>
      <c r="H163" s="24">
        <f>ROUND(VLOOKUP(A163,input!$A:$E,COLUMN(input!B$1),0),6)</f>
        <v>-15.912395</v>
      </c>
      <c r="I163" s="13"/>
    </row>
    <row r="164" spans="1:9" ht="16.5" thickBot="1" x14ac:dyDescent="0.3">
      <c r="A164" s="3" t="s">
        <v>278</v>
      </c>
      <c r="B164" s="3" t="s">
        <v>880</v>
      </c>
      <c r="C164" s="3" t="s">
        <v>363</v>
      </c>
      <c r="D164" s="3">
        <f t="shared" si="37"/>
        <v>158</v>
      </c>
      <c r="F164" s="13">
        <v>43.163853171724654</v>
      </c>
      <c r="G164" s="13">
        <f t="shared" si="46"/>
        <v>39.926564183845308</v>
      </c>
      <c r="H164" s="24">
        <f>ROUND(VLOOKUP(A164,input!$A:$E,COLUMN(input!B$1),0),6)</f>
        <v>21.512339000000001</v>
      </c>
      <c r="I164" s="13"/>
    </row>
    <row r="165" spans="1:9" ht="17.25" thickTop="1" thickBot="1" x14ac:dyDescent="0.3">
      <c r="A165" s="11"/>
      <c r="B165" s="11"/>
      <c r="C165" s="11" t="s">
        <v>402</v>
      </c>
      <c r="D165" s="3">
        <f t="shared" si="37"/>
        <v>159</v>
      </c>
      <c r="E165" s="11"/>
      <c r="F165" s="12">
        <f>SUM(F162:F164)</f>
        <v>106.13831101120786</v>
      </c>
      <c r="G165" s="12">
        <f t="shared" ref="G165" si="47">SUM(G162:G164)</f>
        <v>98.177937685367283</v>
      </c>
      <c r="H165" s="21">
        <f>SUM(H162:H164)</f>
        <v>17.657862999999999</v>
      </c>
      <c r="I165" s="12">
        <f t="shared" ref="I165" si="48">IF(H165&gt;0, 0, IF((1-(F165/(F165-H165)))&gt;0.5, 0.5, (1-(F165/(F165-H165)))))</f>
        <v>0</v>
      </c>
    </row>
    <row r="166" spans="1:9" ht="16.5" thickTop="1" x14ac:dyDescent="0.25">
      <c r="D166" s="3">
        <f t="shared" si="37"/>
        <v>160</v>
      </c>
      <c r="F166" s="10"/>
      <c r="G166" s="10"/>
      <c r="H166" s="23"/>
      <c r="I166" s="10"/>
    </row>
    <row r="167" spans="1:9" x14ac:dyDescent="0.25">
      <c r="A167" s="3" t="s">
        <v>279</v>
      </c>
      <c r="B167" s="3" t="s">
        <v>881</v>
      </c>
      <c r="C167" s="3" t="s">
        <v>364</v>
      </c>
      <c r="D167" s="3">
        <f t="shared" si="37"/>
        <v>161</v>
      </c>
      <c r="F167" s="10">
        <v>3.6975684078673985</v>
      </c>
      <c r="G167" s="10">
        <f t="shared" ref="G167:G173" si="49">F167*0.925</f>
        <v>3.4202507772773436</v>
      </c>
      <c r="H167" s="23">
        <f>ROUND(VLOOKUP(A167,input!$A:$E,COLUMN(input!B$1),0),6)</f>
        <v>-7.9520939999999998</v>
      </c>
      <c r="I167" s="10"/>
    </row>
    <row r="168" spans="1:9" x14ac:dyDescent="0.25">
      <c r="A168" s="3" t="s">
        <v>62</v>
      </c>
      <c r="B168" s="3" t="s">
        <v>882</v>
      </c>
      <c r="C168" s="3" t="s">
        <v>167</v>
      </c>
      <c r="D168" s="3">
        <f t="shared" si="37"/>
        <v>162</v>
      </c>
      <c r="F168" s="10">
        <v>2.6853823796486269</v>
      </c>
      <c r="G168" s="10">
        <f t="shared" si="49"/>
        <v>2.4839787011749799</v>
      </c>
      <c r="H168" s="23">
        <f>ROUND(VLOOKUP(A168,input!$A:$E,COLUMN(input!B$1),0),6)</f>
        <v>-8.4010079999999991</v>
      </c>
      <c r="I168" s="10"/>
    </row>
    <row r="169" spans="1:9" x14ac:dyDescent="0.25">
      <c r="A169" s="3" t="s">
        <v>280</v>
      </c>
      <c r="B169" s="3" t="s">
        <v>883</v>
      </c>
      <c r="C169" s="3" t="s">
        <v>365</v>
      </c>
      <c r="D169" s="3">
        <f t="shared" si="37"/>
        <v>163</v>
      </c>
      <c r="F169" s="10">
        <v>5.1280786162177092</v>
      </c>
      <c r="G169" s="10">
        <f t="shared" si="49"/>
        <v>4.7434727200013809</v>
      </c>
      <c r="H169" s="23">
        <f>ROUND(VLOOKUP(A169,input!$A:$E,COLUMN(input!B$1),0),6)</f>
        <v>-10.649184999999999</v>
      </c>
      <c r="I169" s="10"/>
    </row>
    <row r="170" spans="1:9" x14ac:dyDescent="0.25">
      <c r="A170" s="3" t="s">
        <v>281</v>
      </c>
      <c r="B170" s="3" t="s">
        <v>884</v>
      </c>
      <c r="C170" s="3" t="s">
        <v>366</v>
      </c>
      <c r="D170" s="3">
        <f t="shared" si="37"/>
        <v>164</v>
      </c>
      <c r="F170" s="10">
        <v>3.0119341375466742</v>
      </c>
      <c r="G170" s="10">
        <f t="shared" si="49"/>
        <v>2.7860390772306736</v>
      </c>
      <c r="H170" s="23">
        <f>ROUND(VLOOKUP(A170,input!$A:$E,COLUMN(input!B$1),0),6)</f>
        <v>-7.4638629999999999</v>
      </c>
      <c r="I170" s="10"/>
    </row>
    <row r="171" spans="1:9" x14ac:dyDescent="0.25">
      <c r="A171" s="3" t="s">
        <v>282</v>
      </c>
      <c r="B171" s="3" t="s">
        <v>885</v>
      </c>
      <c r="C171" s="3" t="s">
        <v>367</v>
      </c>
      <c r="D171" s="3">
        <f t="shared" si="37"/>
        <v>165</v>
      </c>
      <c r="F171" s="10">
        <v>2.915015067289441</v>
      </c>
      <c r="G171" s="10">
        <f t="shared" si="49"/>
        <v>2.696388937242733</v>
      </c>
      <c r="H171" s="23">
        <f>ROUND(VLOOKUP(A171,input!$A:$E,COLUMN(input!B$1),0),6)</f>
        <v>-7.6144360000000004</v>
      </c>
      <c r="I171" s="10"/>
    </row>
    <row r="172" spans="1:9" x14ac:dyDescent="0.25">
      <c r="A172" s="3" t="s">
        <v>61</v>
      </c>
      <c r="B172" s="3" t="s">
        <v>886</v>
      </c>
      <c r="C172" s="3" t="s">
        <v>166</v>
      </c>
      <c r="D172" s="3">
        <f t="shared" si="37"/>
        <v>166</v>
      </c>
      <c r="F172" s="10">
        <v>144.76682237586053</v>
      </c>
      <c r="G172" s="10">
        <f t="shared" si="49"/>
        <v>133.909310697671</v>
      </c>
      <c r="H172" s="23">
        <f>ROUND(VLOOKUP(A172,input!$A:$E,COLUMN(input!B$1),0),6)</f>
        <v>119.438855</v>
      </c>
      <c r="I172" s="10"/>
    </row>
    <row r="173" spans="1:9" ht="16.5" thickBot="1" x14ac:dyDescent="0.3">
      <c r="A173" s="3" t="s">
        <v>283</v>
      </c>
      <c r="B173" s="3" t="s">
        <v>887</v>
      </c>
      <c r="C173" s="3" t="s">
        <v>368</v>
      </c>
      <c r="D173" s="3">
        <f t="shared" si="37"/>
        <v>167</v>
      </c>
      <c r="F173" s="10">
        <v>5.5906766086604849</v>
      </c>
      <c r="G173" s="10">
        <f t="shared" si="49"/>
        <v>5.1713758630109492</v>
      </c>
      <c r="H173" s="23">
        <f>ROUND(VLOOKUP(A173,input!$A:$E,COLUMN(input!B$1),0),6)</f>
        <v>-24.752872</v>
      </c>
      <c r="I173" s="10"/>
    </row>
    <row r="174" spans="1:9" ht="17.25" thickTop="1" thickBot="1" x14ac:dyDescent="0.3">
      <c r="A174" s="11"/>
      <c r="B174" s="11"/>
      <c r="C174" s="11" t="s">
        <v>403</v>
      </c>
      <c r="D174" s="3">
        <f t="shared" si="37"/>
        <v>168</v>
      </c>
      <c r="E174" s="11"/>
      <c r="F174" s="12">
        <f>SUM(F167:F173)</f>
        <v>167.79547759309088</v>
      </c>
      <c r="G174" s="12">
        <f t="shared" ref="G174" si="50">SUM(G167:G173)</f>
        <v>155.21081677360905</v>
      </c>
      <c r="H174" s="21">
        <f>SUM(H167:H173)</f>
        <v>52.605397000000011</v>
      </c>
      <c r="I174" s="12">
        <f t="shared" ref="I174" si="51">IF(H174&gt;0, 0, IF((1-(F174/(F174-H174)))&gt;0.5, 0.5, (1-(F174/(F174-H174)))))</f>
        <v>0</v>
      </c>
    </row>
    <row r="175" spans="1:9" ht="16.5" thickTop="1" x14ac:dyDescent="0.25">
      <c r="D175" s="3">
        <f t="shared" si="37"/>
        <v>169</v>
      </c>
      <c r="F175" s="10"/>
      <c r="G175" s="10"/>
      <c r="H175" s="23"/>
      <c r="I175" s="10"/>
    </row>
    <row r="176" spans="1:9" x14ac:dyDescent="0.25">
      <c r="A176" s="3" t="s">
        <v>63</v>
      </c>
      <c r="B176" s="3" t="s">
        <v>888</v>
      </c>
      <c r="C176" s="3" t="s">
        <v>168</v>
      </c>
      <c r="D176" s="3">
        <f t="shared" si="37"/>
        <v>170</v>
      </c>
      <c r="F176" s="10">
        <v>1.9746905293595021</v>
      </c>
      <c r="G176" s="10">
        <f t="shared" ref="G176:G182" si="52">F176*0.925</f>
        <v>1.8265887396575395</v>
      </c>
      <c r="H176" s="23">
        <f>ROUND(VLOOKUP(A176,input!$A:$E,COLUMN(input!B$1),0),6)</f>
        <v>-9.6061420000000002</v>
      </c>
      <c r="I176" s="10"/>
    </row>
    <row r="177" spans="1:9" x14ac:dyDescent="0.25">
      <c r="A177" s="3" t="s">
        <v>64</v>
      </c>
      <c r="B177" s="3" t="s">
        <v>889</v>
      </c>
      <c r="C177" s="3" t="s">
        <v>169</v>
      </c>
      <c r="D177" s="3">
        <f t="shared" si="37"/>
        <v>171</v>
      </c>
      <c r="F177" s="10">
        <v>1.9778019822894595</v>
      </c>
      <c r="G177" s="10">
        <f t="shared" si="52"/>
        <v>1.8294668336177502</v>
      </c>
      <c r="H177" s="23">
        <f>ROUND(VLOOKUP(A177,input!$A:$E,COLUMN(input!B$1),0),6)</f>
        <v>-11.888591</v>
      </c>
      <c r="I177" s="10"/>
    </row>
    <row r="178" spans="1:9" x14ac:dyDescent="0.25">
      <c r="A178" s="3" t="s">
        <v>65</v>
      </c>
      <c r="B178" s="3" t="s">
        <v>890</v>
      </c>
      <c r="C178" s="3" t="s">
        <v>170</v>
      </c>
      <c r="D178" s="3">
        <f t="shared" si="37"/>
        <v>172</v>
      </c>
      <c r="F178" s="10">
        <v>2.2505461315422335</v>
      </c>
      <c r="G178" s="10">
        <f t="shared" si="52"/>
        <v>2.0817551716765661</v>
      </c>
      <c r="H178" s="23">
        <f>ROUND(VLOOKUP(A178,input!$A:$E,COLUMN(input!B$1),0),6)</f>
        <v>-5.229114</v>
      </c>
      <c r="I178" s="10"/>
    </row>
    <row r="179" spans="1:9" x14ac:dyDescent="0.25">
      <c r="A179" s="3" t="s">
        <v>66</v>
      </c>
      <c r="B179" s="3" t="s">
        <v>891</v>
      </c>
      <c r="C179" s="3" t="s">
        <v>171</v>
      </c>
      <c r="D179" s="3">
        <f t="shared" si="37"/>
        <v>173</v>
      </c>
      <c r="F179" s="10">
        <v>2.2603904462449758</v>
      </c>
      <c r="G179" s="10">
        <f t="shared" si="52"/>
        <v>2.0908611627766027</v>
      </c>
      <c r="H179" s="23">
        <f>ROUND(VLOOKUP(A179,input!$A:$E,COLUMN(input!B$1),0),6)</f>
        <v>-7.5763100000000003</v>
      </c>
      <c r="I179" s="10"/>
    </row>
    <row r="180" spans="1:9" x14ac:dyDescent="0.25">
      <c r="A180" s="3" t="s">
        <v>67</v>
      </c>
      <c r="B180" s="3" t="s">
        <v>892</v>
      </c>
      <c r="C180" s="3" t="s">
        <v>172</v>
      </c>
      <c r="D180" s="3">
        <f t="shared" si="37"/>
        <v>174</v>
      </c>
      <c r="F180" s="10">
        <v>2.3573986934802087</v>
      </c>
      <c r="G180" s="10">
        <f t="shared" si="52"/>
        <v>2.1805937914691933</v>
      </c>
      <c r="H180" s="23">
        <f>ROUND(VLOOKUP(A180,input!$A:$E,COLUMN(input!B$1),0),6)</f>
        <v>-8.0568779999999993</v>
      </c>
      <c r="I180" s="10"/>
    </row>
    <row r="181" spans="1:9" x14ac:dyDescent="0.25">
      <c r="A181" s="3" t="s">
        <v>68</v>
      </c>
      <c r="B181" s="3" t="s">
        <v>893</v>
      </c>
      <c r="C181" s="3" t="s">
        <v>173</v>
      </c>
      <c r="D181" s="3">
        <f t="shared" si="37"/>
        <v>175</v>
      </c>
      <c r="F181" s="10">
        <v>85.932195700101161</v>
      </c>
      <c r="G181" s="10">
        <f t="shared" si="52"/>
        <v>79.487281022593578</v>
      </c>
      <c r="H181" s="23">
        <f>ROUND(VLOOKUP(A181,input!$A:$E,COLUMN(input!B$1),0),6)</f>
        <v>61.777715000000001</v>
      </c>
      <c r="I181" s="10"/>
    </row>
    <row r="182" spans="1:9" ht="16.5" thickBot="1" x14ac:dyDescent="0.3">
      <c r="A182" s="3" t="s">
        <v>260</v>
      </c>
      <c r="B182" s="3" t="s">
        <v>894</v>
      </c>
      <c r="C182" s="3" t="s">
        <v>345</v>
      </c>
      <c r="D182" s="3">
        <f t="shared" si="37"/>
        <v>176</v>
      </c>
      <c r="F182" s="10">
        <v>1.7610996292261649</v>
      </c>
      <c r="G182" s="10">
        <f t="shared" si="52"/>
        <v>1.6290171570342027</v>
      </c>
      <c r="H182" s="23">
        <f>ROUND(VLOOKUP(A182,input!$A:$E,COLUMN(input!B$1),0),6)</f>
        <v>-6.1629009999999997</v>
      </c>
      <c r="I182" s="10"/>
    </row>
    <row r="183" spans="1:9" ht="17.25" thickTop="1" thickBot="1" x14ac:dyDescent="0.3">
      <c r="A183" s="11"/>
      <c r="B183" s="11"/>
      <c r="C183" s="11" t="s">
        <v>404</v>
      </c>
      <c r="D183" s="3">
        <f t="shared" si="37"/>
        <v>177</v>
      </c>
      <c r="E183" s="11"/>
      <c r="F183" s="12">
        <f>SUM(F176:F182)</f>
        <v>98.514123112243709</v>
      </c>
      <c r="G183" s="12">
        <f t="shared" ref="G183" si="53">SUM(G176:G182)</f>
        <v>91.125563878825432</v>
      </c>
      <c r="H183" s="21">
        <f>SUM(H176:H182)</f>
        <v>13.257779000000005</v>
      </c>
      <c r="I183" s="12">
        <f t="shared" ref="I183" si="54">IF(H183&gt;0, 0, IF((1-(F183/(F183-H183)))&gt;0.5, 0.5, (1-(F183/(F183-H183)))))</f>
        <v>0</v>
      </c>
    </row>
    <row r="184" spans="1:9" ht="16.5" thickTop="1" x14ac:dyDescent="0.25">
      <c r="D184" s="3">
        <f t="shared" si="37"/>
        <v>178</v>
      </c>
      <c r="F184" s="10"/>
      <c r="G184" s="10"/>
      <c r="H184" s="23"/>
      <c r="I184" s="10"/>
    </row>
    <row r="185" spans="1:9" x14ac:dyDescent="0.25">
      <c r="A185" s="3" t="s">
        <v>77</v>
      </c>
      <c r="B185" s="3" t="s">
        <v>895</v>
      </c>
      <c r="C185" s="3" t="s">
        <v>182</v>
      </c>
      <c r="D185" s="3">
        <f t="shared" si="37"/>
        <v>179</v>
      </c>
      <c r="F185" s="10">
        <v>3.5662916853612328</v>
      </c>
      <c r="G185" s="10">
        <f t="shared" ref="G185:G187" si="55">F185*0.925</f>
        <v>3.2988198089591405</v>
      </c>
      <c r="H185" s="23">
        <f>ROUND(VLOOKUP(A185,input!$A:$E,COLUMN(input!B$1),0),6)</f>
        <v>-27.149598000000001</v>
      </c>
      <c r="I185" s="10"/>
    </row>
    <row r="186" spans="1:9" x14ac:dyDescent="0.25">
      <c r="A186" s="3" t="s">
        <v>78</v>
      </c>
      <c r="B186" s="3" t="s">
        <v>896</v>
      </c>
      <c r="C186" s="3" t="s">
        <v>183</v>
      </c>
      <c r="D186" s="3">
        <f t="shared" si="37"/>
        <v>180</v>
      </c>
      <c r="F186" s="10">
        <v>2.0041446484472405</v>
      </c>
      <c r="G186" s="10">
        <f t="shared" si="55"/>
        <v>1.8538337998136976</v>
      </c>
      <c r="H186" s="23">
        <f>ROUND(VLOOKUP(A186,input!$A:$E,COLUMN(input!B$1),0),6)</f>
        <v>-11.239155999999999</v>
      </c>
      <c r="I186" s="10"/>
    </row>
    <row r="187" spans="1:9" ht="16.5" thickBot="1" x14ac:dyDescent="0.3">
      <c r="A187" s="3" t="s">
        <v>79</v>
      </c>
      <c r="B187" s="3" t="s">
        <v>897</v>
      </c>
      <c r="C187" s="3" t="s">
        <v>184</v>
      </c>
      <c r="D187" s="3">
        <f t="shared" si="37"/>
        <v>181</v>
      </c>
      <c r="F187" s="10">
        <v>67.197261851572151</v>
      </c>
      <c r="G187" s="10">
        <f t="shared" si="55"/>
        <v>62.15746721270424</v>
      </c>
      <c r="H187" s="23">
        <f>ROUND(VLOOKUP(A187,input!$A:$E,COLUMN(input!B$1),0),6)</f>
        <v>37.864989000000001</v>
      </c>
      <c r="I187" s="10"/>
    </row>
    <row r="188" spans="1:9" ht="17.25" thickTop="1" thickBot="1" x14ac:dyDescent="0.3">
      <c r="A188" s="11"/>
      <c r="B188" s="11"/>
      <c r="C188" s="11" t="s">
        <v>405</v>
      </c>
      <c r="D188" s="3">
        <f t="shared" si="37"/>
        <v>182</v>
      </c>
      <c r="E188" s="11"/>
      <c r="F188" s="12">
        <f>SUM(F185:F187)</f>
        <v>72.767698185380624</v>
      </c>
      <c r="G188" s="12">
        <f t="shared" ref="G188" si="56">SUM(G185:G187)</f>
        <v>67.310120821477085</v>
      </c>
      <c r="H188" s="21">
        <f>SUM(H185:H187)</f>
        <v>-0.52376499999999737</v>
      </c>
      <c r="I188" s="12">
        <f t="shared" ref="I188" si="57">IF(H188&gt;0, 0, IF((1-(F188/(F188-H188)))&gt;0.5, 0.5, (1-(F188/(F188-H188)))))</f>
        <v>7.1463302441541199E-3</v>
      </c>
    </row>
    <row r="189" spans="1:9" ht="16.5" thickTop="1" x14ac:dyDescent="0.25">
      <c r="D189" s="3">
        <f t="shared" si="37"/>
        <v>183</v>
      </c>
      <c r="F189" s="10"/>
      <c r="G189" s="10"/>
      <c r="H189" s="23"/>
      <c r="I189" s="10"/>
    </row>
    <row r="190" spans="1:9" x14ac:dyDescent="0.25">
      <c r="A190" s="3" t="s">
        <v>284</v>
      </c>
      <c r="B190" s="3" t="s">
        <v>898</v>
      </c>
      <c r="C190" s="3" t="s">
        <v>369</v>
      </c>
      <c r="D190" s="3">
        <f t="shared" si="37"/>
        <v>184</v>
      </c>
      <c r="F190" s="10">
        <v>1.3872919819764762</v>
      </c>
      <c r="G190" s="10">
        <f t="shared" ref="G190:G195" si="58">F190*0.925</f>
        <v>1.2832450833282405</v>
      </c>
      <c r="H190" s="23">
        <f>ROUND(VLOOKUP(A190,input!$A:$E,COLUMN(input!B$1),0),6)</f>
        <v>-5.6049309999999997</v>
      </c>
      <c r="I190" s="10"/>
    </row>
    <row r="191" spans="1:9" x14ac:dyDescent="0.25">
      <c r="A191" s="3" t="s">
        <v>285</v>
      </c>
      <c r="B191" s="3" t="s">
        <v>899</v>
      </c>
      <c r="C191" s="3" t="s">
        <v>370</v>
      </c>
      <c r="D191" s="3">
        <f t="shared" si="37"/>
        <v>185</v>
      </c>
      <c r="F191" s="10">
        <v>1.9495629715945813</v>
      </c>
      <c r="G191" s="10">
        <f t="shared" si="58"/>
        <v>1.8033457487249878</v>
      </c>
      <c r="H191" s="23">
        <f>ROUND(VLOOKUP(A191,input!$A:$E,COLUMN(input!B$1),0),6)</f>
        <v>-8.4761690000000005</v>
      </c>
      <c r="I191" s="10"/>
    </row>
    <row r="192" spans="1:9" x14ac:dyDescent="0.25">
      <c r="A192" s="3" t="s">
        <v>286</v>
      </c>
      <c r="B192" s="3" t="s">
        <v>900</v>
      </c>
      <c r="C192" s="3" t="s">
        <v>371</v>
      </c>
      <c r="D192" s="3">
        <f t="shared" si="37"/>
        <v>186</v>
      </c>
      <c r="F192" s="10">
        <v>1.530268636817141</v>
      </c>
      <c r="G192" s="10">
        <f t="shared" si="58"/>
        <v>1.4154984890558555</v>
      </c>
      <c r="H192" s="23">
        <f>ROUND(VLOOKUP(A192,input!$A:$E,COLUMN(input!B$1),0),6)</f>
        <v>-5.3428589999999998</v>
      </c>
      <c r="I192" s="10"/>
    </row>
    <row r="193" spans="1:9" x14ac:dyDescent="0.25">
      <c r="A193" s="3" t="s">
        <v>287</v>
      </c>
      <c r="B193" s="3" t="s">
        <v>901</v>
      </c>
      <c r="C193" s="3" t="s">
        <v>372</v>
      </c>
      <c r="D193" s="3">
        <f t="shared" si="37"/>
        <v>187</v>
      </c>
      <c r="F193" s="10">
        <v>1.4047733217571234</v>
      </c>
      <c r="G193" s="10">
        <f t="shared" si="58"/>
        <v>1.2994153226253393</v>
      </c>
      <c r="H193" s="23">
        <f>ROUND(VLOOKUP(A193,input!$A:$E,COLUMN(input!B$1),0),6)</f>
        <v>-3.605934</v>
      </c>
      <c r="I193" s="10"/>
    </row>
    <row r="194" spans="1:9" x14ac:dyDescent="0.25">
      <c r="A194" s="3" t="s">
        <v>288</v>
      </c>
      <c r="B194" s="3" t="s">
        <v>902</v>
      </c>
      <c r="C194" s="3" t="s">
        <v>373</v>
      </c>
      <c r="D194" s="3">
        <f t="shared" si="37"/>
        <v>188</v>
      </c>
      <c r="F194" s="10">
        <v>4.0026211938592393</v>
      </c>
      <c r="G194" s="10">
        <f t="shared" si="58"/>
        <v>3.7024246043197966</v>
      </c>
      <c r="H194" s="23">
        <f>ROUND(VLOOKUP(A194,input!$A:$E,COLUMN(input!B$1),0),6)</f>
        <v>-9.8050119999999996</v>
      </c>
      <c r="I194" s="10"/>
    </row>
    <row r="195" spans="1:9" ht="16.5" thickBot="1" x14ac:dyDescent="0.3">
      <c r="A195" s="3" t="s">
        <v>289</v>
      </c>
      <c r="B195" s="3" t="s">
        <v>903</v>
      </c>
      <c r="C195" s="3" t="s">
        <v>374</v>
      </c>
      <c r="D195" s="3">
        <f t="shared" si="37"/>
        <v>189</v>
      </c>
      <c r="F195" s="10">
        <v>63.238180542784761</v>
      </c>
      <c r="G195" s="10">
        <f t="shared" si="58"/>
        <v>58.495317002075907</v>
      </c>
      <c r="H195" s="23">
        <f>ROUND(VLOOKUP(A195,input!$A:$E,COLUMN(input!B$1),0),6)</f>
        <v>44.865654999999997</v>
      </c>
      <c r="I195" s="10"/>
    </row>
    <row r="196" spans="1:9" ht="17.25" thickTop="1" thickBot="1" x14ac:dyDescent="0.3">
      <c r="A196" s="11"/>
      <c r="B196" s="11"/>
      <c r="C196" s="11" t="s">
        <v>406</v>
      </c>
      <c r="D196" s="3">
        <f t="shared" si="37"/>
        <v>190</v>
      </c>
      <c r="E196" s="11"/>
      <c r="F196" s="12">
        <f>SUM(F190:F195)</f>
        <v>73.512698648789325</v>
      </c>
      <c r="G196" s="12">
        <f t="shared" ref="G196" si="59">SUM(G190:G195)</f>
        <v>67.999246250130128</v>
      </c>
      <c r="H196" s="21">
        <f>SUM(H190:H195)</f>
        <v>12.030749999999998</v>
      </c>
      <c r="I196" s="12">
        <f t="shared" ref="I196" si="60">IF(H196&gt;0, 0, IF((1-(F196/(F196-H196)))&gt;0.5, 0.5, (1-(F196/(F196-H196)))))</f>
        <v>0</v>
      </c>
    </row>
    <row r="197" spans="1:9" ht="16.5" thickTop="1" x14ac:dyDescent="0.25">
      <c r="D197" s="3">
        <f t="shared" si="37"/>
        <v>191</v>
      </c>
      <c r="F197" s="10"/>
      <c r="G197" s="10"/>
      <c r="H197" s="23"/>
      <c r="I197" s="10"/>
    </row>
    <row r="198" spans="1:9" x14ac:dyDescent="0.25">
      <c r="A198" s="3" t="s">
        <v>69</v>
      </c>
      <c r="B198" s="3" t="s">
        <v>904</v>
      </c>
      <c r="C198" s="3" t="s">
        <v>174</v>
      </c>
      <c r="D198" s="3">
        <f t="shared" si="37"/>
        <v>192</v>
      </c>
      <c r="F198" s="10">
        <v>101.69688015342759</v>
      </c>
      <c r="G198" s="10">
        <f t="shared" ref="G198:G205" si="61">F198*0.925</f>
        <v>94.069614141920525</v>
      </c>
      <c r="H198" s="23">
        <f>ROUND(VLOOKUP(A198,input!$A:$E,COLUMN(input!B$1),0),6)</f>
        <v>83.402940999999998</v>
      </c>
      <c r="I198" s="10"/>
    </row>
    <row r="199" spans="1:9" x14ac:dyDescent="0.25">
      <c r="A199" s="3" t="s">
        <v>70</v>
      </c>
      <c r="B199" s="3" t="s">
        <v>905</v>
      </c>
      <c r="C199" s="3" t="s">
        <v>175</v>
      </c>
      <c r="D199" s="3">
        <f t="shared" si="37"/>
        <v>193</v>
      </c>
      <c r="F199" s="10">
        <v>3.6282767592032008</v>
      </c>
      <c r="G199" s="10">
        <f t="shared" si="61"/>
        <v>3.3561560022629608</v>
      </c>
      <c r="H199" s="23">
        <f>ROUND(VLOOKUP(A199,input!$A:$E,COLUMN(input!B$1),0),6)</f>
        <v>-9.1387870000000007</v>
      </c>
      <c r="I199" s="10"/>
    </row>
    <row r="200" spans="1:9" x14ac:dyDescent="0.25">
      <c r="A200" s="3" t="s">
        <v>71</v>
      </c>
      <c r="B200" s="3" t="s">
        <v>906</v>
      </c>
      <c r="C200" s="3" t="s">
        <v>176</v>
      </c>
      <c r="D200" s="3">
        <f t="shared" ref="D200:D252" si="62">D199+1</f>
        <v>194</v>
      </c>
      <c r="F200" s="10">
        <v>3.4852161921379001</v>
      </c>
      <c r="G200" s="10">
        <f t="shared" si="61"/>
        <v>3.2238249777275576</v>
      </c>
      <c r="H200" s="23">
        <f>ROUND(VLOOKUP(A200,input!$A:$E,COLUMN(input!B$1),0),6)</f>
        <v>-6.8974390000000003</v>
      </c>
      <c r="I200" s="10"/>
    </row>
    <row r="201" spans="1:9" x14ac:dyDescent="0.25">
      <c r="A201" s="3" t="s">
        <v>72</v>
      </c>
      <c r="B201" s="3" t="s">
        <v>907</v>
      </c>
      <c r="C201" s="3" t="s">
        <v>177</v>
      </c>
      <c r="D201" s="3">
        <f t="shared" si="62"/>
        <v>195</v>
      </c>
      <c r="F201" s="10">
        <v>2.7058596858302195</v>
      </c>
      <c r="G201" s="10">
        <f t="shared" si="61"/>
        <v>2.5029202093929532</v>
      </c>
      <c r="H201" s="23">
        <f>ROUND(VLOOKUP(A201,input!$A:$E,COLUMN(input!B$1),0),6)</f>
        <v>-7.4882759999999999</v>
      </c>
      <c r="I201" s="10"/>
    </row>
    <row r="202" spans="1:9" x14ac:dyDescent="0.25">
      <c r="A202" s="3" t="s">
        <v>73</v>
      </c>
      <c r="B202" s="3" t="s">
        <v>908</v>
      </c>
      <c r="C202" s="3" t="s">
        <v>178</v>
      </c>
      <c r="D202" s="3">
        <f t="shared" si="62"/>
        <v>196</v>
      </c>
      <c r="F202" s="10">
        <v>3.7879835081346021</v>
      </c>
      <c r="G202" s="10">
        <f t="shared" si="61"/>
        <v>3.5038847450245072</v>
      </c>
      <c r="H202" s="23">
        <f>ROUND(VLOOKUP(A202,input!$A:$E,COLUMN(input!B$1),0),6)</f>
        <v>-11.955123</v>
      </c>
      <c r="I202" s="10"/>
    </row>
    <row r="203" spans="1:9" x14ac:dyDescent="0.25">
      <c r="A203" s="3" t="s">
        <v>74</v>
      </c>
      <c r="B203" s="3" t="s">
        <v>909</v>
      </c>
      <c r="C203" s="3" t="s">
        <v>179</v>
      </c>
      <c r="D203" s="3">
        <f t="shared" si="62"/>
        <v>197</v>
      </c>
      <c r="F203" s="10">
        <v>2.8729919668992419</v>
      </c>
      <c r="G203" s="10">
        <f t="shared" si="61"/>
        <v>2.6575175693817989</v>
      </c>
      <c r="H203" s="23">
        <f>ROUND(VLOOKUP(A203,input!$A:$E,COLUMN(input!B$1),0),6)</f>
        <v>-5.4888349999999999</v>
      </c>
      <c r="I203" s="10"/>
    </row>
    <row r="204" spans="1:9" x14ac:dyDescent="0.25">
      <c r="A204" s="3" t="s">
        <v>75</v>
      </c>
      <c r="B204" s="3" t="s">
        <v>910</v>
      </c>
      <c r="C204" s="3" t="s">
        <v>180</v>
      </c>
      <c r="D204" s="3">
        <f t="shared" si="62"/>
        <v>198</v>
      </c>
      <c r="F204" s="10">
        <v>3.4345191506904218</v>
      </c>
      <c r="G204" s="10">
        <f t="shared" si="61"/>
        <v>3.1769302143886402</v>
      </c>
      <c r="H204" s="23">
        <f>ROUND(VLOOKUP(A204,input!$A:$E,COLUMN(input!B$1),0),6)</f>
        <v>-10.634995</v>
      </c>
      <c r="I204" s="10"/>
    </row>
    <row r="205" spans="1:9" ht="16.5" thickBot="1" x14ac:dyDescent="0.3">
      <c r="A205" s="3" t="s">
        <v>76</v>
      </c>
      <c r="B205" s="3" t="s">
        <v>911</v>
      </c>
      <c r="C205" s="3" t="s">
        <v>181</v>
      </c>
      <c r="D205" s="3">
        <f t="shared" si="62"/>
        <v>199</v>
      </c>
      <c r="F205" s="10">
        <v>2.2266424847565491</v>
      </c>
      <c r="G205" s="10">
        <f t="shared" si="61"/>
        <v>2.059644298399808</v>
      </c>
      <c r="H205" s="23">
        <f>ROUND(VLOOKUP(A205,input!$A:$E,COLUMN(input!B$1),0),6)</f>
        <v>-7.6266499999999997</v>
      </c>
      <c r="I205" s="10"/>
    </row>
    <row r="206" spans="1:9" ht="17.25" thickTop="1" thickBot="1" x14ac:dyDescent="0.3">
      <c r="A206" s="11"/>
      <c r="B206" s="11"/>
      <c r="C206" s="11" t="s">
        <v>407</v>
      </c>
      <c r="D206" s="3">
        <f t="shared" si="62"/>
        <v>200</v>
      </c>
      <c r="E206" s="11"/>
      <c r="F206" s="12">
        <f>SUM(F198:F205)</f>
        <v>123.83836990107972</v>
      </c>
      <c r="G206" s="12">
        <f t="shared" ref="G206" si="63">SUM(G198:G205)</f>
        <v>114.55049215849874</v>
      </c>
      <c r="H206" s="21">
        <f>SUM(H198:H205)</f>
        <v>24.172835999999982</v>
      </c>
      <c r="I206" s="12">
        <f t="shared" ref="I206" si="64">IF(H206&gt;0, 0, IF((1-(F206/(F206-H206)))&gt;0.5, 0.5, (1-(F206/(F206-H206)))))</f>
        <v>0</v>
      </c>
    </row>
    <row r="207" spans="1:9" ht="16.5" thickTop="1" x14ac:dyDescent="0.25">
      <c r="D207" s="3">
        <f t="shared" si="62"/>
        <v>201</v>
      </c>
      <c r="F207" s="10"/>
      <c r="G207" s="10"/>
      <c r="H207" s="23"/>
      <c r="I207" s="10"/>
    </row>
    <row r="208" spans="1:9" x14ac:dyDescent="0.25">
      <c r="A208" s="3" t="s">
        <v>81</v>
      </c>
      <c r="B208" s="3" t="s">
        <v>912</v>
      </c>
      <c r="C208" s="3" t="s">
        <v>186</v>
      </c>
      <c r="D208" s="3">
        <f t="shared" si="62"/>
        <v>202</v>
      </c>
      <c r="F208" s="10">
        <v>2.7142163083528041</v>
      </c>
      <c r="G208" s="10">
        <f t="shared" ref="G208:G210" si="65">F208*0.925</f>
        <v>2.5106500852263438</v>
      </c>
      <c r="H208" s="23">
        <f>ROUND(VLOOKUP(A208,input!$A:$E,COLUMN(input!B$1),0),6)</f>
        <v>-9.7742939999999994</v>
      </c>
      <c r="I208" s="10"/>
    </row>
    <row r="209" spans="1:9" x14ac:dyDescent="0.25">
      <c r="A209" s="3" t="s">
        <v>82</v>
      </c>
      <c r="B209" s="3" t="s">
        <v>913</v>
      </c>
      <c r="C209" s="3" t="s">
        <v>187</v>
      </c>
      <c r="D209" s="3">
        <f t="shared" si="62"/>
        <v>203</v>
      </c>
      <c r="F209" s="10">
        <v>3.3179048167121339</v>
      </c>
      <c r="G209" s="10">
        <f t="shared" si="65"/>
        <v>3.0690619554587242</v>
      </c>
      <c r="H209" s="23">
        <f>ROUND(VLOOKUP(A209,input!$A:$E,COLUMN(input!B$1),0),6)</f>
        <v>-10.234400000000001</v>
      </c>
      <c r="I209" s="10"/>
    </row>
    <row r="210" spans="1:9" ht="16.5" thickBot="1" x14ac:dyDescent="0.3">
      <c r="A210" s="3" t="s">
        <v>80</v>
      </c>
      <c r="B210" s="3" t="s">
        <v>914</v>
      </c>
      <c r="C210" s="3" t="s">
        <v>185</v>
      </c>
      <c r="D210" s="3">
        <f t="shared" si="62"/>
        <v>204</v>
      </c>
      <c r="F210" s="10">
        <v>63.785308533483992</v>
      </c>
      <c r="G210" s="10">
        <f t="shared" si="65"/>
        <v>59.001410393472696</v>
      </c>
      <c r="H210" s="23">
        <f>ROUND(VLOOKUP(A210,input!$A:$E,COLUMN(input!B$1),0),6)</f>
        <v>49.598291000000003</v>
      </c>
      <c r="I210" s="10"/>
    </row>
    <row r="211" spans="1:9" ht="17.25" thickTop="1" thickBot="1" x14ac:dyDescent="0.3">
      <c r="A211" s="11"/>
      <c r="B211" s="11"/>
      <c r="C211" s="11" t="s">
        <v>408</v>
      </c>
      <c r="D211" s="3">
        <f t="shared" si="62"/>
        <v>205</v>
      </c>
      <c r="E211" s="11"/>
      <c r="F211" s="12">
        <f>SUM(F208:F210)</f>
        <v>69.817429658548932</v>
      </c>
      <c r="G211" s="12">
        <f>SUM(G208:G210)</f>
        <v>64.581122434157763</v>
      </c>
      <c r="H211" s="21">
        <f>SUM(H208:H210)</f>
        <v>29.589597000000005</v>
      </c>
      <c r="I211" s="12">
        <f t="shared" ref="I211" si="66">IF(H211&gt;0, 0, IF((1-(F211/(F211-H211)))&gt;0.5, 0.5, (1-(F211/(F211-H211)))))</f>
        <v>0</v>
      </c>
    </row>
    <row r="212" spans="1:9" ht="16.5" thickTop="1" x14ac:dyDescent="0.25">
      <c r="D212" s="3">
        <f t="shared" si="62"/>
        <v>206</v>
      </c>
      <c r="F212" s="10"/>
      <c r="G212" s="10"/>
      <c r="H212" s="23"/>
      <c r="I212" s="10"/>
    </row>
    <row r="213" spans="1:9" x14ac:dyDescent="0.25">
      <c r="A213" s="3" t="s">
        <v>83</v>
      </c>
      <c r="B213" s="3" t="s">
        <v>915</v>
      </c>
      <c r="C213" s="3" t="s">
        <v>188</v>
      </c>
      <c r="D213" s="3">
        <f t="shared" si="62"/>
        <v>207</v>
      </c>
      <c r="F213" s="10">
        <v>68.048899025029073</v>
      </c>
      <c r="G213" s="10">
        <f t="shared" ref="G213:G219" si="67">F213*0.925</f>
        <v>62.945231598151892</v>
      </c>
      <c r="H213" s="23">
        <f>ROUND(VLOOKUP(A213,input!$A:$E,COLUMN(input!B$1),0),6)</f>
        <v>28.817129000000001</v>
      </c>
      <c r="I213" s="10"/>
    </row>
    <row r="214" spans="1:9" x14ac:dyDescent="0.25">
      <c r="A214" s="3" t="s">
        <v>84</v>
      </c>
      <c r="B214" s="3" t="s">
        <v>916</v>
      </c>
      <c r="C214" s="3" t="s">
        <v>189</v>
      </c>
      <c r="D214" s="3">
        <f t="shared" si="62"/>
        <v>208</v>
      </c>
      <c r="F214" s="10">
        <v>94.499971044277871</v>
      </c>
      <c r="G214" s="10">
        <f t="shared" si="67"/>
        <v>87.412473215957036</v>
      </c>
      <c r="H214" s="23">
        <f>ROUND(VLOOKUP(A214,input!$A:$E,COLUMN(input!B$1),0),6)</f>
        <v>71.787259000000006</v>
      </c>
      <c r="I214" s="10"/>
    </row>
    <row r="215" spans="1:9" x14ac:dyDescent="0.25">
      <c r="A215" s="3" t="s">
        <v>85</v>
      </c>
      <c r="B215" s="3" t="s">
        <v>917</v>
      </c>
      <c r="C215" s="3" t="s">
        <v>190</v>
      </c>
      <c r="D215" s="3">
        <f t="shared" si="62"/>
        <v>209</v>
      </c>
      <c r="F215" s="10">
        <v>8.9826663244032545</v>
      </c>
      <c r="G215" s="10">
        <f t="shared" si="67"/>
        <v>8.3089663500730104</v>
      </c>
      <c r="H215" s="23">
        <f>ROUND(VLOOKUP(A215,input!$A:$E,COLUMN(input!B$1),0),6)</f>
        <v>5.6583769999999998</v>
      </c>
      <c r="I215" s="10"/>
    </row>
    <row r="216" spans="1:9" x14ac:dyDescent="0.25">
      <c r="A216" s="3" t="s">
        <v>86</v>
      </c>
      <c r="B216" s="3" t="s">
        <v>918</v>
      </c>
      <c r="C216" s="3" t="s">
        <v>191</v>
      </c>
      <c r="D216" s="3">
        <f t="shared" si="62"/>
        <v>210</v>
      </c>
      <c r="F216" s="10">
        <v>2.1925723051839414</v>
      </c>
      <c r="G216" s="10">
        <f t="shared" si="67"/>
        <v>2.0281293822951461</v>
      </c>
      <c r="H216" s="23">
        <f>ROUND(VLOOKUP(A216,input!$A:$E,COLUMN(input!B$1),0),6)</f>
        <v>-5.5068200000000003</v>
      </c>
      <c r="I216" s="10"/>
    </row>
    <row r="217" spans="1:9" x14ac:dyDescent="0.25">
      <c r="A217" s="3" t="s">
        <v>87</v>
      </c>
      <c r="B217" s="3" t="s">
        <v>919</v>
      </c>
      <c r="C217" s="3" t="s">
        <v>192</v>
      </c>
      <c r="D217" s="3">
        <f t="shared" si="62"/>
        <v>211</v>
      </c>
      <c r="F217" s="10">
        <v>2.448999210664589</v>
      </c>
      <c r="G217" s="10">
        <f t="shared" si="67"/>
        <v>2.2653242698647449</v>
      </c>
      <c r="H217" s="23">
        <f>ROUND(VLOOKUP(A217,input!$A:$E,COLUMN(input!B$1),0),6)</f>
        <v>-5.0478269999999998</v>
      </c>
      <c r="I217" s="10"/>
    </row>
    <row r="218" spans="1:9" x14ac:dyDescent="0.25">
      <c r="A218" s="3" t="s">
        <v>88</v>
      </c>
      <c r="B218" s="3" t="s">
        <v>920</v>
      </c>
      <c r="C218" s="3" t="s">
        <v>193</v>
      </c>
      <c r="D218" s="3">
        <f t="shared" si="62"/>
        <v>212</v>
      </c>
      <c r="F218" s="10">
        <v>3.4889466933523687</v>
      </c>
      <c r="G218" s="10">
        <f t="shared" si="67"/>
        <v>3.2272756913509411</v>
      </c>
      <c r="H218" s="23">
        <f>ROUND(VLOOKUP(A218,input!$A:$E,COLUMN(input!B$1),0),6)</f>
        <v>-8.7430420000000009</v>
      </c>
      <c r="I218" s="10"/>
    </row>
    <row r="219" spans="1:9" ht="16.5" thickBot="1" x14ac:dyDescent="0.3">
      <c r="A219" s="3" t="s">
        <v>89</v>
      </c>
      <c r="B219" s="3" t="s">
        <v>921</v>
      </c>
      <c r="C219" s="3" t="s">
        <v>194</v>
      </c>
      <c r="D219" s="3">
        <f t="shared" si="62"/>
        <v>213</v>
      </c>
      <c r="F219" s="10">
        <v>2.6376373978964467</v>
      </c>
      <c r="G219" s="10">
        <f t="shared" si="67"/>
        <v>2.4398145930542134</v>
      </c>
      <c r="H219" s="23">
        <f>ROUND(VLOOKUP(A219,input!$A:$E,COLUMN(input!B$1),0),6)</f>
        <v>-13.760569</v>
      </c>
      <c r="I219" s="10"/>
    </row>
    <row r="220" spans="1:9" ht="17.25" thickTop="1" thickBot="1" x14ac:dyDescent="0.3">
      <c r="A220" s="11"/>
      <c r="B220" s="11"/>
      <c r="C220" s="11" t="s">
        <v>409</v>
      </c>
      <c r="D220" s="3">
        <f t="shared" si="62"/>
        <v>214</v>
      </c>
      <c r="E220" s="11"/>
      <c r="F220" s="12">
        <f>SUM(F213:F219)</f>
        <v>182.29969200080754</v>
      </c>
      <c r="G220" s="12">
        <f t="shared" ref="G220" si="68">SUM(G213:G219)</f>
        <v>168.62721510074698</v>
      </c>
      <c r="H220" s="21">
        <f>SUM(H213:H219)</f>
        <v>73.204506999999992</v>
      </c>
      <c r="I220" s="12">
        <f t="shared" ref="I220" si="69">IF(H220&gt;0, 0, IF((1-(F220/(F220-H220)))&gt;0.5, 0.5, (1-(F220/(F220-H220)))))</f>
        <v>0</v>
      </c>
    </row>
    <row r="221" spans="1:9" ht="16.5" thickTop="1" x14ac:dyDescent="0.25">
      <c r="D221" s="3">
        <f t="shared" si="62"/>
        <v>215</v>
      </c>
      <c r="F221" s="10"/>
      <c r="G221" s="10"/>
      <c r="H221" s="23"/>
      <c r="I221" s="10"/>
    </row>
    <row r="222" spans="1:9" x14ac:dyDescent="0.25">
      <c r="A222" s="3" t="s">
        <v>90</v>
      </c>
      <c r="B222" s="3" t="s">
        <v>922</v>
      </c>
      <c r="C222" s="3" t="s">
        <v>195</v>
      </c>
      <c r="D222" s="3">
        <f t="shared" si="62"/>
        <v>216</v>
      </c>
      <c r="F222" s="10">
        <v>1.9972600370472615</v>
      </c>
      <c r="G222" s="10">
        <f t="shared" ref="G222:G229" si="70">F222*0.925</f>
        <v>1.847465534268717</v>
      </c>
      <c r="H222" s="23">
        <f>ROUND(VLOOKUP(A222,input!$A:$E,COLUMN(input!B$1),0),6)</f>
        <v>-6.7193579999999997</v>
      </c>
      <c r="I222" s="10"/>
    </row>
    <row r="223" spans="1:9" x14ac:dyDescent="0.25">
      <c r="A223" s="3" t="s">
        <v>91</v>
      </c>
      <c r="B223" s="3" t="s">
        <v>923</v>
      </c>
      <c r="C223" s="3" t="s">
        <v>196</v>
      </c>
      <c r="D223" s="3">
        <f t="shared" si="62"/>
        <v>217</v>
      </c>
      <c r="F223" s="10">
        <v>1.8715651334802677</v>
      </c>
      <c r="G223" s="10">
        <f t="shared" si="70"/>
        <v>1.7311977484692476</v>
      </c>
      <c r="H223" s="23">
        <f>ROUND(VLOOKUP(A223,input!$A:$E,COLUMN(input!B$1),0),6)</f>
        <v>-7.2721280000000004</v>
      </c>
      <c r="I223" s="10"/>
    </row>
    <row r="224" spans="1:9" x14ac:dyDescent="0.25">
      <c r="A224" s="3" t="s">
        <v>92</v>
      </c>
      <c r="B224" s="3" t="s">
        <v>924</v>
      </c>
      <c r="C224" s="3" t="s">
        <v>197</v>
      </c>
      <c r="D224" s="3">
        <f t="shared" si="62"/>
        <v>218</v>
      </c>
      <c r="F224" s="10">
        <v>4.0690781607558115</v>
      </c>
      <c r="G224" s="10">
        <f t="shared" si="70"/>
        <v>3.7638972986991259</v>
      </c>
      <c r="H224" s="23">
        <f>ROUND(VLOOKUP(A224,input!$A:$E,COLUMN(input!B$1),0),6)</f>
        <v>-16.019829999999999</v>
      </c>
      <c r="I224" s="10"/>
    </row>
    <row r="225" spans="1:9" x14ac:dyDescent="0.25">
      <c r="A225" s="3" t="s">
        <v>93</v>
      </c>
      <c r="B225" s="3" t="s">
        <v>925</v>
      </c>
      <c r="C225" s="3" t="s">
        <v>198</v>
      </c>
      <c r="D225" s="3">
        <f t="shared" si="62"/>
        <v>219</v>
      </c>
      <c r="F225" s="10">
        <v>2.1237996818443907</v>
      </c>
      <c r="G225" s="10">
        <f t="shared" si="70"/>
        <v>1.9645147057060615</v>
      </c>
      <c r="H225" s="23">
        <f>ROUND(VLOOKUP(A225,input!$A:$E,COLUMN(input!B$1),0),6)</f>
        <v>-6.3524770000000004</v>
      </c>
      <c r="I225" s="10"/>
    </row>
    <row r="226" spans="1:9" x14ac:dyDescent="0.25">
      <c r="A226" s="3" t="s">
        <v>94</v>
      </c>
      <c r="B226" s="3" t="s">
        <v>926</v>
      </c>
      <c r="C226" s="3" t="s">
        <v>199</v>
      </c>
      <c r="D226" s="3">
        <f t="shared" si="62"/>
        <v>220</v>
      </c>
      <c r="F226" s="10">
        <v>2.353012038530907</v>
      </c>
      <c r="G226" s="10">
        <f t="shared" si="70"/>
        <v>2.1765361356410891</v>
      </c>
      <c r="H226" s="23">
        <f>ROUND(VLOOKUP(A226,input!$A:$E,COLUMN(input!B$1),0),6)</f>
        <v>-14.650589999999999</v>
      </c>
      <c r="I226" s="10"/>
    </row>
    <row r="227" spans="1:9" x14ac:dyDescent="0.25">
      <c r="A227" s="3" t="s">
        <v>96</v>
      </c>
      <c r="B227" s="3" t="s">
        <v>927</v>
      </c>
      <c r="C227" s="3" t="s">
        <v>201</v>
      </c>
      <c r="D227" s="3">
        <f t="shared" si="62"/>
        <v>221</v>
      </c>
      <c r="F227" s="10">
        <v>3.7766261335680364</v>
      </c>
      <c r="G227" s="10">
        <f t="shared" si="70"/>
        <v>3.493379173550434</v>
      </c>
      <c r="H227" s="23">
        <f>ROUND(VLOOKUP(A227,input!$A:$E,COLUMN(input!B$1),0),6)</f>
        <v>-6.950043</v>
      </c>
      <c r="I227" s="10"/>
    </row>
    <row r="228" spans="1:9" x14ac:dyDescent="0.25">
      <c r="A228" s="3" t="s">
        <v>97</v>
      </c>
      <c r="B228" s="3" t="s">
        <v>928</v>
      </c>
      <c r="C228" s="3" t="s">
        <v>202</v>
      </c>
      <c r="D228" s="3">
        <f t="shared" si="62"/>
        <v>222</v>
      </c>
      <c r="F228" s="10">
        <v>95.912678707618241</v>
      </c>
      <c r="G228" s="10">
        <f t="shared" si="70"/>
        <v>88.719227804546875</v>
      </c>
      <c r="H228" s="23">
        <f>ROUND(VLOOKUP(A228,input!$A:$E,COLUMN(input!B$1),0),6)</f>
        <v>73.230879000000002</v>
      </c>
      <c r="I228" s="10"/>
    </row>
    <row r="229" spans="1:9" ht="16.5" thickBot="1" x14ac:dyDescent="0.3">
      <c r="A229" s="3" t="s">
        <v>95</v>
      </c>
      <c r="B229" s="3" t="s">
        <v>929</v>
      </c>
      <c r="C229" s="3" t="s">
        <v>200</v>
      </c>
      <c r="D229" s="3">
        <f t="shared" si="62"/>
        <v>223</v>
      </c>
      <c r="F229" s="10">
        <v>2.6903829233830625</v>
      </c>
      <c r="G229" s="10">
        <f t="shared" si="70"/>
        <v>2.488604204129333</v>
      </c>
      <c r="H229" s="23">
        <f>ROUND(VLOOKUP(A229,input!$A:$E,COLUMN(input!B$1),0),6)</f>
        <v>-13.775259</v>
      </c>
      <c r="I229" s="10"/>
    </row>
    <row r="230" spans="1:9" ht="17.25" thickTop="1" thickBot="1" x14ac:dyDescent="0.3">
      <c r="A230" s="11"/>
      <c r="B230" s="11"/>
      <c r="C230" s="11" t="s">
        <v>410</v>
      </c>
      <c r="D230" s="3">
        <f t="shared" si="62"/>
        <v>224</v>
      </c>
      <c r="E230" s="11"/>
      <c r="F230" s="12">
        <f>SUM(F222:F229)</f>
        <v>114.79440281622799</v>
      </c>
      <c r="G230" s="12">
        <f t="shared" ref="G230" si="71">SUM(G222:G229)</f>
        <v>106.18482260501088</v>
      </c>
      <c r="H230" s="21">
        <f>SUM(H222:H229)</f>
        <v>1.4911939999999984</v>
      </c>
      <c r="I230" s="12">
        <f t="shared" ref="I230" si="72">IF(H230&gt;0, 0, IF((1-(F230/(F230-H230)))&gt;0.5, 0.5, (1-(F230/(F230-H230)))))</f>
        <v>0</v>
      </c>
    </row>
    <row r="231" spans="1:9" ht="16.5" thickTop="1" x14ac:dyDescent="0.25">
      <c r="D231" s="3">
        <f t="shared" si="62"/>
        <v>225</v>
      </c>
      <c r="F231" s="10"/>
      <c r="G231" s="10"/>
      <c r="H231" s="23"/>
      <c r="I231" s="10"/>
    </row>
    <row r="232" spans="1:9" x14ac:dyDescent="0.25">
      <c r="A232" s="3" t="s">
        <v>100</v>
      </c>
      <c r="B232" s="3" t="s">
        <v>930</v>
      </c>
      <c r="C232" s="3" t="s">
        <v>205</v>
      </c>
      <c r="D232" s="3">
        <f t="shared" si="62"/>
        <v>226</v>
      </c>
      <c r="F232" s="10">
        <v>107.50836426412098</v>
      </c>
      <c r="G232" s="10">
        <f t="shared" ref="G232:G238" si="73">F232*0.925</f>
        <v>99.445236944311915</v>
      </c>
      <c r="H232" s="23">
        <f>ROUND(VLOOKUP(A232,input!$A:$E,COLUMN(input!B$1),0),6)</f>
        <v>58.916271000000002</v>
      </c>
      <c r="I232" s="10"/>
    </row>
    <row r="233" spans="1:9" x14ac:dyDescent="0.25">
      <c r="A233" s="3" t="s">
        <v>99</v>
      </c>
      <c r="B233" s="3" t="s">
        <v>931</v>
      </c>
      <c r="C233" s="3" t="s">
        <v>204</v>
      </c>
      <c r="D233" s="3">
        <f t="shared" si="62"/>
        <v>227</v>
      </c>
      <c r="F233" s="10">
        <v>1.8013089560144318</v>
      </c>
      <c r="G233" s="10">
        <f t="shared" si="73"/>
        <v>1.6662107843133493</v>
      </c>
      <c r="H233" s="23">
        <f>ROUND(VLOOKUP(A233,input!$A:$E,COLUMN(input!B$1),0),6)</f>
        <v>-14.985619</v>
      </c>
      <c r="I233" s="10"/>
    </row>
    <row r="234" spans="1:9" x14ac:dyDescent="0.25">
      <c r="A234" s="3" t="s">
        <v>420</v>
      </c>
      <c r="B234" s="3" t="s">
        <v>932</v>
      </c>
      <c r="C234" s="3" t="s">
        <v>416</v>
      </c>
      <c r="D234" s="3">
        <f t="shared" si="62"/>
        <v>228</v>
      </c>
      <c r="F234" s="10">
        <v>2.1743577067255351</v>
      </c>
      <c r="G234" s="10">
        <f t="shared" si="73"/>
        <v>2.01128087872112</v>
      </c>
      <c r="H234" s="23">
        <f>ROUND(VLOOKUP(A234,input!$A:$E,COLUMN(input!B$1),0),6)</f>
        <v>-21.580029</v>
      </c>
      <c r="I234" s="10"/>
    </row>
    <row r="235" spans="1:9" x14ac:dyDescent="0.25">
      <c r="A235" s="3" t="s">
        <v>259</v>
      </c>
      <c r="B235" s="3" t="s">
        <v>933</v>
      </c>
      <c r="C235" s="3" t="s">
        <v>344</v>
      </c>
      <c r="D235" s="3">
        <f t="shared" si="62"/>
        <v>229</v>
      </c>
      <c r="F235" s="10">
        <v>69.147520855933124</v>
      </c>
      <c r="G235" s="10">
        <f t="shared" si="73"/>
        <v>63.961456791738144</v>
      </c>
      <c r="H235" s="23">
        <f>ROUND(VLOOKUP(A235,input!$A:$E,COLUMN(input!B$1),0),6)</f>
        <v>31.931228000000001</v>
      </c>
      <c r="I235" s="10"/>
    </row>
    <row r="236" spans="1:9" x14ac:dyDescent="0.25">
      <c r="A236" s="3" t="s">
        <v>98</v>
      </c>
      <c r="B236" s="3" t="s">
        <v>934</v>
      </c>
      <c r="C236" s="3" t="s">
        <v>203</v>
      </c>
      <c r="D236" s="3">
        <f t="shared" si="62"/>
        <v>230</v>
      </c>
      <c r="F236" s="10">
        <v>2.7348585733005599</v>
      </c>
      <c r="G236" s="10">
        <f t="shared" si="73"/>
        <v>2.5297441803030178</v>
      </c>
      <c r="H236" s="23">
        <f>ROUND(VLOOKUP(A236,input!$A:$E,COLUMN(input!B$1),0),6)</f>
        <v>-29.737627</v>
      </c>
      <c r="I236" s="10"/>
    </row>
    <row r="237" spans="1:9" x14ac:dyDescent="0.25">
      <c r="A237" s="3" t="s">
        <v>421</v>
      </c>
      <c r="B237" s="3" t="s">
        <v>935</v>
      </c>
      <c r="C237" s="3" t="s">
        <v>417</v>
      </c>
      <c r="D237" s="3">
        <f t="shared" si="62"/>
        <v>231</v>
      </c>
      <c r="F237" s="10">
        <v>1.2011501222857179</v>
      </c>
      <c r="G237" s="10">
        <f t="shared" si="73"/>
        <v>1.1110638631142891</v>
      </c>
      <c r="H237" s="23">
        <f>ROUND(VLOOKUP(A237,input!$A:$E,COLUMN(input!B$1),0),6)</f>
        <v>-15.133478999999999</v>
      </c>
      <c r="I237" s="10"/>
    </row>
    <row r="238" spans="1:9" ht="16.5" thickBot="1" x14ac:dyDescent="0.3">
      <c r="A238" s="3" t="s">
        <v>422</v>
      </c>
      <c r="B238" s="3" t="s">
        <v>936</v>
      </c>
      <c r="C238" s="3" t="s">
        <v>418</v>
      </c>
      <c r="D238" s="3">
        <f t="shared" si="62"/>
        <v>232</v>
      </c>
      <c r="F238" s="10">
        <v>1.4646633251867485</v>
      </c>
      <c r="G238" s="10">
        <f t="shared" si="73"/>
        <v>1.3548135757977424</v>
      </c>
      <c r="H238" s="23">
        <f>ROUND(VLOOKUP(A238,input!$A:$E,COLUMN(input!B$1),0),6)</f>
        <v>-11.745797</v>
      </c>
      <c r="I238" s="10"/>
    </row>
    <row r="239" spans="1:9" ht="17.25" thickTop="1" thickBot="1" x14ac:dyDescent="0.3">
      <c r="A239" s="11"/>
      <c r="B239" s="11"/>
      <c r="C239" s="11" t="s">
        <v>411</v>
      </c>
      <c r="D239" s="3">
        <f t="shared" si="62"/>
        <v>233</v>
      </c>
      <c r="E239" s="11"/>
      <c r="F239" s="12">
        <f>SUM(F232:F238)</f>
        <v>186.03222380356709</v>
      </c>
      <c r="G239" s="12">
        <f t="shared" ref="G239" si="74">SUM(G232:G238)</f>
        <v>172.07980701829959</v>
      </c>
      <c r="H239" s="21">
        <f>SUM(H232:H238)</f>
        <v>-2.3350519999999957</v>
      </c>
      <c r="I239" s="12">
        <f t="shared" ref="I239" si="75">IF(H239&gt;0, 0, IF((1-(F239/(F239-H239)))&gt;0.5, 0.5, (1-(F239/(F239-H239)))))</f>
        <v>1.2396272070287928E-2</v>
      </c>
    </row>
    <row r="240" spans="1:9" ht="16.5" thickTop="1" x14ac:dyDescent="0.25">
      <c r="D240" s="3">
        <f t="shared" si="62"/>
        <v>234</v>
      </c>
      <c r="F240" s="10"/>
      <c r="G240" s="10"/>
      <c r="H240" s="23"/>
      <c r="I240" s="10"/>
    </row>
    <row r="241" spans="1:9" x14ac:dyDescent="0.25">
      <c r="A241" s="3" t="s">
        <v>243</v>
      </c>
      <c r="B241" s="3" t="s">
        <v>937</v>
      </c>
      <c r="C241" s="3" t="s">
        <v>328</v>
      </c>
      <c r="D241" s="3">
        <f t="shared" si="62"/>
        <v>235</v>
      </c>
      <c r="F241" s="10">
        <v>74.015402835991736</v>
      </c>
      <c r="G241" s="10">
        <f t="shared" ref="G241:G245" si="76">F241*0.925</f>
        <v>68.464247623292366</v>
      </c>
      <c r="H241" s="23">
        <f>ROUND(VLOOKUP(A241,input!$A:$E,COLUMN(input!B$1),0),6)</f>
        <v>42.763553999999999</v>
      </c>
      <c r="I241" s="10"/>
    </row>
    <row r="242" spans="1:9" x14ac:dyDescent="0.25">
      <c r="A242" s="3" t="s">
        <v>244</v>
      </c>
      <c r="B242" s="3" t="s">
        <v>938</v>
      </c>
      <c r="C242" s="3" t="s">
        <v>329</v>
      </c>
      <c r="D242" s="3">
        <f t="shared" si="62"/>
        <v>236</v>
      </c>
      <c r="F242" s="10">
        <v>1.6502875375574386</v>
      </c>
      <c r="G242" s="10">
        <f t="shared" si="76"/>
        <v>1.5265159722406307</v>
      </c>
      <c r="H242" s="23">
        <f>ROUND(VLOOKUP(A242,input!$A:$E,COLUMN(input!B$1),0),6)</f>
        <v>-4.7867759999999997</v>
      </c>
      <c r="I242" s="10"/>
    </row>
    <row r="243" spans="1:9" x14ac:dyDescent="0.25">
      <c r="A243" s="3" t="s">
        <v>245</v>
      </c>
      <c r="B243" s="3" t="s">
        <v>939</v>
      </c>
      <c r="C243" s="3" t="s">
        <v>330</v>
      </c>
      <c r="D243" s="3">
        <f t="shared" si="62"/>
        <v>237</v>
      </c>
      <c r="F243" s="10">
        <v>3.426072704104052</v>
      </c>
      <c r="G243" s="10">
        <f t="shared" si="76"/>
        <v>3.1691172512962482</v>
      </c>
      <c r="H243" s="23">
        <f>ROUND(VLOOKUP(A243,input!$A:$E,COLUMN(input!B$1),0),6)</f>
        <v>-8.4447849999999995</v>
      </c>
      <c r="I243" s="10"/>
    </row>
    <row r="244" spans="1:9" x14ac:dyDescent="0.25">
      <c r="A244" s="3" t="s">
        <v>246</v>
      </c>
      <c r="B244" s="3" t="s">
        <v>940</v>
      </c>
      <c r="C244" s="3" t="s">
        <v>331</v>
      </c>
      <c r="D244" s="3">
        <f t="shared" si="62"/>
        <v>238</v>
      </c>
      <c r="F244" s="10">
        <v>2.1029803659423267</v>
      </c>
      <c r="G244" s="10">
        <f t="shared" si="76"/>
        <v>1.9452568384966524</v>
      </c>
      <c r="H244" s="23">
        <f>ROUND(VLOOKUP(A244,input!$A:$E,COLUMN(input!B$1),0),6)</f>
        <v>-16.184311999999998</v>
      </c>
      <c r="I244" s="10"/>
    </row>
    <row r="245" spans="1:9" ht="16.5" thickBot="1" x14ac:dyDescent="0.3">
      <c r="A245" s="3" t="s">
        <v>247</v>
      </c>
      <c r="B245" s="3" t="s">
        <v>941</v>
      </c>
      <c r="C245" s="3" t="s">
        <v>332</v>
      </c>
      <c r="D245" s="3">
        <f t="shared" si="62"/>
        <v>239</v>
      </c>
      <c r="F245" s="10">
        <v>2.5144880190095478</v>
      </c>
      <c r="G245" s="10">
        <f t="shared" si="76"/>
        <v>2.325901417583832</v>
      </c>
      <c r="H245" s="23">
        <f>ROUND(VLOOKUP(A245,input!$A:$E,COLUMN(input!B$1),0),6)</f>
        <v>-9.5515860000000004</v>
      </c>
      <c r="I245" s="10"/>
    </row>
    <row r="246" spans="1:9" ht="17.25" thickTop="1" thickBot="1" x14ac:dyDescent="0.3">
      <c r="A246" s="11"/>
      <c r="B246" s="11"/>
      <c r="C246" s="11" t="s">
        <v>412</v>
      </c>
      <c r="D246" s="3">
        <f t="shared" si="62"/>
        <v>240</v>
      </c>
      <c r="E246" s="11"/>
      <c r="F246" s="12">
        <f>SUM(F241:F245)</f>
        <v>83.709231462605104</v>
      </c>
      <c r="G246" s="12">
        <f t="shared" ref="G246" si="77">SUM(G241:G245)</f>
        <v>77.431039102909722</v>
      </c>
      <c r="H246" s="21">
        <f>SUM(H241:H245)</f>
        <v>3.7960949999999976</v>
      </c>
      <c r="I246" s="12">
        <f t="shared" ref="I246" si="78">IF(H246&gt;0, 0, IF((1-(F246/(F246-H246)))&gt;0.5, 0.5, (1-(F246/(F246-H246)))))</f>
        <v>0</v>
      </c>
    </row>
    <row r="247" spans="1:9" ht="16.5" thickTop="1" x14ac:dyDescent="0.25">
      <c r="D247" s="3">
        <f t="shared" si="62"/>
        <v>241</v>
      </c>
      <c r="F247" s="10"/>
      <c r="G247" s="10"/>
      <c r="H247" s="23"/>
      <c r="I247" s="10"/>
    </row>
    <row r="248" spans="1:9" x14ac:dyDescent="0.25">
      <c r="A248" s="3" t="s">
        <v>101</v>
      </c>
      <c r="B248" s="3" t="s">
        <v>942</v>
      </c>
      <c r="C248" s="3" t="s">
        <v>206</v>
      </c>
      <c r="D248" s="3">
        <f t="shared" si="62"/>
        <v>242</v>
      </c>
      <c r="F248" s="10">
        <v>59.289860126912274</v>
      </c>
      <c r="G248" s="10">
        <f t="shared" ref="G248:G251" si="79">F248*0.925</f>
        <v>54.843120617393858</v>
      </c>
      <c r="H248" s="23">
        <f>ROUND(VLOOKUP(A248,input!$A:$E,COLUMN(input!B$1),0),6)</f>
        <v>43.819245000000002</v>
      </c>
      <c r="I248" s="10"/>
    </row>
    <row r="249" spans="1:9" x14ac:dyDescent="0.25">
      <c r="A249" s="3" t="s">
        <v>102</v>
      </c>
      <c r="B249" s="3" t="s">
        <v>943</v>
      </c>
      <c r="C249" s="3" t="s">
        <v>207</v>
      </c>
      <c r="D249" s="3">
        <f t="shared" si="62"/>
        <v>243</v>
      </c>
      <c r="F249" s="10">
        <v>2.4768544768140699</v>
      </c>
      <c r="G249" s="10">
        <f t="shared" si="79"/>
        <v>2.2910903910530149</v>
      </c>
      <c r="H249" s="23">
        <f>ROUND(VLOOKUP(A249,input!$A:$E,COLUMN(input!B$1),0),6)</f>
        <v>-12.506952999999999</v>
      </c>
      <c r="I249" s="10"/>
    </row>
    <row r="250" spans="1:9" x14ac:dyDescent="0.25">
      <c r="A250" s="3" t="s">
        <v>103</v>
      </c>
      <c r="B250" s="3" t="s">
        <v>944</v>
      </c>
      <c r="C250" s="3" t="s">
        <v>208</v>
      </c>
      <c r="D250" s="3">
        <f t="shared" si="62"/>
        <v>244</v>
      </c>
      <c r="F250" s="10">
        <v>2.4422258052491799</v>
      </c>
      <c r="G250" s="10">
        <f t="shared" si="79"/>
        <v>2.2590588698554916</v>
      </c>
      <c r="H250" s="23">
        <f>ROUND(VLOOKUP(A250,input!$A:$E,COLUMN(input!B$1),0),6)</f>
        <v>-12.484548</v>
      </c>
      <c r="I250" s="10"/>
    </row>
    <row r="251" spans="1:9" ht="16.5" thickBot="1" x14ac:dyDescent="0.3">
      <c r="A251" s="3" t="s">
        <v>104</v>
      </c>
      <c r="B251" s="3" t="s">
        <v>945</v>
      </c>
      <c r="C251" s="3" t="s">
        <v>209</v>
      </c>
      <c r="D251" s="3">
        <f t="shared" si="62"/>
        <v>245</v>
      </c>
      <c r="F251" s="10">
        <v>2.6551832974955509</v>
      </c>
      <c r="G251" s="10">
        <f t="shared" si="79"/>
        <v>2.4560445501833845</v>
      </c>
      <c r="H251" s="23">
        <f>ROUND(VLOOKUP(A251,input!$A:$E,COLUMN(input!B$1),0),6)</f>
        <v>-7.9190569999999996</v>
      </c>
      <c r="I251" s="10"/>
    </row>
    <row r="252" spans="1:9" ht="17.25" thickTop="1" thickBot="1" x14ac:dyDescent="0.3">
      <c r="A252" s="11"/>
      <c r="B252" s="11"/>
      <c r="C252" s="11" t="s">
        <v>413</v>
      </c>
      <c r="D252" s="3">
        <f t="shared" si="62"/>
        <v>246</v>
      </c>
      <c r="E252" s="11"/>
      <c r="F252" s="12">
        <f>SUM(F248:F251)</f>
        <v>66.864123706471077</v>
      </c>
      <c r="G252" s="12">
        <f t="shared" ref="G252" si="80">SUM(G248:G251)</f>
        <v>61.849314428485755</v>
      </c>
      <c r="H252" s="21">
        <f>SUM(H248:H251)</f>
        <v>10.908687000000004</v>
      </c>
      <c r="I252" s="12">
        <f t="shared" ref="I252" si="81">IF(H252&gt;0, 0, IF((1-(F252/(F252-H252)))&gt;0.5, 0.5, (1-(F252/(F252-H252)))))</f>
        <v>0</v>
      </c>
    </row>
    <row r="253" spans="1:9" ht="16.5" thickTop="1" x14ac:dyDescent="0.25"/>
    <row r="254" spans="1:9" x14ac:dyDescent="0.25">
      <c r="A254" s="3" t="s">
        <v>733</v>
      </c>
    </row>
    <row r="255" spans="1:9" ht="18" x14ac:dyDescent="0.25">
      <c r="A255" s="3">
        <v>1</v>
      </c>
      <c r="C255" s="3" t="s">
        <v>1025</v>
      </c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P383"/>
  <sheetViews>
    <sheetView topLeftCell="D1" workbookViewId="0">
      <pane ySplit="4" topLeftCell="A5" activePane="bottomLeft" state="frozen"/>
      <selection pane="bottomLeft" activeCell="N328" sqref="N328"/>
    </sheetView>
  </sheetViews>
  <sheetFormatPr defaultColWidth="8.88671875" defaultRowHeight="15.75" x14ac:dyDescent="0.25"/>
  <cols>
    <col min="1" max="1" width="8.88671875" style="4" hidden="1" customWidth="1"/>
    <col min="2" max="3" width="8.88671875" style="3" hidden="1" customWidth="1"/>
    <col min="4" max="4" width="49.21875" style="4" bestFit="1" customWidth="1"/>
    <col min="5" max="6" width="8.88671875" style="3" hidden="1" customWidth="1"/>
    <col min="7" max="7" width="10.6640625" style="30" bestFit="1" customWidth="1"/>
    <col min="8" max="8" width="8.77734375" style="30" customWidth="1"/>
    <col min="9" max="9" width="8.5546875" style="30" bestFit="1" customWidth="1"/>
    <col min="10" max="10" width="8.88671875" style="23"/>
    <col min="11" max="11" width="8.88671875" style="17"/>
    <col min="12" max="16384" width="8.88671875" style="3"/>
  </cols>
  <sheetData>
    <row r="1" spans="1:224" x14ac:dyDescent="0.25">
      <c r="D1" s="34" t="s">
        <v>426</v>
      </c>
      <c r="E1" s="34"/>
      <c r="F1" s="34"/>
      <c r="G1" s="34"/>
      <c r="H1" s="27"/>
      <c r="I1" s="27"/>
      <c r="J1" s="2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</row>
    <row r="2" spans="1:224" x14ac:dyDescent="0.25">
      <c r="D2" s="6"/>
      <c r="E2" s="5"/>
      <c r="F2" s="5"/>
      <c r="G2" s="27"/>
      <c r="H2" s="27"/>
      <c r="I2" s="27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</row>
    <row r="3" spans="1:224" ht="16.5" thickBot="1" x14ac:dyDescent="0.3">
      <c r="D3" s="5"/>
      <c r="E3" s="5"/>
      <c r="F3" s="5"/>
      <c r="G3" s="28"/>
      <c r="H3" s="27"/>
      <c r="I3" s="28" t="s">
        <v>210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</row>
    <row r="4" spans="1:224" ht="33.75" x14ac:dyDescent="0.25">
      <c r="B4" s="7" t="s">
        <v>216</v>
      </c>
      <c r="C4" s="7"/>
      <c r="D4" s="7" t="s">
        <v>211</v>
      </c>
      <c r="E4" s="7"/>
      <c r="F4" s="7"/>
      <c r="G4" s="29" t="s">
        <v>212</v>
      </c>
      <c r="H4" s="29" t="s">
        <v>1023</v>
      </c>
      <c r="I4" s="29" t="s">
        <v>213</v>
      </c>
      <c r="J4" s="16" t="s">
        <v>214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</row>
    <row r="5" spans="1:224" x14ac:dyDescent="0.25">
      <c r="D5" s="3"/>
    </row>
    <row r="6" spans="1:224" x14ac:dyDescent="0.25">
      <c r="A6" s="4" t="s">
        <v>735</v>
      </c>
      <c r="B6" s="3" t="s">
        <v>576</v>
      </c>
      <c r="C6" s="3" t="s">
        <v>946</v>
      </c>
      <c r="D6" s="9" t="s">
        <v>707</v>
      </c>
      <c r="E6" s="3">
        <v>0</v>
      </c>
      <c r="F6" s="4"/>
      <c r="G6" s="31">
        <f>IF(A6="pilot",VLOOKUP($B6,input!$A:$G,COLUMN(input!F$1),0),VLOOKUP($B6,input!$A:$E,COLUMN(input!C$1),0))</f>
        <v>20.635515423862646</v>
      </c>
      <c r="H6" s="31">
        <f>IF(A6="Pilot",0.97,0.925)*G6</f>
        <v>20.016449961146765</v>
      </c>
      <c r="I6" s="31">
        <f>ROUND(IF(A6="pilot",VLOOKUP($B6,input!$A:$G,COLUMN(input!G$1),0),VLOOKUP($B6,input!$A:$E,COLUMN(input!D$1),0)),6)</f>
        <v>-30.543756999999999</v>
      </c>
      <c r="J6" s="19"/>
    </row>
    <row r="7" spans="1:224" x14ac:dyDescent="0.25">
      <c r="A7" s="4" t="s">
        <v>735</v>
      </c>
      <c r="B7" s="3" t="s">
        <v>578</v>
      </c>
      <c r="C7" s="3" t="s">
        <v>947</v>
      </c>
      <c r="D7" s="9" t="s">
        <v>682</v>
      </c>
      <c r="E7" s="3">
        <f>E6+1</f>
        <v>1</v>
      </c>
      <c r="F7" s="4"/>
      <c r="G7" s="31">
        <f>IF(A7="pilot",VLOOKUP($B7,input!$A:$G,COLUMN(input!F$1),0),VLOOKUP($B7,input!$A:$E,COLUMN(input!C$1),0))</f>
        <v>35.735715158345748</v>
      </c>
      <c r="H7" s="31">
        <f>IF(A7="Pilot",0.97,0.925)*G7</f>
        <v>34.663643703595376</v>
      </c>
      <c r="I7" s="31">
        <f>ROUND(IF(A7="pilot",VLOOKUP($B7,input!$A:$G,COLUMN(input!G$1),0),VLOOKUP($B7,input!$A:$E,COLUMN(input!D$1),0)),6)</f>
        <v>-81.036854000000005</v>
      </c>
      <c r="J7" s="19"/>
    </row>
    <row r="8" spans="1:224" x14ac:dyDescent="0.25">
      <c r="A8" s="4" t="s">
        <v>735</v>
      </c>
      <c r="B8" s="3" t="s">
        <v>579</v>
      </c>
      <c r="C8" s="3" t="s">
        <v>948</v>
      </c>
      <c r="D8" s="9" t="s">
        <v>683</v>
      </c>
      <c r="E8" s="3">
        <f t="shared" ref="E8:E71" si="0">E7+1</f>
        <v>2</v>
      </c>
      <c r="F8" s="4"/>
      <c r="G8" s="31">
        <f>IF(A8="pilot",VLOOKUP($B8,input!$A:$G,COLUMN(input!F$1),0),VLOOKUP($B8,input!$A:$E,COLUMN(input!C$1),0))</f>
        <v>38.808855358262015</v>
      </c>
      <c r="H8" s="31">
        <f t="shared" ref="H8:H11" si="1">IF(A8="Pilot",0.97,0.925)*G8</f>
        <v>37.644589697514157</v>
      </c>
      <c r="I8" s="31">
        <f>ROUND(IF(A8="pilot",VLOOKUP($B8,input!$A:$G,COLUMN(input!G$1),0),VLOOKUP($B8,input!$A:$E,COLUMN(input!D$1),0)),6)</f>
        <v>-58.317881999999997</v>
      </c>
      <c r="J8" s="19"/>
    </row>
    <row r="9" spans="1:224" x14ac:dyDescent="0.25">
      <c r="A9" s="4" t="s">
        <v>735</v>
      </c>
      <c r="B9" s="3" t="s">
        <v>577</v>
      </c>
      <c r="C9" s="3" t="s">
        <v>949</v>
      </c>
      <c r="D9" s="9" t="s">
        <v>708</v>
      </c>
      <c r="E9" s="3">
        <f t="shared" si="0"/>
        <v>3</v>
      </c>
      <c r="F9" s="4"/>
      <c r="G9" s="31">
        <f>IF(A9="pilot",VLOOKUP($B9,input!$A:$G,COLUMN(input!F$1),0),VLOOKUP($B9,input!$A:$E,COLUMN(input!C$1),0))</f>
        <v>17.531586834338949</v>
      </c>
      <c r="H9" s="31">
        <f t="shared" si="1"/>
        <v>17.00563922930878</v>
      </c>
      <c r="I9" s="31">
        <f>ROUND(IF(A9="pilot",VLOOKUP($B9,input!$A:$G,COLUMN(input!G$1),0),VLOOKUP($B9,input!$A:$E,COLUMN(input!D$1),0)),6)</f>
        <v>-60.125399000000002</v>
      </c>
      <c r="J9" s="19"/>
    </row>
    <row r="10" spans="1:224" x14ac:dyDescent="0.25">
      <c r="A10" s="4" t="s">
        <v>735</v>
      </c>
      <c r="B10" s="3" t="s">
        <v>580</v>
      </c>
      <c r="C10" s="3" t="s">
        <v>950</v>
      </c>
      <c r="D10" s="9" t="s">
        <v>709</v>
      </c>
      <c r="E10" s="3">
        <f t="shared" si="0"/>
        <v>4</v>
      </c>
      <c r="F10" s="4"/>
      <c r="G10" s="31">
        <f>IF(A10="pilot",VLOOKUP($B10,input!$A:$G,COLUMN(input!F$1),0),VLOOKUP($B10,input!$A:$E,COLUMN(input!C$1),0))</f>
        <v>12.794218313070619</v>
      </c>
      <c r="H10" s="31">
        <f t="shared" si="1"/>
        <v>12.410391763678501</v>
      </c>
      <c r="I10" s="31">
        <f>ROUND(IF(A10="pilot",VLOOKUP($B10,input!$A:$G,COLUMN(input!G$1),0),VLOOKUP($B10,input!$A:$E,COLUMN(input!D$1),0)),6)</f>
        <v>-71.800478999999996</v>
      </c>
      <c r="J10" s="19"/>
    </row>
    <row r="11" spans="1:224" ht="16.5" thickBot="1" x14ac:dyDescent="0.3">
      <c r="A11" s="4" t="s">
        <v>735</v>
      </c>
      <c r="B11" s="3" t="s">
        <v>581</v>
      </c>
      <c r="C11" s="3" t="s">
        <v>951</v>
      </c>
      <c r="D11" s="9" t="s">
        <v>684</v>
      </c>
      <c r="E11" s="3">
        <f t="shared" si="0"/>
        <v>5</v>
      </c>
      <c r="F11" s="4"/>
      <c r="G11" s="31">
        <f>IF(A11="pilot",VLOOKUP($B11,input!$A:$G,COLUMN(input!F$1),0),VLOOKUP($B11,input!$A:$E,COLUMN(input!C$1),0))</f>
        <v>13.583676081846013</v>
      </c>
      <c r="H11" s="31">
        <f t="shared" si="1"/>
        <v>13.176165799390633</v>
      </c>
      <c r="I11" s="31">
        <f>ROUND(IF(A11="pilot",VLOOKUP($B11,input!$A:$G,COLUMN(input!G$1),0),VLOOKUP($B11,input!$A:$E,COLUMN(input!D$1),0)),6)</f>
        <v>-51.685056000000003</v>
      </c>
      <c r="J11" s="19"/>
    </row>
    <row r="12" spans="1:224" ht="17.25" thickTop="1" thickBot="1" x14ac:dyDescent="0.3">
      <c r="B12" s="11" t="s">
        <v>735</v>
      </c>
      <c r="C12" s="11"/>
      <c r="D12" s="11" t="s">
        <v>736</v>
      </c>
      <c r="E12" s="3">
        <f t="shared" si="0"/>
        <v>6</v>
      </c>
      <c r="F12" s="11"/>
      <c r="G12" s="32">
        <f>SUM(G6:G11)</f>
        <v>139.089567169726</v>
      </c>
      <c r="H12" s="32">
        <f t="shared" ref="H12:I12" si="2">SUM(H6:H11)</f>
        <v>134.91688015463424</v>
      </c>
      <c r="I12" s="32">
        <f t="shared" si="2"/>
        <v>-353.50942699999996</v>
      </c>
      <c r="J12" s="21">
        <f>IF(B12="pilot",0,IF(I12&gt;0, 0, IF((1-(G12/(G12-I12)))&gt;0.5, 0.5, (1-(G12/(G12-I12))))))</f>
        <v>0</v>
      </c>
    </row>
    <row r="13" spans="1:224" ht="16.5" thickTop="1" x14ac:dyDescent="0.25">
      <c r="D13" s="9" t="s">
        <v>634</v>
      </c>
      <c r="E13" s="3">
        <f t="shared" si="0"/>
        <v>7</v>
      </c>
      <c r="F13" s="4"/>
      <c r="G13" s="31"/>
      <c r="H13" s="31"/>
      <c r="I13" s="31"/>
      <c r="J13" s="19"/>
    </row>
    <row r="14" spans="1:224" x14ac:dyDescent="0.25">
      <c r="B14" s="3" t="s">
        <v>9</v>
      </c>
      <c r="C14" s="3" t="s">
        <v>753</v>
      </c>
      <c r="D14" s="9" t="s">
        <v>114</v>
      </c>
      <c r="E14" s="3">
        <f t="shared" si="0"/>
        <v>8</v>
      </c>
      <c r="F14" s="4"/>
      <c r="G14" s="33">
        <f>IF(A14="pilot",VLOOKUP($B14,input!$A:$G,COLUMN(input!F$1),0),VLOOKUP($B14,input!$A:$E,COLUMN(input!C$1),0))</f>
        <v>42.812554644106974</v>
      </c>
      <c r="H14" s="31">
        <f t="shared" ref="H14:H18" si="3">IF(A14="Pilot",0.97,0.925)*G14</f>
        <v>39.601613045798956</v>
      </c>
      <c r="I14" s="33">
        <f>ROUND(IF(A14="pilot",VLOOKUP($B14,input!$A:$G,COLUMN(input!G$1),0),VLOOKUP($B14,input!$A:$E,COLUMN(input!D$1),0)),6)</f>
        <v>27.490455000000001</v>
      </c>
      <c r="J14" s="19"/>
    </row>
    <row r="15" spans="1:224" x14ac:dyDescent="0.25">
      <c r="B15" s="3" t="s">
        <v>228</v>
      </c>
      <c r="C15" s="3" t="s">
        <v>756</v>
      </c>
      <c r="D15" s="9" t="s">
        <v>710</v>
      </c>
      <c r="E15" s="3">
        <f t="shared" si="0"/>
        <v>9</v>
      </c>
      <c r="F15" s="4"/>
      <c r="G15" s="31">
        <f>IF(A15="pilot",VLOOKUP($B15,input!$A:$G,COLUMN(input!F$1),0),VLOOKUP($B15,input!$A:$E,COLUMN(input!C$1),0))</f>
        <v>4.9496739511516994</v>
      </c>
      <c r="H15" s="31">
        <f t="shared" si="3"/>
        <v>4.5784484048153224</v>
      </c>
      <c r="I15" s="31">
        <f>ROUND(IF(A15="pilot",VLOOKUP($B15,input!$A:$G,COLUMN(input!G$1),0),VLOOKUP($B15,input!$A:$E,COLUMN(input!D$1),0)),6)</f>
        <v>1.773326</v>
      </c>
      <c r="J15" s="19"/>
    </row>
    <row r="16" spans="1:224" x14ac:dyDescent="0.25">
      <c r="B16" s="3" t="s">
        <v>8</v>
      </c>
      <c r="C16" s="3" t="s">
        <v>752</v>
      </c>
      <c r="D16" s="9" t="s">
        <v>113</v>
      </c>
      <c r="E16" s="3">
        <f t="shared" si="0"/>
        <v>10</v>
      </c>
      <c r="F16" s="4"/>
      <c r="G16" s="31">
        <f>IF(A16="pilot",VLOOKUP($B16,input!$A:$G,COLUMN(input!F$1),0),VLOOKUP($B16,input!$A:$E,COLUMN(input!C$1),0))</f>
        <v>3.8313110779415447</v>
      </c>
      <c r="H16" s="31">
        <f t="shared" si="3"/>
        <v>3.5439627470959292</v>
      </c>
      <c r="I16" s="31">
        <f>ROUND(IF(A16="pilot",VLOOKUP($B16,input!$A:$G,COLUMN(input!G$1),0),VLOOKUP($B16,input!$A:$E,COLUMN(input!D$1),0)),6)</f>
        <v>-15.967250999999999</v>
      </c>
      <c r="J16" s="19"/>
    </row>
    <row r="17" spans="2:10" x14ac:dyDescent="0.25">
      <c r="B17" s="3" t="s">
        <v>226</v>
      </c>
      <c r="C17" s="3" t="s">
        <v>754</v>
      </c>
      <c r="D17" s="9" t="s">
        <v>311</v>
      </c>
      <c r="E17" s="3">
        <f t="shared" si="0"/>
        <v>11</v>
      </c>
      <c r="F17" s="4"/>
      <c r="G17" s="31">
        <f>IF(A17="pilot",VLOOKUP($B17,input!$A:$G,COLUMN(input!F$1),0),VLOOKUP($B17,input!$A:$E,COLUMN(input!C$1),0))</f>
        <v>1.0635849763848153</v>
      </c>
      <c r="H17" s="31">
        <f t="shared" si="3"/>
        <v>0.98381610315595425</v>
      </c>
      <c r="I17" s="31">
        <f>ROUND(IF(A17="pilot",VLOOKUP($B17,input!$A:$G,COLUMN(input!G$1),0),VLOOKUP($B17,input!$A:$E,COLUMN(input!D$1),0)),6)</f>
        <v>-11.079617000000001</v>
      </c>
      <c r="J17" s="19"/>
    </row>
    <row r="18" spans="2:10" ht="16.5" thickBot="1" x14ac:dyDescent="0.3">
      <c r="B18" s="3" t="s">
        <v>227</v>
      </c>
      <c r="C18" s="3" t="s">
        <v>755</v>
      </c>
      <c r="D18" s="9" t="s">
        <v>312</v>
      </c>
      <c r="E18" s="3">
        <f t="shared" si="0"/>
        <v>12</v>
      </c>
      <c r="F18" s="4"/>
      <c r="G18" s="31">
        <f>IF(A18="pilot",VLOOKUP($B18,input!$A:$G,COLUMN(input!F$1),0),VLOOKUP($B18,input!$A:$E,COLUMN(input!C$1),0))</f>
        <v>1.4363483697531376</v>
      </c>
      <c r="H18" s="31">
        <f t="shared" si="3"/>
        <v>1.3286222420216525</v>
      </c>
      <c r="I18" s="31">
        <f>ROUND(IF(A18="pilot",VLOOKUP($B18,input!$A:$G,COLUMN(input!G$1),0),VLOOKUP($B18,input!$A:$E,COLUMN(input!D$1),0)),6)</f>
        <v>-7.1974359999999997</v>
      </c>
      <c r="J18" s="19"/>
    </row>
    <row r="19" spans="2:10" ht="17.25" thickTop="1" thickBot="1" x14ac:dyDescent="0.3">
      <c r="B19" s="11"/>
      <c r="C19" s="11"/>
      <c r="D19" s="11" t="s">
        <v>668</v>
      </c>
      <c r="E19" s="3">
        <f t="shared" si="0"/>
        <v>13</v>
      </c>
      <c r="F19" s="11"/>
      <c r="G19" s="32">
        <f>SUM(G14:G18)</f>
        <v>54.093473019338177</v>
      </c>
      <c r="H19" s="32">
        <f t="shared" ref="H19:I19" si="4">SUM(H14:H18)</f>
        <v>50.036462542887811</v>
      </c>
      <c r="I19" s="32">
        <f t="shared" si="4"/>
        <v>-4.980522999999998</v>
      </c>
      <c r="J19" s="21">
        <f>IF(B19="pilot",0,IF(I19&gt;0, 0, IF((1-(G19/(G19-I19)))&gt;0.5, 0.5, (1-(G19/(G19-I19))))))</f>
        <v>8.4309905129316132E-2</v>
      </c>
    </row>
    <row r="20" spans="2:10" ht="16.5" thickTop="1" x14ac:dyDescent="0.25">
      <c r="D20" s="9" t="s">
        <v>634</v>
      </c>
      <c r="E20" s="3">
        <f t="shared" si="0"/>
        <v>14</v>
      </c>
      <c r="F20" s="4"/>
      <c r="G20" s="31"/>
      <c r="H20" s="31"/>
      <c r="I20" s="31"/>
      <c r="J20" s="19"/>
    </row>
    <row r="21" spans="2:10" x14ac:dyDescent="0.25">
      <c r="B21" s="3" t="s">
        <v>10</v>
      </c>
      <c r="C21" s="3" t="s">
        <v>757</v>
      </c>
      <c r="D21" s="9" t="s">
        <v>115</v>
      </c>
      <c r="E21" s="3">
        <f t="shared" si="0"/>
        <v>15</v>
      </c>
      <c r="F21" s="4"/>
      <c r="G21" s="31">
        <f>IF(A21="pilot",VLOOKUP($B21,input!$A:$G,COLUMN(input!F$1),0),VLOOKUP($B21,input!$A:$E,COLUMN(input!C$1),0))</f>
        <v>77.784113432463982</v>
      </c>
      <c r="H21" s="31">
        <f t="shared" ref="H21:H27" si="5">IF(A21="Pilot",0.97,0.925)*G21</f>
        <v>71.950304925029187</v>
      </c>
      <c r="I21" s="31">
        <f>ROUND(IF(A21="pilot",VLOOKUP($B21,input!$A:$G,COLUMN(input!G$1),0),VLOOKUP($B21,input!$A:$E,COLUMN(input!D$1),0)),6)</f>
        <v>21.512972000000001</v>
      </c>
      <c r="J21" s="19"/>
    </row>
    <row r="22" spans="2:10" x14ac:dyDescent="0.25">
      <c r="B22" s="3" t="s">
        <v>11</v>
      </c>
      <c r="C22" s="3" t="s">
        <v>758</v>
      </c>
      <c r="D22" s="9" t="s">
        <v>116</v>
      </c>
      <c r="E22" s="3">
        <f t="shared" si="0"/>
        <v>16</v>
      </c>
      <c r="F22" s="4"/>
      <c r="G22" s="31">
        <f>IF(A22="pilot",VLOOKUP($B22,input!$A:$G,COLUMN(input!F$1),0),VLOOKUP($B22,input!$A:$E,COLUMN(input!C$1),0))</f>
        <v>1.8484864259493103</v>
      </c>
      <c r="H22" s="31">
        <f t="shared" si="5"/>
        <v>1.7098499440031121</v>
      </c>
      <c r="I22" s="31">
        <f>ROUND(IF(A22="pilot",VLOOKUP($B22,input!$A:$G,COLUMN(input!G$1),0),VLOOKUP($B22,input!$A:$E,COLUMN(input!D$1),0)),6)</f>
        <v>-14.760923999999999</v>
      </c>
      <c r="J22" s="19"/>
    </row>
    <row r="23" spans="2:10" x14ac:dyDescent="0.25">
      <c r="B23" s="3" t="s">
        <v>12</v>
      </c>
      <c r="C23" s="3" t="s">
        <v>759</v>
      </c>
      <c r="D23" s="9" t="s">
        <v>117</v>
      </c>
      <c r="E23" s="3">
        <f t="shared" si="0"/>
        <v>17</v>
      </c>
      <c r="F23" s="4"/>
      <c r="G23" s="31">
        <f>IF(A23="pilot",VLOOKUP($B23,input!$A:$G,COLUMN(input!F$1),0),VLOOKUP($B23,input!$A:$E,COLUMN(input!C$1),0))</f>
        <v>3.55115623331324</v>
      </c>
      <c r="H23" s="31">
        <f t="shared" si="5"/>
        <v>3.2848195158147471</v>
      </c>
      <c r="I23" s="31">
        <f>ROUND(IF(A23="pilot",VLOOKUP($B23,input!$A:$G,COLUMN(input!G$1),0),VLOOKUP($B23,input!$A:$E,COLUMN(input!D$1),0)),6)</f>
        <v>-9.0560229999999997</v>
      </c>
      <c r="J23" s="19"/>
    </row>
    <row r="24" spans="2:10" x14ac:dyDescent="0.25">
      <c r="B24" s="3" t="s">
        <v>13</v>
      </c>
      <c r="C24" s="3" t="s">
        <v>760</v>
      </c>
      <c r="D24" s="9" t="s">
        <v>118</v>
      </c>
      <c r="E24" s="3">
        <f t="shared" si="0"/>
        <v>18</v>
      </c>
      <c r="F24" s="4"/>
      <c r="G24" s="31">
        <f>IF(A24="pilot",VLOOKUP($B24,input!$A:$G,COLUMN(input!F$1),0),VLOOKUP($B24,input!$A:$E,COLUMN(input!C$1),0))</f>
        <v>2.3224296496113328</v>
      </c>
      <c r="H24" s="31">
        <f t="shared" si="5"/>
        <v>2.1482474258904829</v>
      </c>
      <c r="I24" s="31">
        <f>ROUND(IF(A24="pilot",VLOOKUP($B24,input!$A:$G,COLUMN(input!G$1),0),VLOOKUP($B24,input!$A:$E,COLUMN(input!D$1),0)),6)</f>
        <v>-12.76713</v>
      </c>
      <c r="J24" s="19"/>
    </row>
    <row r="25" spans="2:10" x14ac:dyDescent="0.25">
      <c r="B25" s="3" t="s">
        <v>14</v>
      </c>
      <c r="C25" s="3" t="s">
        <v>761</v>
      </c>
      <c r="D25" s="9" t="s">
        <v>119</v>
      </c>
      <c r="E25" s="3">
        <f t="shared" si="0"/>
        <v>19</v>
      </c>
      <c r="F25" s="4"/>
      <c r="G25" s="31">
        <f>IF(A25="pilot",VLOOKUP($B25,input!$A:$G,COLUMN(input!F$1),0),VLOOKUP($B25,input!$A:$E,COLUMN(input!C$1),0))</f>
        <v>2.3763472105525372</v>
      </c>
      <c r="H25" s="31">
        <f t="shared" si="5"/>
        <v>2.1981211697610972</v>
      </c>
      <c r="I25" s="31">
        <f>ROUND(IF(A25="pilot",VLOOKUP($B25,input!$A:$G,COLUMN(input!G$1),0),VLOOKUP($B25,input!$A:$E,COLUMN(input!D$1),0)),6)</f>
        <v>-18.483806000000001</v>
      </c>
      <c r="J25" s="19"/>
    </row>
    <row r="26" spans="2:10" x14ac:dyDescent="0.25">
      <c r="B26" s="3" t="s">
        <v>16</v>
      </c>
      <c r="C26" s="3" t="s">
        <v>763</v>
      </c>
      <c r="D26" s="9" t="s">
        <v>121</v>
      </c>
      <c r="E26" s="3">
        <f t="shared" si="0"/>
        <v>20</v>
      </c>
      <c r="F26" s="4"/>
      <c r="G26" s="31">
        <f>IF(A26="pilot",VLOOKUP($B26,input!$A:$G,COLUMN(input!F$1),0),VLOOKUP($B26,input!$A:$E,COLUMN(input!C$1),0))</f>
        <v>3.3156257362515356</v>
      </c>
      <c r="H26" s="31">
        <f t="shared" si="5"/>
        <v>3.0669538060326706</v>
      </c>
      <c r="I26" s="31">
        <f>ROUND(IF(A26="pilot",VLOOKUP($B26,input!$A:$G,COLUMN(input!G$1),0),VLOOKUP($B26,input!$A:$E,COLUMN(input!D$1),0)),6)</f>
        <v>-22.159405</v>
      </c>
      <c r="J26" s="19"/>
    </row>
    <row r="27" spans="2:10" ht="16.5" thickBot="1" x14ac:dyDescent="0.3">
      <c r="B27" s="3" t="s">
        <v>15</v>
      </c>
      <c r="C27" s="3" t="s">
        <v>762</v>
      </c>
      <c r="D27" s="9" t="s">
        <v>120</v>
      </c>
      <c r="E27" s="3">
        <f t="shared" si="0"/>
        <v>21</v>
      </c>
      <c r="F27" s="4"/>
      <c r="G27" s="31">
        <f>IF(A27="pilot",VLOOKUP($B27,input!$A:$G,COLUMN(input!F$1),0),VLOOKUP($B27,input!$A:$E,COLUMN(input!C$1),0))</f>
        <v>61.655477252781829</v>
      </c>
      <c r="H27" s="31">
        <f t="shared" si="5"/>
        <v>57.031316458823191</v>
      </c>
      <c r="I27" s="31">
        <f>ROUND(IF(A27="pilot",VLOOKUP($B27,input!$A:$G,COLUMN(input!G$1),0),VLOOKUP($B27,input!$A:$E,COLUMN(input!D$1),0)),6)</f>
        <v>38.995246000000002</v>
      </c>
      <c r="J27" s="19"/>
    </row>
    <row r="28" spans="2:10" ht="17.25" thickTop="1" thickBot="1" x14ac:dyDescent="0.3">
      <c r="B28" s="11"/>
      <c r="C28" s="11"/>
      <c r="D28" s="11" t="s">
        <v>669</v>
      </c>
      <c r="E28" s="3">
        <f t="shared" si="0"/>
        <v>22</v>
      </c>
      <c r="F28" s="11"/>
      <c r="G28" s="32">
        <f>SUM(G21:G27)</f>
        <v>152.85363594092377</v>
      </c>
      <c r="H28" s="32">
        <f t="shared" ref="H28:I28" si="6">SUM(H21:H27)</f>
        <v>141.3896132453545</v>
      </c>
      <c r="I28" s="32">
        <f t="shared" si="6"/>
        <v>-16.719069999999995</v>
      </c>
      <c r="J28" s="21">
        <f>IF(B28="pilot",0,IF(I28&gt;0, 0, IF((1-(G28/(G28-I28)))&gt;0.5, 0.5, (1-(G28/(G28-I28))))))</f>
        <v>9.8595289302186528E-2</v>
      </c>
    </row>
    <row r="29" spans="2:10" ht="16.5" thickTop="1" x14ac:dyDescent="0.25">
      <c r="D29" s="9" t="s">
        <v>634</v>
      </c>
      <c r="E29" s="3">
        <f t="shared" si="0"/>
        <v>23</v>
      </c>
      <c r="F29" s="4"/>
      <c r="G29" s="31"/>
      <c r="H29" s="31"/>
      <c r="I29" s="31"/>
      <c r="J29" s="19"/>
    </row>
    <row r="30" spans="2:10" x14ac:dyDescent="0.25">
      <c r="B30" s="3" t="s">
        <v>261</v>
      </c>
      <c r="C30" s="3" t="s">
        <v>764</v>
      </c>
      <c r="D30" s="9" t="s">
        <v>346</v>
      </c>
      <c r="E30" s="3">
        <f t="shared" si="0"/>
        <v>24</v>
      </c>
      <c r="F30" s="4"/>
      <c r="G30" s="31">
        <f>IF(A30="pilot",VLOOKUP($B30,input!$A:$G,COLUMN(input!F$1),0),VLOOKUP($B30,input!$A:$E,COLUMN(input!C$1),0))</f>
        <v>85.466129581691717</v>
      </c>
      <c r="H30" s="31">
        <f t="shared" ref="H30:H36" si="7">IF(A30="Pilot",0.97,0.925)*G30</f>
        <v>79.056169863064838</v>
      </c>
      <c r="I30" s="31">
        <f>ROUND(IF(A30="pilot",VLOOKUP($B30,input!$A:$G,COLUMN(input!G$1),0),VLOOKUP($B30,input!$A:$E,COLUMN(input!D$1),0)),6)</f>
        <v>67.155304000000001</v>
      </c>
      <c r="J30" s="19"/>
    </row>
    <row r="31" spans="2:10" x14ac:dyDescent="0.25">
      <c r="B31" s="3" t="s">
        <v>262</v>
      </c>
      <c r="C31" s="3" t="s">
        <v>765</v>
      </c>
      <c r="D31" s="9" t="s">
        <v>347</v>
      </c>
      <c r="E31" s="3">
        <f t="shared" si="0"/>
        <v>25</v>
      </c>
      <c r="F31" s="4"/>
      <c r="G31" s="31">
        <f>IF(A31="pilot",VLOOKUP($B31,input!$A:$G,COLUMN(input!F$1),0),VLOOKUP($B31,input!$A:$E,COLUMN(input!C$1),0))</f>
        <v>3.516411829616076</v>
      </c>
      <c r="H31" s="31">
        <f t="shared" si="7"/>
        <v>3.2526809423948704</v>
      </c>
      <c r="I31" s="31">
        <f>ROUND(IF(A31="pilot",VLOOKUP($B31,input!$A:$G,COLUMN(input!G$1),0),VLOOKUP($B31,input!$A:$E,COLUMN(input!D$1),0)),6)</f>
        <v>-7.1352190000000002</v>
      </c>
      <c r="J31" s="19"/>
    </row>
    <row r="32" spans="2:10" x14ac:dyDescent="0.25">
      <c r="B32" s="3" t="s">
        <v>263</v>
      </c>
      <c r="C32" s="3" t="s">
        <v>766</v>
      </c>
      <c r="D32" s="9" t="s">
        <v>348</v>
      </c>
      <c r="E32" s="3">
        <f t="shared" si="0"/>
        <v>26</v>
      </c>
      <c r="F32" s="4"/>
      <c r="G32" s="31">
        <f>IF(A32="pilot",VLOOKUP($B32,input!$A:$G,COLUMN(input!F$1),0),VLOOKUP($B32,input!$A:$E,COLUMN(input!C$1),0))</f>
        <v>3.0103163123082233</v>
      </c>
      <c r="H32" s="31">
        <f t="shared" si="7"/>
        <v>2.7845425888851065</v>
      </c>
      <c r="I32" s="31">
        <f>ROUND(IF(A32="pilot",VLOOKUP($B32,input!$A:$G,COLUMN(input!G$1),0),VLOOKUP($B32,input!$A:$E,COLUMN(input!D$1),0)),6)</f>
        <v>-4.9740390000000003</v>
      </c>
      <c r="J32" s="19"/>
    </row>
    <row r="33" spans="1:10" x14ac:dyDescent="0.25">
      <c r="B33" s="3" t="s">
        <v>264</v>
      </c>
      <c r="C33" s="3" t="s">
        <v>767</v>
      </c>
      <c r="D33" s="9" t="s">
        <v>349</v>
      </c>
      <c r="E33" s="3">
        <f t="shared" si="0"/>
        <v>27</v>
      </c>
      <c r="F33" s="4"/>
      <c r="G33" s="31">
        <f>IF(A33="pilot",VLOOKUP($B33,input!$A:$G,COLUMN(input!F$1),0),VLOOKUP($B33,input!$A:$E,COLUMN(input!C$1),0))</f>
        <v>3.2081874087533908</v>
      </c>
      <c r="H33" s="31">
        <f t="shared" si="7"/>
        <v>2.9675733530968866</v>
      </c>
      <c r="I33" s="31">
        <f>ROUND(IF(A33="pilot",VLOOKUP($B33,input!$A:$G,COLUMN(input!G$1),0),VLOOKUP($B33,input!$A:$E,COLUMN(input!D$1),0)),6)</f>
        <v>-12.090274000000001</v>
      </c>
      <c r="J33" s="19"/>
    </row>
    <row r="34" spans="1:10" x14ac:dyDescent="0.25">
      <c r="B34" s="3" t="s">
        <v>547</v>
      </c>
      <c r="C34" s="3" t="s">
        <v>952</v>
      </c>
      <c r="D34" s="9" t="s">
        <v>685</v>
      </c>
      <c r="E34" s="3">
        <f t="shared" si="0"/>
        <v>28</v>
      </c>
      <c r="F34" s="4"/>
      <c r="G34" s="31">
        <f>IF(A34="pilot",VLOOKUP($B34,input!$A:$G,COLUMN(input!F$1),0),VLOOKUP($B34,input!$A:$E,COLUMN(input!C$1),0))</f>
        <v>2.4258188987036173</v>
      </c>
      <c r="H34" s="31">
        <f t="shared" si="7"/>
        <v>2.243882481300846</v>
      </c>
      <c r="I34" s="31">
        <f>ROUND(IF(A34="pilot",VLOOKUP($B34,input!$A:$G,COLUMN(input!G$1),0),VLOOKUP($B34,input!$A:$E,COLUMN(input!D$1),0)),6)</f>
        <v>-11.323966</v>
      </c>
      <c r="J34" s="19"/>
    </row>
    <row r="35" spans="1:10" x14ac:dyDescent="0.25">
      <c r="B35" s="3" t="s">
        <v>265</v>
      </c>
      <c r="C35" s="3" t="s">
        <v>768</v>
      </c>
      <c r="D35" s="9" t="s">
        <v>350</v>
      </c>
      <c r="E35" s="3">
        <f t="shared" si="0"/>
        <v>29</v>
      </c>
      <c r="F35" s="4"/>
      <c r="G35" s="31">
        <f>IF(A35="pilot",VLOOKUP($B35,input!$A:$G,COLUMN(input!F$1),0),VLOOKUP($B35,input!$A:$E,COLUMN(input!C$1),0))</f>
        <v>1.650314750437992</v>
      </c>
      <c r="H35" s="31">
        <f t="shared" si="7"/>
        <v>1.5265411441551426</v>
      </c>
      <c r="I35" s="31">
        <f>ROUND(IF(A35="pilot",VLOOKUP($B35,input!$A:$G,COLUMN(input!G$1),0),VLOOKUP($B35,input!$A:$E,COLUMN(input!D$1),0)),6)</f>
        <v>-6.6081029999999998</v>
      </c>
      <c r="J35" s="19"/>
    </row>
    <row r="36" spans="1:10" ht="16.5" thickBot="1" x14ac:dyDescent="0.3">
      <c r="B36" s="3" t="s">
        <v>266</v>
      </c>
      <c r="C36" s="3" t="s">
        <v>769</v>
      </c>
      <c r="D36" s="9" t="s">
        <v>351</v>
      </c>
      <c r="E36" s="3">
        <f t="shared" si="0"/>
        <v>30</v>
      </c>
      <c r="F36" s="4"/>
      <c r="G36" s="31">
        <f>IF(A36="pilot",VLOOKUP($B36,input!$A:$G,COLUMN(input!F$1),0),VLOOKUP($B36,input!$A:$E,COLUMN(input!C$1),0))</f>
        <v>2.1635060361259448</v>
      </c>
      <c r="H36" s="31">
        <f t="shared" si="7"/>
        <v>2.0012430834164991</v>
      </c>
      <c r="I36" s="31">
        <f>ROUND(IF(A36="pilot",VLOOKUP($B36,input!$A:$G,COLUMN(input!G$1),0),VLOOKUP($B36,input!$A:$E,COLUMN(input!D$1),0)),6)</f>
        <v>-14.773827000000001</v>
      </c>
      <c r="J36" s="19"/>
    </row>
    <row r="37" spans="1:10" ht="17.25" thickTop="1" thickBot="1" x14ac:dyDescent="0.3">
      <c r="B37" s="11"/>
      <c r="C37" s="11"/>
      <c r="D37" s="11" t="s">
        <v>390</v>
      </c>
      <c r="E37" s="3">
        <f t="shared" si="0"/>
        <v>31</v>
      </c>
      <c r="F37" s="11"/>
      <c r="G37" s="32">
        <f>SUM(G30:G36)</f>
        <v>101.44068481763694</v>
      </c>
      <c r="H37" s="32">
        <f t="shared" ref="H37:I37" si="8">SUM(H30:H36)</f>
        <v>93.832633456314184</v>
      </c>
      <c r="I37" s="32">
        <f t="shared" si="8"/>
        <v>10.249876000000004</v>
      </c>
      <c r="J37" s="21">
        <f>IF(B37="pilot",0,IF(I37&gt;0, 0, IF((1-(G37/(G37-I37)))&gt;0.5, 0.5, (1-(G37/(G37-I37))))))</f>
        <v>0</v>
      </c>
    </row>
    <row r="38" spans="1:10" ht="16.5" thickTop="1" x14ac:dyDescent="0.25">
      <c r="D38" s="9" t="s">
        <v>634</v>
      </c>
      <c r="E38" s="3">
        <f t="shared" si="0"/>
        <v>32</v>
      </c>
      <c r="F38" s="4"/>
      <c r="G38" s="31"/>
      <c r="H38" s="31"/>
      <c r="I38" s="31"/>
      <c r="J38" s="19"/>
    </row>
    <row r="39" spans="1:10" x14ac:dyDescent="0.25">
      <c r="A39" s="4" t="s">
        <v>735</v>
      </c>
      <c r="B39" s="3" t="s">
        <v>248</v>
      </c>
      <c r="C39" s="3" t="s">
        <v>770</v>
      </c>
      <c r="D39" s="9" t="s">
        <v>333</v>
      </c>
      <c r="E39" s="3">
        <f t="shared" si="0"/>
        <v>33</v>
      </c>
      <c r="F39" s="4"/>
      <c r="G39" s="31">
        <f>IF(A39="pilot",VLOOKUP($B39,input!$A:$G,COLUMN(input!F$1),0),VLOOKUP($B39,input!$A:$E,COLUMN(input!C$1),0))</f>
        <v>74.4203231140079</v>
      </c>
      <c r="H39" s="31">
        <f t="shared" ref="H39:H49" si="9">IF(A39="Pilot",0.97,0.925)*G39</f>
        <v>72.187713420587656</v>
      </c>
      <c r="I39" s="31">
        <f>ROUND(IF(A39="pilot",VLOOKUP($B39,input!$A:$G,COLUMN(input!G$1),0),VLOOKUP($B39,input!$A:$E,COLUMN(input!D$1),0)),6)</f>
        <v>-5.5890389999999996</v>
      </c>
      <c r="J39" s="19"/>
    </row>
    <row r="40" spans="1:10" x14ac:dyDescent="0.25">
      <c r="A40" s="4" t="s">
        <v>735</v>
      </c>
      <c r="B40" s="3" t="s">
        <v>249</v>
      </c>
      <c r="C40" s="3" t="s">
        <v>771</v>
      </c>
      <c r="D40" s="9" t="s">
        <v>334</v>
      </c>
      <c r="E40" s="3">
        <f t="shared" si="0"/>
        <v>34</v>
      </c>
      <c r="F40" s="4"/>
      <c r="G40" s="31">
        <f>IF(A40="pilot",VLOOKUP($B40,input!$A:$G,COLUMN(input!F$1),0),VLOOKUP($B40,input!$A:$E,COLUMN(input!C$1),0))</f>
        <v>3.5672971992404525</v>
      </c>
      <c r="H40" s="31">
        <f t="shared" si="9"/>
        <v>3.4602782832632388</v>
      </c>
      <c r="I40" s="31">
        <f>ROUND(IF(A40="pilot",VLOOKUP($B40,input!$A:$G,COLUMN(input!G$1),0),VLOOKUP($B40,input!$A:$E,COLUMN(input!D$1),0)),6)</f>
        <v>-11.463239</v>
      </c>
      <c r="J40" s="19"/>
    </row>
    <row r="41" spans="1:10" x14ac:dyDescent="0.25">
      <c r="A41" s="4" t="s">
        <v>735</v>
      </c>
      <c r="B41" s="3" t="s">
        <v>250</v>
      </c>
      <c r="C41" s="3" t="s">
        <v>772</v>
      </c>
      <c r="D41" s="9" t="s">
        <v>335</v>
      </c>
      <c r="E41" s="3">
        <f t="shared" si="0"/>
        <v>35</v>
      </c>
      <c r="F41" s="4"/>
      <c r="G41" s="31">
        <f>IF(A41="pilot",VLOOKUP($B41,input!$A:$G,COLUMN(input!F$1),0),VLOOKUP($B41,input!$A:$E,COLUMN(input!C$1),0))</f>
        <v>4.3728819298600374</v>
      </c>
      <c r="H41" s="31">
        <f t="shared" si="9"/>
        <v>4.2416954719642366</v>
      </c>
      <c r="I41" s="31">
        <f>ROUND(IF(A41="pilot",VLOOKUP($B41,input!$A:$G,COLUMN(input!G$1),0),VLOOKUP($B41,input!$A:$E,COLUMN(input!D$1),0)),6)</f>
        <v>-5.9926830000000004</v>
      </c>
      <c r="J41" s="19"/>
    </row>
    <row r="42" spans="1:10" x14ac:dyDescent="0.25">
      <c r="A42" s="4" t="s">
        <v>735</v>
      </c>
      <c r="B42" s="3" t="s">
        <v>251</v>
      </c>
      <c r="C42" s="3" t="s">
        <v>773</v>
      </c>
      <c r="D42" s="9" t="s">
        <v>336</v>
      </c>
      <c r="E42" s="3">
        <f t="shared" si="0"/>
        <v>36</v>
      </c>
      <c r="F42" s="4"/>
      <c r="G42" s="31">
        <f>IF(A42="pilot",VLOOKUP($B42,input!$A:$G,COLUMN(input!F$1),0),VLOOKUP($B42,input!$A:$E,COLUMN(input!C$1),0))</f>
        <v>4.1042628342769136</v>
      </c>
      <c r="H42" s="31">
        <f t="shared" si="9"/>
        <v>3.9811349492486059</v>
      </c>
      <c r="I42" s="31">
        <f>ROUND(IF(A42="pilot",VLOOKUP($B42,input!$A:$G,COLUMN(input!G$1),0),VLOOKUP($B42,input!$A:$E,COLUMN(input!D$1),0)),6)</f>
        <v>-13.738492000000001</v>
      </c>
      <c r="J42" s="19"/>
    </row>
    <row r="43" spans="1:10" x14ac:dyDescent="0.25">
      <c r="A43" s="4" t="s">
        <v>735</v>
      </c>
      <c r="B43" s="3" t="s">
        <v>258</v>
      </c>
      <c r="C43" s="3" t="s">
        <v>780</v>
      </c>
      <c r="D43" s="9" t="s">
        <v>343</v>
      </c>
      <c r="E43" s="3">
        <f t="shared" si="0"/>
        <v>37</v>
      </c>
      <c r="F43" s="4"/>
      <c r="G43" s="31">
        <f>IF(A43="pilot",VLOOKUP($B43,input!$A:$G,COLUMN(input!F$1),0),VLOOKUP($B43,input!$A:$E,COLUMN(input!C$1),0))</f>
        <v>137.2097905066228</v>
      </c>
      <c r="H43" s="31">
        <f t="shared" si="9"/>
        <v>133.09349679142412</v>
      </c>
      <c r="I43" s="31">
        <f>ROUND(IF(A43="pilot",VLOOKUP($B43,input!$A:$G,COLUMN(input!G$1),0),VLOOKUP($B43,input!$A:$E,COLUMN(input!D$1),0)),6)</f>
        <v>43.031143</v>
      </c>
      <c r="J43" s="19"/>
    </row>
    <row r="44" spans="1:10" x14ac:dyDescent="0.25">
      <c r="A44" s="4" t="s">
        <v>735</v>
      </c>
      <c r="B44" s="3" t="s">
        <v>252</v>
      </c>
      <c r="C44" s="3" t="s">
        <v>774</v>
      </c>
      <c r="D44" s="9" t="s">
        <v>337</v>
      </c>
      <c r="E44" s="3">
        <f t="shared" si="0"/>
        <v>38</v>
      </c>
      <c r="F44" s="4"/>
      <c r="G44" s="31">
        <f>IF(A44="pilot",VLOOKUP($B44,input!$A:$G,COLUMN(input!F$1),0),VLOOKUP($B44,input!$A:$E,COLUMN(input!C$1),0))</f>
        <v>2.0125019152058887</v>
      </c>
      <c r="H44" s="31">
        <f t="shared" si="9"/>
        <v>1.952126857749712</v>
      </c>
      <c r="I44" s="31">
        <f>ROUND(IF(A44="pilot",VLOOKUP($B44,input!$A:$G,COLUMN(input!G$1),0),VLOOKUP($B44,input!$A:$E,COLUMN(input!D$1),0)),6)</f>
        <v>-7.9233250000000002</v>
      </c>
      <c r="J44" s="19"/>
    </row>
    <row r="45" spans="1:10" x14ac:dyDescent="0.25">
      <c r="A45" s="4" t="s">
        <v>735</v>
      </c>
      <c r="B45" s="3" t="s">
        <v>257</v>
      </c>
      <c r="C45" s="3" t="s">
        <v>779</v>
      </c>
      <c r="D45" s="9" t="s">
        <v>711</v>
      </c>
      <c r="E45" s="3">
        <f t="shared" si="0"/>
        <v>39</v>
      </c>
      <c r="F45" s="4"/>
      <c r="G45" s="31">
        <f>IF(A45="pilot",VLOOKUP($B45,input!$A:$G,COLUMN(input!F$1),0),VLOOKUP($B45,input!$A:$E,COLUMN(input!C$1),0))</f>
        <v>13.352083717863154</v>
      </c>
      <c r="H45" s="31">
        <f t="shared" si="9"/>
        <v>12.951521206327259</v>
      </c>
      <c r="I45" s="31">
        <f>ROUND(IF(A45="pilot",VLOOKUP($B45,input!$A:$G,COLUMN(input!G$1),0),VLOOKUP($B45,input!$A:$E,COLUMN(input!D$1),0)),6)</f>
        <v>10.621985</v>
      </c>
      <c r="J45" s="19"/>
    </row>
    <row r="46" spans="1:10" x14ac:dyDescent="0.25">
      <c r="A46" s="4" t="s">
        <v>735</v>
      </c>
      <c r="B46" s="3" t="s">
        <v>253</v>
      </c>
      <c r="C46" s="3" t="s">
        <v>775</v>
      </c>
      <c r="D46" s="9" t="s">
        <v>338</v>
      </c>
      <c r="E46" s="3">
        <f t="shared" si="0"/>
        <v>40</v>
      </c>
      <c r="F46" s="4"/>
      <c r="G46" s="31">
        <f>IF(A46="pilot",VLOOKUP($B46,input!$A:$G,COLUMN(input!F$1),0),VLOOKUP($B46,input!$A:$E,COLUMN(input!C$1),0))</f>
        <v>3.7594451136660454</v>
      </c>
      <c r="H46" s="31">
        <f t="shared" si="9"/>
        <v>3.6466617602560638</v>
      </c>
      <c r="I46" s="31">
        <f>ROUND(IF(A46="pilot",VLOOKUP($B46,input!$A:$G,COLUMN(input!G$1),0),VLOOKUP($B46,input!$A:$E,COLUMN(input!D$1),0)),6)</f>
        <v>-8.0616149999999998</v>
      </c>
      <c r="J46" s="19"/>
    </row>
    <row r="47" spans="1:10" x14ac:dyDescent="0.25">
      <c r="A47" s="4" t="s">
        <v>735</v>
      </c>
      <c r="B47" s="3" t="s">
        <v>254</v>
      </c>
      <c r="C47" s="3" t="s">
        <v>776</v>
      </c>
      <c r="D47" s="9" t="s">
        <v>339</v>
      </c>
      <c r="E47" s="3">
        <f t="shared" si="0"/>
        <v>41</v>
      </c>
      <c r="F47" s="4"/>
      <c r="G47" s="31">
        <f>IF(A47="pilot",VLOOKUP($B47,input!$A:$G,COLUMN(input!F$1),0),VLOOKUP($B47,input!$A:$E,COLUMN(input!C$1),0))</f>
        <v>2.523324116852304</v>
      </c>
      <c r="H47" s="31">
        <f t="shared" si="9"/>
        <v>2.447624393346735</v>
      </c>
      <c r="I47" s="31">
        <f>ROUND(IF(A47="pilot",VLOOKUP($B47,input!$A:$G,COLUMN(input!G$1),0),VLOOKUP($B47,input!$A:$E,COLUMN(input!D$1),0)),6)</f>
        <v>-10.240888999999999</v>
      </c>
      <c r="J47" s="19"/>
    </row>
    <row r="48" spans="1:10" x14ac:dyDescent="0.25">
      <c r="A48" s="4" t="s">
        <v>735</v>
      </c>
      <c r="B48" s="3" t="s">
        <v>255</v>
      </c>
      <c r="C48" s="3" t="s">
        <v>777</v>
      </c>
      <c r="D48" s="9" t="s">
        <v>340</v>
      </c>
      <c r="E48" s="3">
        <f t="shared" si="0"/>
        <v>42</v>
      </c>
      <c r="F48" s="4"/>
      <c r="G48" s="31">
        <f>IF(A48="pilot",VLOOKUP($B48,input!$A:$G,COLUMN(input!F$1),0),VLOOKUP($B48,input!$A:$E,COLUMN(input!C$1),0))</f>
        <v>3.0360322714914036</v>
      </c>
      <c r="H48" s="31">
        <f t="shared" si="9"/>
        <v>2.9449513033466617</v>
      </c>
      <c r="I48" s="31">
        <f>ROUND(IF(A48="pilot",VLOOKUP($B48,input!$A:$G,COLUMN(input!G$1),0),VLOOKUP($B48,input!$A:$E,COLUMN(input!D$1),0)),6)</f>
        <v>-4.2507409999999997</v>
      </c>
      <c r="J48" s="19"/>
    </row>
    <row r="49" spans="1:10" ht="16.5" thickBot="1" x14ac:dyDescent="0.3">
      <c r="A49" s="4" t="s">
        <v>735</v>
      </c>
      <c r="B49" s="3" t="s">
        <v>256</v>
      </c>
      <c r="C49" s="3" t="s">
        <v>778</v>
      </c>
      <c r="D49" s="9" t="s">
        <v>341</v>
      </c>
      <c r="E49" s="3">
        <f t="shared" si="0"/>
        <v>43</v>
      </c>
      <c r="F49" s="4"/>
      <c r="G49" s="31">
        <f>IF(A49="pilot",VLOOKUP($B49,input!$A:$G,COLUMN(input!F$1),0),VLOOKUP($B49,input!$A:$E,COLUMN(input!C$1),0))</f>
        <v>2.766073871067789</v>
      </c>
      <c r="H49" s="31">
        <f t="shared" si="9"/>
        <v>2.6830916549357551</v>
      </c>
      <c r="I49" s="31">
        <f>ROUND(IF(A49="pilot",VLOOKUP($B49,input!$A:$G,COLUMN(input!G$1),0),VLOOKUP($B49,input!$A:$E,COLUMN(input!D$1),0)),6)</f>
        <v>-8.2419399999999996</v>
      </c>
      <c r="J49" s="19"/>
    </row>
    <row r="50" spans="1:10" ht="17.25" thickTop="1" thickBot="1" x14ac:dyDescent="0.3">
      <c r="B50" s="11" t="s">
        <v>735</v>
      </c>
      <c r="C50" s="11"/>
      <c r="D50" s="11" t="s">
        <v>737</v>
      </c>
      <c r="E50" s="3">
        <f t="shared" si="0"/>
        <v>44</v>
      </c>
      <c r="F50" s="11"/>
      <c r="G50" s="32">
        <f>SUM(G39:G49)</f>
        <v>251.12401659015467</v>
      </c>
      <c r="H50" s="32">
        <f t="shared" ref="H50:I50" si="10">SUM(H39:H49)</f>
        <v>243.59029609245005</v>
      </c>
      <c r="I50" s="32">
        <f t="shared" si="10"/>
        <v>-21.848835000000001</v>
      </c>
      <c r="J50" s="21">
        <f>IF(B50="pilot",0,IF(I50&gt;0, 0, IF((1-(G50/(G50-I50)))&gt;0.5, 0.5, (1-(G50/(G50-I50))))))</f>
        <v>0</v>
      </c>
    </row>
    <row r="51" spans="1:10" ht="16.5" thickTop="1" x14ac:dyDescent="0.25">
      <c r="D51" s="9" t="s">
        <v>634</v>
      </c>
      <c r="E51" s="3">
        <f t="shared" si="0"/>
        <v>45</v>
      </c>
      <c r="F51" s="4"/>
      <c r="G51" s="31"/>
      <c r="H51" s="31"/>
      <c r="I51" s="31"/>
      <c r="J51" s="19"/>
    </row>
    <row r="52" spans="1:10" x14ac:dyDescent="0.25">
      <c r="A52" s="4" t="s">
        <v>735</v>
      </c>
      <c r="B52" s="3" t="s">
        <v>17</v>
      </c>
      <c r="C52" s="3" t="s">
        <v>781</v>
      </c>
      <c r="D52" s="9" t="s">
        <v>122</v>
      </c>
      <c r="E52" s="3">
        <f t="shared" si="0"/>
        <v>46</v>
      </c>
      <c r="F52" s="4"/>
      <c r="G52" s="31">
        <f>IF(A52="pilot",VLOOKUP($B52,input!$A:$G,COLUMN(input!F$1),0),VLOOKUP($B52,input!$A:$E,COLUMN(input!C$1),0))</f>
        <v>122.49150008151871</v>
      </c>
      <c r="H52" s="31">
        <f t="shared" ref="H52:H62" si="11">IF(A52="Pilot",0.97,0.925)*G52</f>
        <v>118.81675507907315</v>
      </c>
      <c r="I52" s="31">
        <f>ROUND(IF(A52="pilot",VLOOKUP($B52,input!$A:$G,COLUMN(input!G$1),0),VLOOKUP($B52,input!$A:$E,COLUMN(input!D$1),0)),6)</f>
        <v>-16.222089</v>
      </c>
      <c r="J52" s="19"/>
    </row>
    <row r="53" spans="1:10" x14ac:dyDescent="0.25">
      <c r="A53" s="4" t="s">
        <v>735</v>
      </c>
      <c r="B53" s="3" t="s">
        <v>18</v>
      </c>
      <c r="C53" s="3" t="s">
        <v>782</v>
      </c>
      <c r="D53" s="9" t="s">
        <v>123</v>
      </c>
      <c r="E53" s="3">
        <f t="shared" si="0"/>
        <v>47</v>
      </c>
      <c r="F53" s="4"/>
      <c r="G53" s="31">
        <f>IF(A53="pilot",VLOOKUP($B53,input!$A:$G,COLUMN(input!F$1),0),VLOOKUP($B53,input!$A:$E,COLUMN(input!C$1),0))</f>
        <v>2.9180119882619406</v>
      </c>
      <c r="H53" s="31">
        <f t="shared" si="11"/>
        <v>2.8304716286140823</v>
      </c>
      <c r="I53" s="31">
        <f>ROUND(IF(A53="pilot",VLOOKUP($B53,input!$A:$G,COLUMN(input!G$1),0),VLOOKUP($B53,input!$A:$E,COLUMN(input!D$1),0)),6)</f>
        <v>-9.6860479999999995</v>
      </c>
      <c r="J53" s="19"/>
    </row>
    <row r="54" spans="1:10" x14ac:dyDescent="0.25">
      <c r="A54" s="4" t="s">
        <v>735</v>
      </c>
      <c r="B54" s="3" t="s">
        <v>19</v>
      </c>
      <c r="C54" s="3" t="s">
        <v>783</v>
      </c>
      <c r="D54" s="9" t="s">
        <v>124</v>
      </c>
      <c r="E54" s="3">
        <f t="shared" si="0"/>
        <v>48</v>
      </c>
      <c r="F54" s="4"/>
      <c r="G54" s="31">
        <f>IF(A54="pilot",VLOOKUP($B54,input!$A:$G,COLUMN(input!F$1),0),VLOOKUP($B54,input!$A:$E,COLUMN(input!C$1),0))</f>
        <v>4.8416625730644673</v>
      </c>
      <c r="H54" s="31">
        <f t="shared" si="11"/>
        <v>4.6964126958725334</v>
      </c>
      <c r="I54" s="31">
        <f>ROUND(IF(A54="pilot",VLOOKUP($B54,input!$A:$G,COLUMN(input!G$1),0),VLOOKUP($B54,input!$A:$E,COLUMN(input!D$1),0)),6)</f>
        <v>-23.702309</v>
      </c>
      <c r="J54" s="19"/>
    </row>
    <row r="55" spans="1:10" x14ac:dyDescent="0.25">
      <c r="A55" s="4" t="s">
        <v>735</v>
      </c>
      <c r="B55" s="3" t="s">
        <v>20</v>
      </c>
      <c r="C55" s="3" t="s">
        <v>784</v>
      </c>
      <c r="D55" s="9" t="s">
        <v>125</v>
      </c>
      <c r="E55" s="3">
        <f t="shared" si="0"/>
        <v>49</v>
      </c>
      <c r="F55" s="4"/>
      <c r="G55" s="31">
        <f>IF(A55="pilot",VLOOKUP($B55,input!$A:$G,COLUMN(input!F$1),0),VLOOKUP($B55,input!$A:$E,COLUMN(input!C$1),0))</f>
        <v>2.7747692448568997</v>
      </c>
      <c r="H55" s="31">
        <f t="shared" si="11"/>
        <v>2.6915261675111926</v>
      </c>
      <c r="I55" s="31">
        <f>ROUND(IF(A55="pilot",VLOOKUP($B55,input!$A:$G,COLUMN(input!G$1),0),VLOOKUP($B55,input!$A:$E,COLUMN(input!D$1),0)),6)</f>
        <v>-3.2309109999999999</v>
      </c>
      <c r="J55" s="19"/>
    </row>
    <row r="56" spans="1:10" x14ac:dyDescent="0.25">
      <c r="A56" s="4" t="s">
        <v>735</v>
      </c>
      <c r="B56" s="3" t="s">
        <v>21</v>
      </c>
      <c r="C56" s="3" t="s">
        <v>785</v>
      </c>
      <c r="D56" s="9" t="s">
        <v>126</v>
      </c>
      <c r="E56" s="3">
        <f t="shared" si="0"/>
        <v>50</v>
      </c>
      <c r="F56" s="4"/>
      <c r="G56" s="31">
        <f>IF(A56="pilot",VLOOKUP($B56,input!$A:$G,COLUMN(input!F$1),0),VLOOKUP($B56,input!$A:$E,COLUMN(input!C$1),0))</f>
        <v>3.6321383291981002</v>
      </c>
      <c r="H56" s="31">
        <f t="shared" si="11"/>
        <v>3.5231741793221572</v>
      </c>
      <c r="I56" s="31">
        <f>ROUND(IF(A56="pilot",VLOOKUP($B56,input!$A:$G,COLUMN(input!G$1),0),VLOOKUP($B56,input!$A:$E,COLUMN(input!D$1),0)),6)</f>
        <v>-8.8633579999999998</v>
      </c>
      <c r="J56" s="19"/>
    </row>
    <row r="57" spans="1:10" x14ac:dyDescent="0.25">
      <c r="A57" s="4" t="s">
        <v>735</v>
      </c>
      <c r="B57" s="3" t="s">
        <v>25</v>
      </c>
      <c r="C57" s="3" t="s">
        <v>789</v>
      </c>
      <c r="D57" s="9" t="s">
        <v>130</v>
      </c>
      <c r="E57" s="3">
        <f t="shared" si="0"/>
        <v>51</v>
      </c>
      <c r="F57" s="4"/>
      <c r="G57" s="31">
        <f>IF(A57="pilot",VLOOKUP($B57,input!$A:$G,COLUMN(input!F$1),0),VLOOKUP($B57,input!$A:$E,COLUMN(input!C$1),0))</f>
        <v>72.436399026208903</v>
      </c>
      <c r="H57" s="31">
        <f t="shared" si="11"/>
        <v>70.263307055422629</v>
      </c>
      <c r="I57" s="31">
        <f>ROUND(IF(A57="pilot",VLOOKUP($B57,input!$A:$G,COLUMN(input!G$1),0),VLOOKUP($B57,input!$A:$E,COLUMN(input!D$1),0)),6)</f>
        <v>-12.103664999999999</v>
      </c>
      <c r="J57" s="19"/>
    </row>
    <row r="58" spans="1:10" x14ac:dyDescent="0.25">
      <c r="A58" s="4" t="s">
        <v>735</v>
      </c>
      <c r="B58" s="3" t="s">
        <v>584</v>
      </c>
      <c r="C58" s="3" t="s">
        <v>953</v>
      </c>
      <c r="D58" s="9" t="s">
        <v>712</v>
      </c>
      <c r="E58" s="3">
        <f t="shared" si="0"/>
        <v>52</v>
      </c>
      <c r="F58" s="4"/>
      <c r="G58" s="31">
        <f>IF(A58="pilot",VLOOKUP($B58,input!$A:$G,COLUMN(input!F$1),0),VLOOKUP($B58,input!$A:$E,COLUMN(input!C$1),0))</f>
        <v>2.2629865152872597</v>
      </c>
      <c r="H58" s="31">
        <f t="shared" si="11"/>
        <v>2.1950969198286416</v>
      </c>
      <c r="I58" s="31">
        <f>ROUND(IF(A58="pilot",VLOOKUP($B58,input!$A:$G,COLUMN(input!G$1),0),VLOOKUP($B58,input!$A:$E,COLUMN(input!D$1),0)),6)</f>
        <v>-10.619154999999999</v>
      </c>
      <c r="J58" s="19"/>
    </row>
    <row r="59" spans="1:10" x14ac:dyDescent="0.25">
      <c r="A59" s="4" t="s">
        <v>735</v>
      </c>
      <c r="B59" s="3" t="s">
        <v>22</v>
      </c>
      <c r="C59" s="3" t="s">
        <v>786</v>
      </c>
      <c r="D59" s="9" t="s">
        <v>127</v>
      </c>
      <c r="E59" s="3">
        <f t="shared" si="0"/>
        <v>53</v>
      </c>
      <c r="F59" s="4"/>
      <c r="G59" s="31">
        <f>IF(A59="pilot",VLOOKUP($B59,input!$A:$G,COLUMN(input!F$1),0),VLOOKUP($B59,input!$A:$E,COLUMN(input!C$1),0))</f>
        <v>3.6945692241581205</v>
      </c>
      <c r="H59" s="31">
        <f t="shared" si="11"/>
        <v>3.583732147433377</v>
      </c>
      <c r="I59" s="31">
        <f>ROUND(IF(A59="pilot",VLOOKUP($B59,input!$A:$G,COLUMN(input!G$1),0),VLOOKUP($B59,input!$A:$E,COLUMN(input!D$1),0)),6)</f>
        <v>-8.3683899999999998</v>
      </c>
      <c r="J59" s="19"/>
    </row>
    <row r="60" spans="1:10" x14ac:dyDescent="0.25">
      <c r="A60" s="4" t="s">
        <v>735</v>
      </c>
      <c r="B60" s="3" t="s">
        <v>26</v>
      </c>
      <c r="C60" s="3" t="s">
        <v>790</v>
      </c>
      <c r="D60" s="9" t="s">
        <v>131</v>
      </c>
      <c r="E60" s="3">
        <f t="shared" si="0"/>
        <v>54</v>
      </c>
      <c r="F60" s="4"/>
      <c r="G60" s="31">
        <f>IF(A60="pilot",VLOOKUP($B60,input!$A:$G,COLUMN(input!F$1),0),VLOOKUP($B60,input!$A:$E,COLUMN(input!C$1),0))</f>
        <v>41.611624887341577</v>
      </c>
      <c r="H60" s="31">
        <f t="shared" si="11"/>
        <v>40.363276140721325</v>
      </c>
      <c r="I60" s="31">
        <f>ROUND(IF(A60="pilot",VLOOKUP($B60,input!$A:$G,COLUMN(input!G$1),0),VLOOKUP($B60,input!$A:$E,COLUMN(input!D$1),0)),6)</f>
        <v>7.6277679999999997</v>
      </c>
      <c r="J60" s="19"/>
    </row>
    <row r="61" spans="1:10" x14ac:dyDescent="0.25">
      <c r="A61" s="4" t="s">
        <v>735</v>
      </c>
      <c r="B61" s="3" t="s">
        <v>24</v>
      </c>
      <c r="C61" s="3" t="s">
        <v>788</v>
      </c>
      <c r="D61" s="9" t="s">
        <v>129</v>
      </c>
      <c r="E61" s="3">
        <f t="shared" si="0"/>
        <v>55</v>
      </c>
      <c r="F61" s="4"/>
      <c r="G61" s="31">
        <f>IF(A61="pilot",VLOOKUP($B61,input!$A:$G,COLUMN(input!F$1),0),VLOOKUP($B61,input!$A:$E,COLUMN(input!C$1),0))</f>
        <v>3.203327294773485</v>
      </c>
      <c r="H61" s="31">
        <f t="shared" si="11"/>
        <v>3.1072274759302805</v>
      </c>
      <c r="I61" s="31">
        <f>ROUND(IF(A61="pilot",VLOOKUP($B61,input!$A:$G,COLUMN(input!G$1),0),VLOOKUP($B61,input!$A:$E,COLUMN(input!D$1),0)),6)</f>
        <v>-1.4122950000000001</v>
      </c>
      <c r="J61" s="19"/>
    </row>
    <row r="62" spans="1:10" ht="16.5" thickBot="1" x14ac:dyDescent="0.3">
      <c r="A62" s="4" t="s">
        <v>735</v>
      </c>
      <c r="B62" s="3" t="s">
        <v>23</v>
      </c>
      <c r="C62" s="3" t="s">
        <v>787</v>
      </c>
      <c r="D62" s="9" t="s">
        <v>128</v>
      </c>
      <c r="E62" s="3">
        <f t="shared" si="0"/>
        <v>56</v>
      </c>
      <c r="F62" s="4"/>
      <c r="G62" s="31">
        <f>IF(A62="pilot",VLOOKUP($B62,input!$A:$G,COLUMN(input!F$1),0),VLOOKUP($B62,input!$A:$E,COLUMN(input!C$1),0))</f>
        <v>2.0495730457196513</v>
      </c>
      <c r="H62" s="31">
        <f t="shared" si="11"/>
        <v>1.9880858543480617</v>
      </c>
      <c r="I62" s="31">
        <f>ROUND(IF(A62="pilot",VLOOKUP($B62,input!$A:$G,COLUMN(input!G$1),0),VLOOKUP($B62,input!$A:$E,COLUMN(input!D$1),0)),6)</f>
        <v>-2.6433450000000001</v>
      </c>
      <c r="J62" s="19"/>
    </row>
    <row r="63" spans="1:10" ht="17.25" thickTop="1" thickBot="1" x14ac:dyDescent="0.3">
      <c r="B63" s="11" t="s">
        <v>735</v>
      </c>
      <c r="C63" s="11"/>
      <c r="D63" s="11" t="s">
        <v>738</v>
      </c>
      <c r="E63" s="3">
        <f t="shared" si="0"/>
        <v>57</v>
      </c>
      <c r="F63" s="11"/>
      <c r="G63" s="32">
        <f>SUM(G52:G62)</f>
        <v>261.91656221038915</v>
      </c>
      <c r="H63" s="32">
        <f t="shared" ref="H63:I63" si="12">SUM(H52:H62)</f>
        <v>254.05906534407745</v>
      </c>
      <c r="I63" s="32">
        <f t="shared" si="12"/>
        <v>-89.223797000000005</v>
      </c>
      <c r="J63" s="21">
        <f>IF(B63="pilot",0,IF(I63&gt;0, 0, IF((1-(G63/(G63-I63)))&gt;0.5, 0.5, (1-(G63/(G63-I63))))))</f>
        <v>0</v>
      </c>
    </row>
    <row r="64" spans="1:10" ht="16.5" thickTop="1" x14ac:dyDescent="0.25">
      <c r="D64" s="9" t="s">
        <v>634</v>
      </c>
      <c r="E64" s="3">
        <f t="shared" si="0"/>
        <v>58</v>
      </c>
      <c r="F64" s="4"/>
      <c r="G64" s="31"/>
      <c r="H64" s="31"/>
      <c r="I64" s="31"/>
      <c r="J64" s="19"/>
    </row>
    <row r="65" spans="2:10" x14ac:dyDescent="0.25">
      <c r="B65" s="3" t="s">
        <v>609</v>
      </c>
      <c r="C65" s="3" t="s">
        <v>954</v>
      </c>
      <c r="D65" s="9" t="s">
        <v>686</v>
      </c>
      <c r="E65" s="3">
        <f t="shared" si="0"/>
        <v>59</v>
      </c>
      <c r="F65" s="4"/>
      <c r="G65" s="31">
        <f>IF(A65="pilot",VLOOKUP($B65,input!$A:$G,COLUMN(input!F$1),0),VLOOKUP($B65,input!$A:$E,COLUMN(input!C$1),0))</f>
        <v>3.513124702434486</v>
      </c>
      <c r="H65" s="31">
        <f t="shared" ref="H65:H71" si="13">IF(A65="Pilot",0.97,0.925)*G65</f>
        <v>3.2496403497518997</v>
      </c>
      <c r="I65" s="31">
        <f>ROUND(IF(A65="pilot",VLOOKUP($B65,input!$A:$G,COLUMN(input!G$1),0),VLOOKUP($B65,input!$A:$E,COLUMN(input!D$1),0)),6)</f>
        <v>-10.666943</v>
      </c>
      <c r="J65" s="19"/>
    </row>
    <row r="66" spans="2:10" x14ac:dyDescent="0.25">
      <c r="B66" s="3" t="s">
        <v>574</v>
      </c>
      <c r="C66" s="3" t="s">
        <v>955</v>
      </c>
      <c r="D66" s="9" t="s">
        <v>666</v>
      </c>
      <c r="E66" s="3">
        <f t="shared" si="0"/>
        <v>60</v>
      </c>
      <c r="F66" s="4"/>
      <c r="G66" s="31">
        <f>IF(A66="pilot",VLOOKUP($B66,input!$A:$G,COLUMN(input!F$1),0),VLOOKUP($B66,input!$A:$E,COLUMN(input!C$1),0))</f>
        <v>72.20624253235799</v>
      </c>
      <c r="H66" s="31">
        <f t="shared" si="13"/>
        <v>66.790774342431149</v>
      </c>
      <c r="I66" s="31">
        <f>ROUND(IF(A66="pilot",VLOOKUP($B66,input!$A:$G,COLUMN(input!G$1),0),VLOOKUP($B66,input!$A:$E,COLUMN(input!D$1),0)),6)</f>
        <v>60.382992999999999</v>
      </c>
      <c r="J66" s="19"/>
    </row>
    <row r="67" spans="2:10" x14ac:dyDescent="0.25">
      <c r="B67" s="3" t="s">
        <v>620</v>
      </c>
      <c r="C67" s="3" t="s">
        <v>956</v>
      </c>
      <c r="D67" s="9" t="s">
        <v>713</v>
      </c>
      <c r="E67" s="3">
        <f t="shared" si="0"/>
        <v>61</v>
      </c>
      <c r="F67" s="4"/>
      <c r="G67" s="31">
        <f>IF(A67="pilot",VLOOKUP($B67,input!$A:$G,COLUMN(input!F$1),0),VLOOKUP($B67,input!$A:$E,COLUMN(input!C$1),0))</f>
        <v>7.467982048557869</v>
      </c>
      <c r="H67" s="31">
        <f t="shared" si="13"/>
        <v>6.9078833949160288</v>
      </c>
      <c r="I67" s="31">
        <f>ROUND(IF(A67="pilot",VLOOKUP($B67,input!$A:$G,COLUMN(input!G$1),0),VLOOKUP($B67,input!$A:$E,COLUMN(input!D$1),0)),6)</f>
        <v>4.9731290000000001</v>
      </c>
      <c r="J67" s="19"/>
    </row>
    <row r="68" spans="2:10" x14ac:dyDescent="0.25">
      <c r="B68" s="3" t="s">
        <v>610</v>
      </c>
      <c r="C68" s="3" t="s">
        <v>957</v>
      </c>
      <c r="D68" s="9" t="s">
        <v>687</v>
      </c>
      <c r="E68" s="3">
        <f t="shared" si="0"/>
        <v>62</v>
      </c>
      <c r="F68" s="4"/>
      <c r="G68" s="31">
        <f>IF(A68="pilot",VLOOKUP($B68,input!$A:$G,COLUMN(input!F$1),0),VLOOKUP($B68,input!$A:$E,COLUMN(input!C$1),0))</f>
        <v>3.6740849744609831</v>
      </c>
      <c r="H68" s="31">
        <f t="shared" si="13"/>
        <v>3.3985286013764098</v>
      </c>
      <c r="I68" s="31">
        <f>ROUND(IF(A68="pilot",VLOOKUP($B68,input!$A:$G,COLUMN(input!G$1),0),VLOOKUP($B68,input!$A:$E,COLUMN(input!D$1),0)),6)</f>
        <v>-5.4516119999999999</v>
      </c>
      <c r="J68" s="19"/>
    </row>
    <row r="69" spans="2:10" x14ac:dyDescent="0.25">
      <c r="B69" s="3" t="s">
        <v>611</v>
      </c>
      <c r="C69" s="3" t="s">
        <v>958</v>
      </c>
      <c r="D69" s="9" t="s">
        <v>688</v>
      </c>
      <c r="E69" s="3">
        <f t="shared" si="0"/>
        <v>63</v>
      </c>
      <c r="F69" s="4"/>
      <c r="G69" s="31">
        <f>IF(A69="pilot",VLOOKUP($B69,input!$A:$G,COLUMN(input!F$1),0),VLOOKUP($B69,input!$A:$E,COLUMN(input!C$1),0))</f>
        <v>2.1574620211197453</v>
      </c>
      <c r="H69" s="31">
        <f t="shared" si="13"/>
        <v>1.9956523695357644</v>
      </c>
      <c r="I69" s="31">
        <f>ROUND(IF(A69="pilot",VLOOKUP($B69,input!$A:$G,COLUMN(input!G$1),0),VLOOKUP($B69,input!$A:$E,COLUMN(input!D$1),0)),6)</f>
        <v>-7.5077949999999998</v>
      </c>
      <c r="J69" s="19"/>
    </row>
    <row r="70" spans="2:10" x14ac:dyDescent="0.25">
      <c r="B70" s="3" t="s">
        <v>612</v>
      </c>
      <c r="C70" s="3" t="s">
        <v>959</v>
      </c>
      <c r="D70" s="9" t="s">
        <v>689</v>
      </c>
      <c r="E70" s="3">
        <f t="shared" si="0"/>
        <v>64</v>
      </c>
      <c r="F70" s="4"/>
      <c r="G70" s="31">
        <f>IF(A70="pilot",VLOOKUP($B70,input!$A:$G,COLUMN(input!F$1),0),VLOOKUP($B70,input!$A:$E,COLUMN(input!C$1),0))</f>
        <v>2.2849590496508765</v>
      </c>
      <c r="H70" s="31">
        <f t="shared" si="13"/>
        <v>2.1135871209270607</v>
      </c>
      <c r="I70" s="31">
        <f>ROUND(IF(A70="pilot",VLOOKUP($B70,input!$A:$G,COLUMN(input!G$1),0),VLOOKUP($B70,input!$A:$E,COLUMN(input!D$1),0)),6)</f>
        <v>-4.9257900000000001</v>
      </c>
      <c r="J70" s="19"/>
    </row>
    <row r="71" spans="2:10" ht="16.5" thickBot="1" x14ac:dyDescent="0.3">
      <c r="B71" s="3" t="s">
        <v>613</v>
      </c>
      <c r="C71" s="3" t="s">
        <v>960</v>
      </c>
      <c r="D71" s="9" t="s">
        <v>690</v>
      </c>
      <c r="E71" s="3">
        <f t="shared" si="0"/>
        <v>65</v>
      </c>
      <c r="F71" s="4"/>
      <c r="G71" s="31">
        <f>IF(A71="pilot",VLOOKUP($B71,input!$A:$G,COLUMN(input!F$1),0),VLOOKUP($B71,input!$A:$E,COLUMN(input!C$1),0))</f>
        <v>2.840440549233441</v>
      </c>
      <c r="H71" s="31">
        <f t="shared" si="13"/>
        <v>2.6274075080409331</v>
      </c>
      <c r="I71" s="31">
        <f>ROUND(IF(A71="pilot",VLOOKUP($B71,input!$A:$G,COLUMN(input!G$1),0),VLOOKUP($B71,input!$A:$E,COLUMN(input!D$1),0)),6)</f>
        <v>-9.5316369999999999</v>
      </c>
      <c r="J71" s="19"/>
    </row>
    <row r="72" spans="2:10" ht="17.25" thickTop="1" thickBot="1" x14ac:dyDescent="0.3">
      <c r="B72" s="11"/>
      <c r="C72" s="11"/>
      <c r="D72" s="11" t="s">
        <v>670</v>
      </c>
      <c r="E72" s="3">
        <f t="shared" ref="E72:E138" si="14">E71+1</f>
        <v>66</v>
      </c>
      <c r="F72" s="11"/>
      <c r="G72" s="32">
        <f>SUM(G65:G71)</f>
        <v>94.144295877815381</v>
      </c>
      <c r="H72" s="32">
        <f t="shared" ref="H72:I72" si="15">SUM(H65:H71)</f>
        <v>87.083473686979247</v>
      </c>
      <c r="I72" s="32">
        <f t="shared" si="15"/>
        <v>27.272344999999998</v>
      </c>
      <c r="J72" s="21">
        <f>IF(B72="pilot",0,IF(I72&gt;0, 0, IF((1-(G72/(G72-I72)))&gt;0.5, 0.5, (1-(G72/(G72-I72))))))</f>
        <v>0</v>
      </c>
    </row>
    <row r="73" spans="2:10" ht="16.5" thickTop="1" x14ac:dyDescent="0.25">
      <c r="D73" s="9" t="s">
        <v>634</v>
      </c>
      <c r="E73" s="3">
        <f t="shared" si="14"/>
        <v>67</v>
      </c>
      <c r="F73" s="4"/>
      <c r="G73" s="31"/>
      <c r="H73" s="31"/>
      <c r="I73" s="31"/>
      <c r="J73" s="19"/>
    </row>
    <row r="74" spans="2:10" x14ac:dyDescent="0.25">
      <c r="B74" s="3" t="s">
        <v>268</v>
      </c>
      <c r="C74" s="3" t="s">
        <v>792</v>
      </c>
      <c r="D74" s="9" t="s">
        <v>353</v>
      </c>
      <c r="E74" s="3">
        <f t="shared" si="14"/>
        <v>68</v>
      </c>
      <c r="F74" s="4"/>
      <c r="G74" s="31">
        <f>IF(A74="pilot",VLOOKUP($B74,input!$A:$G,COLUMN(input!F$1),0),VLOOKUP($B74,input!$A:$E,COLUMN(input!C$1),0))</f>
        <v>5.4843806584747083</v>
      </c>
      <c r="H74" s="31">
        <f t="shared" ref="H74:H88" si="16">IF(A74="Pilot",0.97,0.925)*G74</f>
        <v>5.0730521090891054</v>
      </c>
      <c r="I74" s="31">
        <f>ROUND(IF(A74="pilot",VLOOKUP($B74,input!$A:$G,COLUMN(input!G$1),0),VLOOKUP($B74,input!$A:$E,COLUMN(input!D$1),0)),6)</f>
        <v>-24.692454000000001</v>
      </c>
      <c r="J74" s="19"/>
    </row>
    <row r="75" spans="2:10" x14ac:dyDescent="0.25">
      <c r="B75" s="3" t="s">
        <v>233</v>
      </c>
      <c r="C75" s="3" t="s">
        <v>796</v>
      </c>
      <c r="D75" s="9" t="s">
        <v>318</v>
      </c>
      <c r="E75" s="3">
        <f t="shared" si="14"/>
        <v>69</v>
      </c>
      <c r="F75" s="4"/>
      <c r="G75" s="31">
        <f>IF(A75="pilot",VLOOKUP($B75,input!$A:$G,COLUMN(input!F$1),0),VLOOKUP($B75,input!$A:$E,COLUMN(input!C$1),0))</f>
        <v>3.3541602309897587</v>
      </c>
      <c r="H75" s="31">
        <f t="shared" si="16"/>
        <v>3.102598213665527</v>
      </c>
      <c r="I75" s="31">
        <f>ROUND(IF(A75="pilot",VLOOKUP($B75,input!$A:$G,COLUMN(input!G$1),0),VLOOKUP($B75,input!$A:$E,COLUMN(input!D$1),0)),6)</f>
        <v>-12.735652999999999</v>
      </c>
      <c r="J75" s="19"/>
    </row>
    <row r="76" spans="2:10" x14ac:dyDescent="0.25">
      <c r="B76" s="3" t="s">
        <v>234</v>
      </c>
      <c r="C76" s="3" t="s">
        <v>797</v>
      </c>
      <c r="D76" s="9" t="s">
        <v>319</v>
      </c>
      <c r="E76" s="3">
        <f t="shared" si="14"/>
        <v>70</v>
      </c>
      <c r="F76" s="4"/>
      <c r="G76" s="31">
        <f>IF(A76="pilot",VLOOKUP($B76,input!$A:$G,COLUMN(input!F$1),0),VLOOKUP($B76,input!$A:$E,COLUMN(input!C$1),0))</f>
        <v>1.5960627520210626</v>
      </c>
      <c r="H76" s="31">
        <f t="shared" si="16"/>
        <v>1.4763580456194829</v>
      </c>
      <c r="I76" s="31">
        <f>ROUND(IF(A76="pilot",VLOOKUP($B76,input!$A:$G,COLUMN(input!G$1),0),VLOOKUP($B76,input!$A:$E,COLUMN(input!D$1),0)),6)</f>
        <v>-9.7495390000000004</v>
      </c>
      <c r="J76" s="19"/>
    </row>
    <row r="77" spans="2:10" x14ac:dyDescent="0.25">
      <c r="B77" s="3" t="s">
        <v>235</v>
      </c>
      <c r="C77" s="3" t="s">
        <v>798</v>
      </c>
      <c r="D77" s="9" t="s">
        <v>320</v>
      </c>
      <c r="E77" s="3">
        <f t="shared" si="14"/>
        <v>71</v>
      </c>
      <c r="F77" s="4"/>
      <c r="G77" s="31">
        <f>IF(A77="pilot",VLOOKUP($B77,input!$A:$G,COLUMN(input!F$1),0),VLOOKUP($B77,input!$A:$E,COLUMN(input!C$1),0))</f>
        <v>2.1770603854753068</v>
      </c>
      <c r="H77" s="31">
        <f t="shared" si="16"/>
        <v>2.0137808565646589</v>
      </c>
      <c r="I77" s="31">
        <f>ROUND(IF(A77="pilot",VLOOKUP($B77,input!$A:$G,COLUMN(input!G$1),0),VLOOKUP($B77,input!$A:$E,COLUMN(input!D$1),0)),6)</f>
        <v>-3.715964</v>
      </c>
      <c r="J77" s="19"/>
    </row>
    <row r="78" spans="2:10" x14ac:dyDescent="0.25">
      <c r="B78" s="3" t="s">
        <v>629</v>
      </c>
      <c r="C78" s="3" t="s">
        <v>961</v>
      </c>
      <c r="D78" s="9" t="s">
        <v>691</v>
      </c>
      <c r="E78" s="3">
        <f t="shared" si="14"/>
        <v>72</v>
      </c>
      <c r="F78" s="4"/>
      <c r="G78" s="31">
        <f>IF(A78="pilot",VLOOKUP($B78,input!$A:$G,COLUMN(input!F$1),0),VLOOKUP($B78,input!$A:$E,COLUMN(input!C$1),0))</f>
        <v>3.2783665644127158</v>
      </c>
      <c r="H78" s="31">
        <f t="shared" si="16"/>
        <v>3.0324890720817623</v>
      </c>
      <c r="I78" s="31">
        <f>ROUND(IF(A78="pilot",VLOOKUP($B78,input!$A:$G,COLUMN(input!G$1),0),VLOOKUP($B78,input!$A:$E,COLUMN(input!D$1),0)),6)</f>
        <v>-26.461487000000002</v>
      </c>
      <c r="J78" s="19"/>
    </row>
    <row r="79" spans="2:10" x14ac:dyDescent="0.25">
      <c r="B79" s="3" t="s">
        <v>236</v>
      </c>
      <c r="C79" s="3" t="s">
        <v>799</v>
      </c>
      <c r="D79" s="9" t="s">
        <v>321</v>
      </c>
      <c r="E79" s="3">
        <f t="shared" si="14"/>
        <v>73</v>
      </c>
      <c r="F79" s="4"/>
      <c r="G79" s="31">
        <f>IF(A79="pilot",VLOOKUP($B79,input!$A:$G,COLUMN(input!F$1),0),VLOOKUP($B79,input!$A:$E,COLUMN(input!C$1),0))</f>
        <v>4.1621575089771676</v>
      </c>
      <c r="H79" s="31">
        <f t="shared" si="16"/>
        <v>3.8499956958038801</v>
      </c>
      <c r="I79" s="31">
        <f>ROUND(IF(A79="pilot",VLOOKUP($B79,input!$A:$G,COLUMN(input!G$1),0),VLOOKUP($B79,input!$A:$E,COLUMN(input!D$1),0)),6)</f>
        <v>-19.276235</v>
      </c>
      <c r="J79" s="19"/>
    </row>
    <row r="80" spans="2:10" x14ac:dyDescent="0.25">
      <c r="B80" s="3" t="s">
        <v>237</v>
      </c>
      <c r="C80" s="3" t="s">
        <v>800</v>
      </c>
      <c r="D80" s="9" t="s">
        <v>322</v>
      </c>
      <c r="E80" s="3">
        <f t="shared" si="14"/>
        <v>74</v>
      </c>
      <c r="F80" s="4"/>
      <c r="G80" s="31">
        <f>IF(A80="pilot",VLOOKUP($B80,input!$A:$G,COLUMN(input!F$1),0),VLOOKUP($B80,input!$A:$E,COLUMN(input!C$1),0))</f>
        <v>3.203467405557042</v>
      </c>
      <c r="H80" s="31">
        <f t="shared" si="16"/>
        <v>2.963207350140264</v>
      </c>
      <c r="I80" s="31">
        <f>ROUND(IF(A80="pilot",VLOOKUP($B80,input!$A:$G,COLUMN(input!G$1),0),VLOOKUP($B80,input!$A:$E,COLUMN(input!D$1),0)),6)</f>
        <v>-10.466267999999999</v>
      </c>
      <c r="J80" s="19"/>
    </row>
    <row r="81" spans="1:10" x14ac:dyDescent="0.25">
      <c r="B81" s="3" t="s">
        <v>232</v>
      </c>
      <c r="C81" s="3" t="s">
        <v>795</v>
      </c>
      <c r="D81" s="9" t="s">
        <v>317</v>
      </c>
      <c r="E81" s="3">
        <f t="shared" si="14"/>
        <v>75</v>
      </c>
      <c r="F81" s="4"/>
      <c r="G81" s="31">
        <f>IF(A81="pilot",VLOOKUP($B81,input!$A:$G,COLUMN(input!F$1),0),VLOOKUP($B81,input!$A:$E,COLUMN(input!C$1),0))</f>
        <v>169.91062379301866</v>
      </c>
      <c r="H81" s="31">
        <f t="shared" si="16"/>
        <v>157.16732700854226</v>
      </c>
      <c r="I81" s="31">
        <f>ROUND(IF(A81="pilot",VLOOKUP($B81,input!$A:$G,COLUMN(input!G$1),0),VLOOKUP($B81,input!$A:$E,COLUMN(input!D$1),0)),6)</f>
        <v>127.838542</v>
      </c>
      <c r="J81" s="19"/>
    </row>
    <row r="82" spans="1:10" x14ac:dyDescent="0.25">
      <c r="B82" s="3" t="s">
        <v>240</v>
      </c>
      <c r="C82" s="3" t="s">
        <v>803</v>
      </c>
      <c r="D82" s="3" t="s">
        <v>325</v>
      </c>
      <c r="E82" s="3">
        <f t="shared" si="14"/>
        <v>76</v>
      </c>
      <c r="F82" s="4"/>
      <c r="G82" s="31">
        <f>IF(A82="pilot",VLOOKUP($B82,input!$A:$G,COLUMN(input!F$1),0),VLOOKUP($B82,input!$A:$E,COLUMN(input!C$1),0))</f>
        <v>15.890215697783777</v>
      </c>
      <c r="H82" s="31">
        <f t="shared" si="16"/>
        <v>14.698449520449994</v>
      </c>
      <c r="I82" s="31">
        <f>ROUND(IF(A82="pilot",VLOOKUP($B82,input!$A:$G,COLUMN(input!G$1),0),VLOOKUP($B82,input!$A:$E,COLUMN(input!D$1),0)),6)</f>
        <v>9.6748709999999996</v>
      </c>
      <c r="J82" s="19"/>
    </row>
    <row r="83" spans="1:10" x14ac:dyDescent="0.25">
      <c r="B83" s="3" t="s">
        <v>441</v>
      </c>
      <c r="C83" s="3" t="s">
        <v>962</v>
      </c>
      <c r="D83" s="9" t="s">
        <v>692</v>
      </c>
      <c r="E83" s="3">
        <f t="shared" si="14"/>
        <v>77</v>
      </c>
      <c r="F83" s="4"/>
      <c r="G83" s="31">
        <f>IF(A83="pilot",VLOOKUP($B83,input!$A:$G,COLUMN(input!F$1),0),VLOOKUP($B83,input!$A:$E,COLUMN(input!C$1),0))</f>
        <v>2.9994572788052167</v>
      </c>
      <c r="H83" s="31">
        <f t="shared" si="16"/>
        <v>2.7744979828948257</v>
      </c>
      <c r="I83" s="31">
        <f>ROUND(IF(A83="pilot",VLOOKUP($B83,input!$A:$G,COLUMN(input!G$1),0),VLOOKUP($B83,input!$A:$E,COLUMN(input!D$1),0)),6)</f>
        <v>-15.175832</v>
      </c>
      <c r="J83" s="19"/>
    </row>
    <row r="84" spans="1:10" x14ac:dyDescent="0.25">
      <c r="B84" s="3" t="s">
        <v>242</v>
      </c>
      <c r="C84" s="3" t="s">
        <v>805</v>
      </c>
      <c r="D84" s="9" t="s">
        <v>327</v>
      </c>
      <c r="E84" s="3">
        <f t="shared" si="14"/>
        <v>78</v>
      </c>
      <c r="F84" s="4"/>
      <c r="G84" s="31">
        <f>IF(A84="pilot",VLOOKUP($B84,input!$A:$G,COLUMN(input!F$1),0),VLOOKUP($B84,input!$A:$E,COLUMN(input!C$1),0))</f>
        <v>1.4741346044812669</v>
      </c>
      <c r="H84" s="31">
        <f t="shared" si="16"/>
        <v>1.3635745091451719</v>
      </c>
      <c r="I84" s="31">
        <f>ROUND(IF(A84="pilot",VLOOKUP($B84,input!$A:$G,COLUMN(input!G$1),0),VLOOKUP($B84,input!$A:$E,COLUMN(input!D$1),0)),6)</f>
        <v>-3.7193100000000001</v>
      </c>
      <c r="J84" s="19"/>
    </row>
    <row r="85" spans="1:10" x14ac:dyDescent="0.25">
      <c r="B85" s="3" t="s">
        <v>238</v>
      </c>
      <c r="C85" s="3" t="s">
        <v>801</v>
      </c>
      <c r="D85" s="9" t="s">
        <v>323</v>
      </c>
      <c r="E85" s="3">
        <f t="shared" si="14"/>
        <v>79</v>
      </c>
      <c r="F85" s="4"/>
      <c r="G85" s="31">
        <f>IF(A85="pilot",VLOOKUP($B85,input!$A:$G,COLUMN(input!F$1),0),VLOOKUP($B85,input!$A:$E,COLUMN(input!C$1),0))</f>
        <v>1.6716350600042365</v>
      </c>
      <c r="H85" s="31">
        <f t="shared" si="16"/>
        <v>1.5462624305039188</v>
      </c>
      <c r="I85" s="31">
        <f>ROUND(IF(A85="pilot",VLOOKUP($B85,input!$A:$G,COLUMN(input!G$1),0),VLOOKUP($B85,input!$A:$E,COLUMN(input!D$1),0)),6)</f>
        <v>-4.9623039999999996</v>
      </c>
      <c r="J85" s="19"/>
    </row>
    <row r="86" spans="1:10" x14ac:dyDescent="0.25">
      <c r="B86" s="3" t="s">
        <v>585</v>
      </c>
      <c r="C86" s="3" t="s">
        <v>963</v>
      </c>
      <c r="D86" s="9" t="s">
        <v>732</v>
      </c>
      <c r="E86" s="3">
        <f t="shared" si="14"/>
        <v>80</v>
      </c>
      <c r="F86" s="4"/>
      <c r="G86" s="31">
        <f>IF(A86="pilot",VLOOKUP($B86,input!$A:$G,COLUMN(input!F$1),0),VLOOKUP($B86,input!$A:$E,COLUMN(input!C$1),0))</f>
        <v>33.950651814760313</v>
      </c>
      <c r="H86" s="31">
        <f t="shared" si="16"/>
        <v>31.404352928653292</v>
      </c>
      <c r="I86" s="31">
        <f>ROUND(IF(A86="pilot",VLOOKUP($B86,input!$A:$G,COLUMN(input!G$1),0),VLOOKUP($B86,input!$A:$E,COLUMN(input!D$1),0)),6)</f>
        <v>12.060931999999999</v>
      </c>
      <c r="J86" s="19"/>
    </row>
    <row r="87" spans="1:10" x14ac:dyDescent="0.25">
      <c r="B87" s="3" t="s">
        <v>239</v>
      </c>
      <c r="C87" s="3" t="s">
        <v>802</v>
      </c>
      <c r="D87" s="9" t="s">
        <v>324</v>
      </c>
      <c r="E87" s="3">
        <f t="shared" si="14"/>
        <v>81</v>
      </c>
      <c r="F87" s="4"/>
      <c r="G87" s="31">
        <f>IF(A87="pilot",VLOOKUP($B87,input!$A:$G,COLUMN(input!F$1),0),VLOOKUP($B87,input!$A:$E,COLUMN(input!C$1),0))</f>
        <v>4.8663006604174832</v>
      </c>
      <c r="H87" s="31">
        <f t="shared" si="16"/>
        <v>4.5013281108861722</v>
      </c>
      <c r="I87" s="31">
        <f>ROUND(IF(A87="pilot",VLOOKUP($B87,input!$A:$G,COLUMN(input!G$1),0),VLOOKUP($B87,input!$A:$E,COLUMN(input!D$1),0)),6)</f>
        <v>-5.3056159999999997</v>
      </c>
      <c r="J87" s="19"/>
    </row>
    <row r="88" spans="1:10" ht="16.5" thickBot="1" x14ac:dyDescent="0.3">
      <c r="B88" s="3" t="s">
        <v>241</v>
      </c>
      <c r="C88" s="3" t="s">
        <v>804</v>
      </c>
      <c r="D88" s="9" t="s">
        <v>326</v>
      </c>
      <c r="E88" s="3">
        <f t="shared" si="14"/>
        <v>82</v>
      </c>
      <c r="F88" s="4"/>
      <c r="G88" s="31">
        <f>IF(A88="pilot",VLOOKUP($B88,input!$A:$G,COLUMN(input!F$1),0),VLOOKUP($B88,input!$A:$E,COLUMN(input!C$1),0))</f>
        <v>1.4931743168230105</v>
      </c>
      <c r="H88" s="31">
        <f t="shared" si="16"/>
        <v>1.3811862430612847</v>
      </c>
      <c r="I88" s="31">
        <f>ROUND(IF(A88="pilot",VLOOKUP($B88,input!$A:$G,COLUMN(input!G$1),0),VLOOKUP($B88,input!$A:$E,COLUMN(input!D$1),0)),6)</f>
        <v>-14.864898999999999</v>
      </c>
      <c r="J88" s="19"/>
    </row>
    <row r="89" spans="1:10" ht="17.25" thickTop="1" thickBot="1" x14ac:dyDescent="0.3">
      <c r="B89" s="11"/>
      <c r="C89" s="11"/>
      <c r="D89" s="11" t="s">
        <v>394</v>
      </c>
      <c r="E89" s="3">
        <f t="shared" si="14"/>
        <v>83</v>
      </c>
      <c r="F89" s="11"/>
      <c r="G89" s="32">
        <f>SUM(G74:G85)</f>
        <v>215.20172194000091</v>
      </c>
      <c r="H89" s="32">
        <f t="shared" ref="H89:I89" si="17">SUM(H74:H85)</f>
        <v>199.06159279450085</v>
      </c>
      <c r="I89" s="32">
        <f t="shared" si="17"/>
        <v>6.5583670000000041</v>
      </c>
      <c r="J89" s="21">
        <f>IF(B89="pilot",0,IF(I89&gt;0, 0, IF((1-(G89/(G89-I89)))&gt;0.5, 0.5, (1-(G89/(G89-I89))))))</f>
        <v>0</v>
      </c>
    </row>
    <row r="90" spans="1:10" ht="16.5" thickTop="1" x14ac:dyDescent="0.25">
      <c r="D90" s="9" t="s">
        <v>634</v>
      </c>
      <c r="E90" s="3">
        <f t="shared" si="14"/>
        <v>84</v>
      </c>
      <c r="F90" s="4"/>
      <c r="G90" s="31"/>
      <c r="H90" s="31"/>
      <c r="I90" s="31"/>
      <c r="J90" s="19"/>
    </row>
    <row r="91" spans="1:10" x14ac:dyDescent="0.25">
      <c r="A91" s="4" t="s">
        <v>735</v>
      </c>
      <c r="B91" s="3" t="s">
        <v>29</v>
      </c>
      <c r="C91" s="3" t="s">
        <v>808</v>
      </c>
      <c r="D91" s="9" t="s">
        <v>134</v>
      </c>
      <c r="E91" s="3">
        <f t="shared" si="14"/>
        <v>85</v>
      </c>
      <c r="F91" s="4"/>
      <c r="G91" s="31">
        <f>IF(A91="pilot",VLOOKUP($B91,input!$A:$G,COLUMN(input!F$1),0),VLOOKUP($B91,input!$A:$E,COLUMN(input!C$1),0))</f>
        <v>2.8355511514992675</v>
      </c>
      <c r="H91" s="31">
        <f t="shared" ref="H91:H97" si="18">IF(A91="Pilot",0.97,0.925)*G91</f>
        <v>2.7504846169542896</v>
      </c>
      <c r="I91" s="31">
        <f>ROUND(IF(A91="pilot",VLOOKUP($B91,input!$A:$G,COLUMN(input!G$1),0),VLOOKUP($B91,input!$A:$E,COLUMN(input!D$1),0)),6)</f>
        <v>-23.721170999999998</v>
      </c>
      <c r="J91" s="19"/>
    </row>
    <row r="92" spans="1:10" x14ac:dyDescent="0.25">
      <c r="A92" s="4" t="s">
        <v>735</v>
      </c>
      <c r="B92" s="3" t="s">
        <v>27</v>
      </c>
      <c r="C92" s="3" t="s">
        <v>806</v>
      </c>
      <c r="D92" s="9" t="s">
        <v>132</v>
      </c>
      <c r="E92" s="3">
        <f t="shared" si="14"/>
        <v>86</v>
      </c>
      <c r="F92" s="4"/>
      <c r="G92" s="31">
        <f>IF(A92="pilot",VLOOKUP($B92,input!$A:$G,COLUMN(input!F$1),0),VLOOKUP($B92,input!$A:$E,COLUMN(input!C$1),0))</f>
        <v>2.5099548129526124</v>
      </c>
      <c r="H92" s="31">
        <f t="shared" si="18"/>
        <v>2.4346561685640338</v>
      </c>
      <c r="I92" s="31">
        <f>ROUND(IF(A92="pilot",VLOOKUP($B92,input!$A:$G,COLUMN(input!G$1),0),VLOOKUP($B92,input!$A:$E,COLUMN(input!D$1),0)),6)</f>
        <v>-13.558495000000001</v>
      </c>
      <c r="J92" s="19"/>
    </row>
    <row r="93" spans="1:10" x14ac:dyDescent="0.25">
      <c r="A93" s="4" t="s">
        <v>735</v>
      </c>
      <c r="B93" s="3" t="s">
        <v>30</v>
      </c>
      <c r="C93" s="3" t="s">
        <v>809</v>
      </c>
      <c r="D93" s="9" t="s">
        <v>135</v>
      </c>
      <c r="E93" s="3">
        <f t="shared" si="14"/>
        <v>87</v>
      </c>
      <c r="F93" s="4"/>
      <c r="G93" s="31">
        <f>IF(A93="pilot",VLOOKUP($B93,input!$A:$G,COLUMN(input!F$1),0),VLOOKUP($B93,input!$A:$E,COLUMN(input!C$1),0))</f>
        <v>3.0118178534542173</v>
      </c>
      <c r="H93" s="31">
        <f t="shared" si="18"/>
        <v>2.9214633178505909</v>
      </c>
      <c r="I93" s="31">
        <f>ROUND(IF(A93="pilot",VLOOKUP($B93,input!$A:$G,COLUMN(input!G$1),0),VLOOKUP($B93,input!$A:$E,COLUMN(input!D$1),0)),6)</f>
        <v>-3.3017949999999998</v>
      </c>
      <c r="J93" s="19"/>
    </row>
    <row r="94" spans="1:10" x14ac:dyDescent="0.25">
      <c r="A94" s="4" t="s">
        <v>735</v>
      </c>
      <c r="B94" s="3" t="s">
        <v>31</v>
      </c>
      <c r="C94" s="3" t="s">
        <v>810</v>
      </c>
      <c r="D94" s="9" t="s">
        <v>136</v>
      </c>
      <c r="E94" s="3">
        <f t="shared" si="14"/>
        <v>88</v>
      </c>
      <c r="F94" s="4"/>
      <c r="G94" s="31">
        <f>IF(A94="pilot",VLOOKUP($B94,input!$A:$G,COLUMN(input!F$1),0),VLOOKUP($B94,input!$A:$E,COLUMN(input!C$1),0))</f>
        <v>4.1803078976609571</v>
      </c>
      <c r="H94" s="31">
        <f t="shared" si="18"/>
        <v>4.0548986607311281</v>
      </c>
      <c r="I94" s="31">
        <f>ROUND(IF(A94="pilot",VLOOKUP($B94,input!$A:$G,COLUMN(input!G$1),0),VLOOKUP($B94,input!$A:$E,COLUMN(input!D$1),0)),6)</f>
        <v>-19.909852000000001</v>
      </c>
      <c r="J94" s="19"/>
    </row>
    <row r="95" spans="1:10" x14ac:dyDescent="0.25">
      <c r="A95" s="4" t="s">
        <v>735</v>
      </c>
      <c r="B95" s="3" t="s">
        <v>32</v>
      </c>
      <c r="C95" s="3" t="s">
        <v>811</v>
      </c>
      <c r="D95" s="9" t="s">
        <v>137</v>
      </c>
      <c r="E95" s="3">
        <f t="shared" si="14"/>
        <v>89</v>
      </c>
      <c r="F95" s="4"/>
      <c r="G95" s="31">
        <f>IF(A95="pilot",VLOOKUP($B95,input!$A:$G,COLUMN(input!F$1),0),VLOOKUP($B95,input!$A:$E,COLUMN(input!C$1),0))</f>
        <v>92.269352055863948</v>
      </c>
      <c r="H95" s="31">
        <f t="shared" si="18"/>
        <v>89.501271494188032</v>
      </c>
      <c r="I95" s="31">
        <f>ROUND(IF(A95="pilot",VLOOKUP($B95,input!$A:$G,COLUMN(input!G$1),0),VLOOKUP($B95,input!$A:$E,COLUMN(input!D$1),0)),6)</f>
        <v>-11.295033999999999</v>
      </c>
      <c r="J95" s="19"/>
    </row>
    <row r="96" spans="1:10" x14ac:dyDescent="0.25">
      <c r="A96" s="4" t="s">
        <v>735</v>
      </c>
      <c r="B96" s="3" t="s">
        <v>28</v>
      </c>
      <c r="C96" s="3" t="s">
        <v>807</v>
      </c>
      <c r="D96" s="9" t="s">
        <v>133</v>
      </c>
      <c r="E96" s="3">
        <f t="shared" si="14"/>
        <v>90</v>
      </c>
      <c r="F96" s="4"/>
      <c r="G96" s="31">
        <f>IF(A96="pilot",VLOOKUP($B96,input!$A:$G,COLUMN(input!F$1),0),VLOOKUP($B96,input!$A:$E,COLUMN(input!C$1),0))</f>
        <v>2.3761095772855074</v>
      </c>
      <c r="H96" s="31">
        <f t="shared" si="18"/>
        <v>2.3048262899669423</v>
      </c>
      <c r="I96" s="31">
        <f>ROUND(IF(A96="pilot",VLOOKUP($B96,input!$A:$G,COLUMN(input!G$1),0),VLOOKUP($B96,input!$A:$E,COLUMN(input!D$1),0)),6)</f>
        <v>-10.186712999999999</v>
      </c>
      <c r="J96" s="19"/>
    </row>
    <row r="97" spans="1:10" ht="16.5" thickBot="1" x14ac:dyDescent="0.3">
      <c r="A97" s="4" t="s">
        <v>735</v>
      </c>
      <c r="B97" s="3" t="s">
        <v>442</v>
      </c>
      <c r="C97" s="3" t="s">
        <v>964</v>
      </c>
      <c r="D97" s="9" t="s">
        <v>693</v>
      </c>
      <c r="E97" s="3">
        <f t="shared" si="14"/>
        <v>91</v>
      </c>
      <c r="F97" s="4"/>
      <c r="G97" s="31">
        <f>IF(A97="pilot",VLOOKUP($B97,input!$A:$G,COLUMN(input!F$1),0),VLOOKUP($B97,input!$A:$E,COLUMN(input!C$1),0))</f>
        <v>2.0723424368373178</v>
      </c>
      <c r="H97" s="31">
        <f t="shared" si="18"/>
        <v>2.0101721637321983</v>
      </c>
      <c r="I97" s="31">
        <f>ROUND(IF(A97="pilot",VLOOKUP($B97,input!$A:$G,COLUMN(input!G$1),0),VLOOKUP($B97,input!$A:$E,COLUMN(input!D$1),0)),6)</f>
        <v>-15.803349000000001</v>
      </c>
      <c r="J97" s="19"/>
    </row>
    <row r="98" spans="1:10" ht="17.25" thickTop="1" thickBot="1" x14ac:dyDescent="0.3">
      <c r="B98" s="11" t="s">
        <v>735</v>
      </c>
      <c r="C98" s="11"/>
      <c r="D98" s="11" t="s">
        <v>739</v>
      </c>
      <c r="E98" s="3">
        <f t="shared" si="14"/>
        <v>92</v>
      </c>
      <c r="F98" s="11"/>
      <c r="G98" s="32">
        <f>SUM(G91:G97)</f>
        <v>109.25543578555381</v>
      </c>
      <c r="H98" s="32">
        <f t="shared" ref="H98:I98" si="19">SUM(H91:H97)</f>
        <v>105.9777727119872</v>
      </c>
      <c r="I98" s="32">
        <f t="shared" si="19"/>
        <v>-97.776408999999987</v>
      </c>
      <c r="J98" s="21">
        <f>IF(B98="pilot",0,IF(I98&gt;0, 0, IF((1-(G98/(G98-I98)))&gt;0.5, 0.5, (1-(G98/(G98-I98))))))</f>
        <v>0</v>
      </c>
    </row>
    <row r="99" spans="1:10" ht="16.5" thickTop="1" x14ac:dyDescent="0.25">
      <c r="D99" s="9" t="s">
        <v>634</v>
      </c>
      <c r="E99" s="3">
        <f t="shared" si="14"/>
        <v>93</v>
      </c>
      <c r="F99" s="4"/>
      <c r="G99" s="31"/>
      <c r="H99" s="31"/>
      <c r="I99" s="31"/>
      <c r="J99" s="19"/>
    </row>
    <row r="100" spans="1:10" x14ac:dyDescent="0.25">
      <c r="B100" s="3" t="s">
        <v>0</v>
      </c>
      <c r="C100" s="3" t="s">
        <v>824</v>
      </c>
      <c r="D100" s="9" t="s">
        <v>105</v>
      </c>
      <c r="E100" s="3">
        <f t="shared" si="14"/>
        <v>94</v>
      </c>
      <c r="F100" s="4"/>
      <c r="G100" s="31">
        <f>IF(A100="pilot",VLOOKUP($B100,input!$A:$G,COLUMN(input!F$1),0),VLOOKUP($B100,input!$A:$E,COLUMN(input!C$1),0))</f>
        <v>344.57306291148342</v>
      </c>
      <c r="H100" s="31">
        <f t="shared" ref="H100:H107" si="20">IF(A100="Pilot",0.97,0.925)*G100</f>
        <v>318.7300831931222</v>
      </c>
      <c r="I100" s="31">
        <f>ROUND(IF(A100="pilot",VLOOKUP($B100,input!$A:$G,COLUMN(input!G$1),0),VLOOKUP($B100,input!$A:$E,COLUMN(input!D$1),0)),6)</f>
        <v>147.27137400000001</v>
      </c>
      <c r="J100" s="19"/>
    </row>
    <row r="101" spans="1:10" x14ac:dyDescent="0.25">
      <c r="B101" s="3" t="s">
        <v>2</v>
      </c>
      <c r="C101" s="3" t="s">
        <v>826</v>
      </c>
      <c r="D101" s="9" t="s">
        <v>107</v>
      </c>
      <c r="E101" s="3">
        <f t="shared" si="14"/>
        <v>95</v>
      </c>
      <c r="F101" s="4"/>
      <c r="G101" s="31">
        <f>IF(A101="pilot",VLOOKUP($B101,input!$A:$G,COLUMN(input!F$1),0),VLOOKUP($B101,input!$A:$E,COLUMN(input!C$1),0))</f>
        <v>1.6796864441007058</v>
      </c>
      <c r="H101" s="31">
        <f t="shared" si="20"/>
        <v>1.5537099607931528</v>
      </c>
      <c r="I101" s="31">
        <f>ROUND(IF(A101="pilot",VLOOKUP($B101,input!$A:$G,COLUMN(input!G$1),0),VLOOKUP($B101,input!$A:$E,COLUMN(input!D$1),0)),6)</f>
        <v>-7.9486230000000004</v>
      </c>
      <c r="J101" s="19"/>
    </row>
    <row r="102" spans="1:10" x14ac:dyDescent="0.25">
      <c r="B102" s="3" t="s">
        <v>4</v>
      </c>
      <c r="C102" s="3" t="s">
        <v>828</v>
      </c>
      <c r="D102" s="9" t="s">
        <v>109</v>
      </c>
      <c r="E102" s="3">
        <f t="shared" si="14"/>
        <v>96</v>
      </c>
      <c r="F102" s="4"/>
      <c r="G102" s="33">
        <f>IF(A102="pilot",VLOOKUP($B102,input!$A:$G,COLUMN(input!F$1),0),VLOOKUP($B102,input!$A:$E,COLUMN(input!C$1),0))</f>
        <v>2.9296041439016109</v>
      </c>
      <c r="H102" s="31">
        <f t="shared" si="20"/>
        <v>2.7098838331089903</v>
      </c>
      <c r="I102" s="33">
        <f>ROUND(IF(A102="pilot",VLOOKUP($B102,input!$A:$G,COLUMN(input!G$1),0),VLOOKUP($B102,input!$A:$E,COLUMN(input!D$1),0)),6)</f>
        <v>-9.1146010000000004</v>
      </c>
      <c r="J102" s="20"/>
    </row>
    <row r="103" spans="1:10" x14ac:dyDescent="0.25">
      <c r="B103" s="3" t="s">
        <v>5</v>
      </c>
      <c r="C103" s="3" t="s">
        <v>829</v>
      </c>
      <c r="D103" s="9" t="s">
        <v>110</v>
      </c>
      <c r="E103" s="3">
        <f t="shared" si="14"/>
        <v>97</v>
      </c>
      <c r="F103" s="4"/>
      <c r="G103" s="33">
        <f>IF(A103="pilot",VLOOKUP($B103,input!$A:$G,COLUMN(input!F$1),0),VLOOKUP($B103,input!$A:$E,COLUMN(input!C$1),0))</f>
        <v>3.0774866091292927</v>
      </c>
      <c r="H103" s="31">
        <f t="shared" si="20"/>
        <v>2.8466751134445958</v>
      </c>
      <c r="I103" s="33">
        <f>ROUND(IF(A103="pilot",VLOOKUP($B103,input!$A:$G,COLUMN(input!G$1),0),VLOOKUP($B103,input!$A:$E,COLUMN(input!D$1),0)),6)</f>
        <v>-18.192893999999999</v>
      </c>
      <c r="J103" s="20"/>
    </row>
    <row r="104" spans="1:10" x14ac:dyDescent="0.25">
      <c r="B104" s="3" t="s">
        <v>6</v>
      </c>
      <c r="C104" s="3" t="s">
        <v>830</v>
      </c>
      <c r="D104" s="9" t="s">
        <v>111</v>
      </c>
      <c r="E104" s="3">
        <f t="shared" si="14"/>
        <v>98</v>
      </c>
      <c r="F104" s="4"/>
      <c r="G104" s="33">
        <f>IF(A104="pilot",VLOOKUP($B104,input!$A:$G,COLUMN(input!F$1),0),VLOOKUP($B104,input!$A:$E,COLUMN(input!C$1),0))</f>
        <v>2.0361545941395685</v>
      </c>
      <c r="H104" s="31">
        <f t="shared" si="20"/>
        <v>1.8834429995791009</v>
      </c>
      <c r="I104" s="33">
        <f>ROUND(IF(A104="pilot",VLOOKUP($B104,input!$A:$G,COLUMN(input!G$1),0),VLOOKUP($B104,input!$A:$E,COLUMN(input!D$1),0)),6)</f>
        <v>-11.189163000000001</v>
      </c>
      <c r="J104" s="20"/>
    </row>
    <row r="105" spans="1:10" x14ac:dyDescent="0.25">
      <c r="B105" s="3" t="s">
        <v>3</v>
      </c>
      <c r="C105" s="3" t="s">
        <v>827</v>
      </c>
      <c r="D105" s="9" t="s">
        <v>108</v>
      </c>
      <c r="E105" s="3">
        <f t="shared" si="14"/>
        <v>99</v>
      </c>
      <c r="F105" s="4"/>
      <c r="G105" s="33">
        <f>IF(A105="pilot",VLOOKUP($B105,input!$A:$G,COLUMN(input!F$1),0),VLOOKUP($B105,input!$A:$E,COLUMN(input!C$1),0))</f>
        <v>2.1223713357536531</v>
      </c>
      <c r="H105" s="31">
        <f t="shared" si="20"/>
        <v>1.9631934855721291</v>
      </c>
      <c r="I105" s="33">
        <f>ROUND(IF(A105="pilot",VLOOKUP($B105,input!$A:$G,COLUMN(input!G$1),0),VLOOKUP($B105,input!$A:$E,COLUMN(input!D$1),0)),6)</f>
        <v>-10.771893</v>
      </c>
      <c r="J105" s="20"/>
    </row>
    <row r="106" spans="1:10" x14ac:dyDescent="0.25">
      <c r="B106" s="3" t="s">
        <v>1</v>
      </c>
      <c r="C106" s="3" t="s">
        <v>825</v>
      </c>
      <c r="D106" s="9" t="s">
        <v>106</v>
      </c>
      <c r="E106" s="3">
        <f t="shared" si="14"/>
        <v>100</v>
      </c>
      <c r="F106" s="4"/>
      <c r="G106" s="33">
        <f>IF(A106="pilot",VLOOKUP($B106,input!$A:$G,COLUMN(input!F$1),0),VLOOKUP($B106,input!$A:$E,COLUMN(input!C$1),0))</f>
        <v>29.062874905731999</v>
      </c>
      <c r="H106" s="31">
        <f t="shared" si="20"/>
        <v>26.883159287802101</v>
      </c>
      <c r="I106" s="33">
        <f>ROUND(IF(A106="pilot",VLOOKUP($B106,input!$A:$G,COLUMN(input!G$1),0),VLOOKUP($B106,input!$A:$E,COLUMN(input!D$1),0)),6)</f>
        <v>-20.639900999999998</v>
      </c>
      <c r="J106" s="20"/>
    </row>
    <row r="107" spans="1:10" ht="16.5" thickBot="1" x14ac:dyDescent="0.3">
      <c r="B107" s="3" t="s">
        <v>7</v>
      </c>
      <c r="C107" s="3" t="s">
        <v>831</v>
      </c>
      <c r="D107" s="9" t="s">
        <v>112</v>
      </c>
      <c r="E107" s="3">
        <f t="shared" si="14"/>
        <v>101</v>
      </c>
      <c r="F107" s="4"/>
      <c r="G107" s="33">
        <f>IF(A107="pilot",VLOOKUP($B107,input!$A:$G,COLUMN(input!F$1),0),VLOOKUP($B107,input!$A:$E,COLUMN(input!C$1),0))</f>
        <v>2.2494648529925065</v>
      </c>
      <c r="H107" s="31">
        <f t="shared" si="20"/>
        <v>2.0807549890180685</v>
      </c>
      <c r="I107" s="33">
        <f>ROUND(IF(A107="pilot",VLOOKUP($B107,input!$A:$G,COLUMN(input!G$1),0),VLOOKUP($B107,input!$A:$E,COLUMN(input!D$1),0)),6)</f>
        <v>-10.009627</v>
      </c>
      <c r="J107" s="20"/>
    </row>
    <row r="108" spans="1:10" ht="17.25" thickTop="1" thickBot="1" x14ac:dyDescent="0.3">
      <c r="B108" s="11"/>
      <c r="C108" s="11"/>
      <c r="D108" s="11" t="s">
        <v>672</v>
      </c>
      <c r="E108" s="3">
        <f t="shared" si="14"/>
        <v>102</v>
      </c>
      <c r="F108" s="11"/>
      <c r="G108" s="32">
        <f>SUM(G100:G107)</f>
        <v>387.7307057972327</v>
      </c>
      <c r="H108" s="32">
        <f t="shared" ref="H108:I108" si="21">SUM(H100:H107)</f>
        <v>358.65090286244032</v>
      </c>
      <c r="I108" s="32">
        <f t="shared" si="21"/>
        <v>59.404672000000012</v>
      </c>
      <c r="J108" s="21">
        <f>IF(B108="pilot",0,IF(I108&gt;0, 0, IF((1-(G108/(G108-I108)))&gt;0.5, 0.5, (1-(G108/(G108-I108))))))</f>
        <v>0</v>
      </c>
    </row>
    <row r="109" spans="1:10" ht="16.5" thickTop="1" x14ac:dyDescent="0.25">
      <c r="D109" s="9" t="s">
        <v>634</v>
      </c>
      <c r="E109" s="3">
        <f t="shared" si="14"/>
        <v>103</v>
      </c>
      <c r="F109" s="4"/>
      <c r="G109" s="33"/>
      <c r="H109" s="33"/>
      <c r="I109" s="33"/>
      <c r="J109" s="20"/>
    </row>
    <row r="110" spans="1:10" x14ac:dyDescent="0.25">
      <c r="B110" s="3" t="s">
        <v>54</v>
      </c>
      <c r="C110" s="3" t="s">
        <v>812</v>
      </c>
      <c r="D110" s="9" t="s">
        <v>159</v>
      </c>
      <c r="E110" s="3">
        <f t="shared" si="14"/>
        <v>104</v>
      </c>
      <c r="F110" s="4"/>
      <c r="G110" s="33">
        <f>IF(A110="pilot",VLOOKUP($B110,input!$A:$G,COLUMN(input!F$1),0),VLOOKUP($B110,input!$A:$E,COLUMN(input!C$1),0))</f>
        <v>171.96066575209383</v>
      </c>
      <c r="H110" s="31">
        <f t="shared" ref="H110:H121" si="22">IF(A110="Pilot",0.97,0.925)*G110</f>
        <v>159.06361582068681</v>
      </c>
      <c r="I110" s="33">
        <f>ROUND(IF(A110="pilot",VLOOKUP($B110,input!$A:$G,COLUMN(input!G$1),0),VLOOKUP($B110,input!$A:$E,COLUMN(input!D$1),0)),6)</f>
        <v>15.261412999999999</v>
      </c>
      <c r="J110" s="20"/>
    </row>
    <row r="111" spans="1:10" x14ac:dyDescent="0.25">
      <c r="B111" s="3" t="s">
        <v>52</v>
      </c>
      <c r="C111" s="3" t="s">
        <v>813</v>
      </c>
      <c r="D111" s="9" t="s">
        <v>157</v>
      </c>
      <c r="E111" s="3">
        <f t="shared" si="14"/>
        <v>105</v>
      </c>
      <c r="F111" s="4"/>
      <c r="G111" s="33">
        <f>IF(A111="pilot",VLOOKUP($B111,input!$A:$G,COLUMN(input!F$1),0),VLOOKUP($B111,input!$A:$E,COLUMN(input!C$1),0))</f>
        <v>65.56312386464397</v>
      </c>
      <c r="H111" s="31">
        <f t="shared" si="22"/>
        <v>60.645889574795675</v>
      </c>
      <c r="I111" s="33">
        <f>ROUND(IF(A111="pilot",VLOOKUP($B111,input!$A:$G,COLUMN(input!G$1),0),VLOOKUP($B111,input!$A:$E,COLUMN(input!D$1),0)),6)</f>
        <v>25.689001999999999</v>
      </c>
      <c r="J111" s="20"/>
    </row>
    <row r="112" spans="1:10" x14ac:dyDescent="0.25">
      <c r="B112" s="3" t="s">
        <v>53</v>
      </c>
      <c r="C112" s="3" t="s">
        <v>814</v>
      </c>
      <c r="D112" s="9" t="s">
        <v>158</v>
      </c>
      <c r="E112" s="3">
        <f t="shared" si="14"/>
        <v>106</v>
      </c>
      <c r="F112" s="4"/>
      <c r="G112" s="33">
        <f>IF(A112="pilot",VLOOKUP($B112,input!$A:$G,COLUMN(input!F$1),0),VLOOKUP($B112,input!$A:$E,COLUMN(input!C$1),0))</f>
        <v>34.637860381751175</v>
      </c>
      <c r="H112" s="31">
        <f t="shared" si="22"/>
        <v>32.040020853119834</v>
      </c>
      <c r="I112" s="33">
        <f>ROUND(IF(A112="pilot",VLOOKUP($B112,input!$A:$G,COLUMN(input!G$1),0),VLOOKUP($B112,input!$A:$E,COLUMN(input!D$1),0)),6)</f>
        <v>10.429271</v>
      </c>
      <c r="J112" s="20"/>
    </row>
    <row r="113" spans="2:10" x14ac:dyDescent="0.25">
      <c r="B113" s="3" t="s">
        <v>230</v>
      </c>
      <c r="C113" s="3" t="s">
        <v>822</v>
      </c>
      <c r="D113" s="9" t="s">
        <v>315</v>
      </c>
      <c r="E113" s="3">
        <f t="shared" si="14"/>
        <v>107</v>
      </c>
      <c r="F113" s="4"/>
      <c r="G113" s="33">
        <f>IF(A113="pilot",VLOOKUP($B113,input!$A:$G,COLUMN(input!F$1),0),VLOOKUP($B113,input!$A:$E,COLUMN(input!C$1),0))</f>
        <v>40.916775442648792</v>
      </c>
      <c r="H113" s="31">
        <f t="shared" si="22"/>
        <v>37.848017284450137</v>
      </c>
      <c r="I113" s="33">
        <f>ROUND(IF(A113="pilot",VLOOKUP($B113,input!$A:$G,COLUMN(input!G$1),0),VLOOKUP($B113,input!$A:$E,COLUMN(input!D$1),0)),6)</f>
        <v>-23.713045999999999</v>
      </c>
      <c r="J113" s="20"/>
    </row>
    <row r="114" spans="2:10" x14ac:dyDescent="0.25">
      <c r="B114" s="3" t="s">
        <v>231</v>
      </c>
      <c r="C114" s="3" t="s">
        <v>823</v>
      </c>
      <c r="D114" s="9" t="s">
        <v>714</v>
      </c>
      <c r="E114" s="3">
        <f t="shared" si="14"/>
        <v>108</v>
      </c>
      <c r="F114" s="4"/>
      <c r="G114" s="31">
        <f>IF(A114="pilot",VLOOKUP($B114,input!$A:$G,COLUMN(input!F$1),0),VLOOKUP($B114,input!$A:$E,COLUMN(input!C$1),0))</f>
        <v>50.936509230666132</v>
      </c>
      <c r="H114" s="31">
        <f t="shared" si="22"/>
        <v>47.116271038366172</v>
      </c>
      <c r="I114" s="31">
        <f>ROUND(IF(A114="pilot",VLOOKUP($B114,input!$A:$G,COLUMN(input!G$1),0),VLOOKUP($B114,input!$A:$E,COLUMN(input!D$1),0)),6)</f>
        <v>-17.301376000000001</v>
      </c>
      <c r="J114" s="19"/>
    </row>
    <row r="115" spans="2:10" x14ac:dyDescent="0.25">
      <c r="B115" s="3" t="s">
        <v>55</v>
      </c>
      <c r="C115" s="3" t="s">
        <v>815</v>
      </c>
      <c r="D115" s="9" t="s">
        <v>160</v>
      </c>
      <c r="E115" s="3">
        <f t="shared" si="14"/>
        <v>109</v>
      </c>
      <c r="F115" s="4"/>
      <c r="G115" s="31">
        <f>IF(A115="pilot",VLOOKUP($B115,input!$A:$G,COLUMN(input!F$1),0),VLOOKUP($B115,input!$A:$E,COLUMN(input!C$1),0))</f>
        <v>62.325189793292644</v>
      </c>
      <c r="H115" s="31">
        <f t="shared" si="22"/>
        <v>57.650800558795702</v>
      </c>
      <c r="I115" s="31">
        <f>ROUND(IF(A115="pilot",VLOOKUP($B115,input!$A:$G,COLUMN(input!G$1),0),VLOOKUP($B115,input!$A:$E,COLUMN(input!D$1),0)),6)</f>
        <v>35.110188999999998</v>
      </c>
      <c r="J115" s="19"/>
    </row>
    <row r="116" spans="2:10" x14ac:dyDescent="0.25">
      <c r="B116" s="3" t="s">
        <v>56</v>
      </c>
      <c r="C116" s="3" t="s">
        <v>816</v>
      </c>
      <c r="D116" s="9" t="s">
        <v>161</v>
      </c>
      <c r="E116" s="3">
        <f t="shared" si="14"/>
        <v>110</v>
      </c>
      <c r="F116" s="4"/>
      <c r="G116" s="31">
        <f>IF(A116="pilot",VLOOKUP($B116,input!$A:$G,COLUMN(input!F$1),0),VLOOKUP($B116,input!$A:$E,COLUMN(input!C$1),0))</f>
        <v>59.021332910555827</v>
      </c>
      <c r="H116" s="31">
        <f t="shared" si="22"/>
        <v>54.594732942264145</v>
      </c>
      <c r="I116" s="31">
        <f>ROUND(IF(A116="pilot",VLOOKUP($B116,input!$A:$G,COLUMN(input!G$1),0),VLOOKUP($B116,input!$A:$E,COLUMN(input!D$1),0)),6)</f>
        <v>30.951453000000001</v>
      </c>
      <c r="J116" s="19"/>
    </row>
    <row r="117" spans="2:10" x14ac:dyDescent="0.25">
      <c r="B117" s="3" t="s">
        <v>57</v>
      </c>
      <c r="C117" s="3" t="s">
        <v>817</v>
      </c>
      <c r="D117" s="9" t="s">
        <v>162</v>
      </c>
      <c r="E117" s="3">
        <f t="shared" si="14"/>
        <v>111</v>
      </c>
      <c r="F117" s="4"/>
      <c r="G117" s="31">
        <f>IF(A117="pilot",VLOOKUP($B117,input!$A:$G,COLUMN(input!F$1),0),VLOOKUP($B117,input!$A:$E,COLUMN(input!C$1),0))</f>
        <v>69.86696186286602</v>
      </c>
      <c r="H117" s="31">
        <f t="shared" si="22"/>
        <v>64.626939723151068</v>
      </c>
      <c r="I117" s="31">
        <f>ROUND(IF(A117="pilot",VLOOKUP($B117,input!$A:$G,COLUMN(input!G$1),0),VLOOKUP($B117,input!$A:$E,COLUMN(input!D$1),0)),6)</f>
        <v>32.805802</v>
      </c>
      <c r="J117" s="19"/>
    </row>
    <row r="118" spans="2:10" x14ac:dyDescent="0.25">
      <c r="B118" s="3" t="s">
        <v>58</v>
      </c>
      <c r="C118" s="3" t="s">
        <v>818</v>
      </c>
      <c r="D118" s="9" t="s">
        <v>163</v>
      </c>
      <c r="E118" s="3">
        <f t="shared" si="14"/>
        <v>112</v>
      </c>
      <c r="F118" s="4"/>
      <c r="G118" s="33">
        <f>IF(A118="pilot",VLOOKUP($B118,input!$A:$G,COLUMN(input!F$1),0),VLOOKUP($B118,input!$A:$E,COLUMN(input!C$1),0))</f>
        <v>46.091175796548853</v>
      </c>
      <c r="H118" s="31">
        <f t="shared" si="22"/>
        <v>42.634337611807695</v>
      </c>
      <c r="I118" s="33">
        <f>ROUND(IF(A118="pilot",VLOOKUP($B118,input!$A:$G,COLUMN(input!G$1),0),VLOOKUP($B118,input!$A:$E,COLUMN(input!D$1),0)),6)</f>
        <v>6.0783889999999996</v>
      </c>
      <c r="J118" s="20"/>
    </row>
    <row r="119" spans="2:10" x14ac:dyDescent="0.25">
      <c r="B119" s="3" t="s">
        <v>59</v>
      </c>
      <c r="C119" s="3" t="s">
        <v>819</v>
      </c>
      <c r="D119" s="9" t="s">
        <v>164</v>
      </c>
      <c r="E119" s="3">
        <f t="shared" si="14"/>
        <v>113</v>
      </c>
      <c r="F119" s="4"/>
      <c r="G119" s="33">
        <f>IF(A119="pilot",VLOOKUP($B119,input!$A:$G,COLUMN(input!F$1),0),VLOOKUP($B119,input!$A:$E,COLUMN(input!C$1),0))</f>
        <v>54.154537836626965</v>
      </c>
      <c r="H119" s="31">
        <f t="shared" si="22"/>
        <v>50.092947498879944</v>
      </c>
      <c r="I119" s="33">
        <f>ROUND(IF(A119="pilot",VLOOKUP($B119,input!$A:$G,COLUMN(input!G$1),0),VLOOKUP($B119,input!$A:$E,COLUMN(input!D$1),0)),6)</f>
        <v>28.493966</v>
      </c>
      <c r="J119" s="20"/>
    </row>
    <row r="120" spans="2:10" x14ac:dyDescent="0.25">
      <c r="B120" s="3" t="s">
        <v>60</v>
      </c>
      <c r="C120" s="3" t="s">
        <v>820</v>
      </c>
      <c r="D120" s="9" t="s">
        <v>165</v>
      </c>
      <c r="E120" s="3">
        <f t="shared" si="14"/>
        <v>114</v>
      </c>
      <c r="F120" s="4"/>
      <c r="G120" s="31">
        <f>IF(A120="pilot",VLOOKUP($B120,input!$A:$G,COLUMN(input!F$1),0),VLOOKUP($B120,input!$A:$E,COLUMN(input!C$1),0))</f>
        <v>35.031470600980519</v>
      </c>
      <c r="H120" s="31">
        <f t="shared" si="22"/>
        <v>32.404110305906983</v>
      </c>
      <c r="I120" s="31">
        <f>ROUND(IF(A120="pilot",VLOOKUP($B120,input!$A:$G,COLUMN(input!G$1),0),VLOOKUP($B120,input!$A:$E,COLUMN(input!D$1),0)),6)</f>
        <v>-36.476832000000002</v>
      </c>
      <c r="J120" s="19"/>
    </row>
    <row r="121" spans="2:10" ht="16.5" thickBot="1" x14ac:dyDescent="0.3">
      <c r="B121" s="3" t="s">
        <v>229</v>
      </c>
      <c r="C121" s="3" t="s">
        <v>821</v>
      </c>
      <c r="D121" s="9" t="s">
        <v>314</v>
      </c>
      <c r="E121" s="3">
        <f t="shared" si="14"/>
        <v>115</v>
      </c>
      <c r="F121" s="4"/>
      <c r="G121" s="31">
        <f>IF(A121="pilot",VLOOKUP($B121,input!$A:$G,COLUMN(input!F$1),0),VLOOKUP($B121,input!$A:$E,COLUMN(input!C$1),0))</f>
        <v>67.905418922057009</v>
      </c>
      <c r="H121" s="31">
        <f t="shared" si="22"/>
        <v>62.812512502902734</v>
      </c>
      <c r="I121" s="31">
        <f>ROUND(IF(A121="pilot",VLOOKUP($B121,input!$A:$G,COLUMN(input!G$1),0),VLOOKUP($B121,input!$A:$E,COLUMN(input!D$1),0)),6)</f>
        <v>31.397193000000001</v>
      </c>
      <c r="J121" s="19"/>
    </row>
    <row r="122" spans="2:10" ht="17.25" thickTop="1" thickBot="1" x14ac:dyDescent="0.3">
      <c r="B122" s="11"/>
      <c r="C122" s="11"/>
      <c r="D122" s="11" t="s">
        <v>397</v>
      </c>
      <c r="E122" s="3">
        <f t="shared" si="14"/>
        <v>116</v>
      </c>
      <c r="F122" s="11"/>
      <c r="G122" s="32">
        <f>SUM(G110:G121)</f>
        <v>758.41102239473173</v>
      </c>
      <c r="H122" s="32">
        <f t="shared" ref="H122:I122" si="23">SUM(H110:H121)</f>
        <v>701.53019571512709</v>
      </c>
      <c r="I122" s="32">
        <f t="shared" si="23"/>
        <v>138.72542400000003</v>
      </c>
      <c r="J122" s="21">
        <f>IF(B122="pilot",0,IF(I122&gt;0, 0, IF((1-(G122/(G122-I122)))&gt;0.5, 0.5, (1-(G122/(G122-I122))))))</f>
        <v>0</v>
      </c>
    </row>
    <row r="123" spans="2:10" ht="16.5" thickTop="1" x14ac:dyDescent="0.25">
      <c r="D123" s="9" t="s">
        <v>634</v>
      </c>
      <c r="E123" s="3">
        <f t="shared" si="14"/>
        <v>117</v>
      </c>
      <c r="F123" s="4"/>
      <c r="G123" s="31"/>
      <c r="H123" s="31"/>
      <c r="I123" s="31"/>
      <c r="J123" s="19"/>
    </row>
    <row r="124" spans="2:10" x14ac:dyDescent="0.25">
      <c r="B124" s="3" t="s">
        <v>454</v>
      </c>
      <c r="C124" s="3" t="s">
        <v>965</v>
      </c>
      <c r="D124" s="9" t="s">
        <v>694</v>
      </c>
      <c r="E124" s="3">
        <f t="shared" si="14"/>
        <v>118</v>
      </c>
      <c r="F124" s="4"/>
      <c r="G124" s="31">
        <f>IF(A124="pilot",VLOOKUP($B124,input!$A:$G,COLUMN(input!F$1),0),VLOOKUP($B124,input!$A:$E,COLUMN(input!C$1),0))</f>
        <v>2.2644860888763345</v>
      </c>
      <c r="H124" s="31">
        <f t="shared" ref="H124:H129" si="24">IF(A124="Pilot",0.97,0.925)*G124</f>
        <v>2.0946496322106096</v>
      </c>
      <c r="I124" s="31">
        <f>ROUND(IF(A124="pilot",VLOOKUP($B124,input!$A:$G,COLUMN(input!G$1),0),VLOOKUP($B124,input!$A:$E,COLUMN(input!D$1),0)),6)</f>
        <v>-13.094006</v>
      </c>
      <c r="J124" s="19"/>
    </row>
    <row r="125" spans="2:10" x14ac:dyDescent="0.25">
      <c r="B125" s="3" t="s">
        <v>457</v>
      </c>
      <c r="C125" s="3" t="s">
        <v>966</v>
      </c>
      <c r="D125" s="9" t="s">
        <v>695</v>
      </c>
      <c r="E125" s="3">
        <f t="shared" si="14"/>
        <v>119</v>
      </c>
      <c r="F125" s="4"/>
      <c r="G125" s="31">
        <f>IF(A125="pilot",VLOOKUP($B125,input!$A:$G,COLUMN(input!F$1),0),VLOOKUP($B125,input!$A:$E,COLUMN(input!C$1),0))</f>
        <v>2.6190967413328847</v>
      </c>
      <c r="H125" s="31">
        <f t="shared" si="24"/>
        <v>2.4226644857329185</v>
      </c>
      <c r="I125" s="31">
        <f>ROUND(IF(A125="pilot",VLOOKUP($B125,input!$A:$G,COLUMN(input!G$1),0),VLOOKUP($B125,input!$A:$E,COLUMN(input!D$1),0)),6)</f>
        <v>-15.084192</v>
      </c>
      <c r="J125" s="19"/>
    </row>
    <row r="126" spans="2:10" x14ac:dyDescent="0.25">
      <c r="B126" s="3" t="s">
        <v>546</v>
      </c>
      <c r="C126" s="3" t="s">
        <v>967</v>
      </c>
      <c r="D126" s="9" t="s">
        <v>667</v>
      </c>
      <c r="E126" s="3">
        <f t="shared" si="14"/>
        <v>120</v>
      </c>
      <c r="F126" s="4"/>
      <c r="G126" s="31">
        <f>IF(A126="pilot",VLOOKUP($B126,input!$A:$G,COLUMN(input!F$1),0),VLOOKUP($B126,input!$A:$E,COLUMN(input!C$1),0))</f>
        <v>119.33874162162145</v>
      </c>
      <c r="H126" s="31">
        <f t="shared" si="24"/>
        <v>110.38833599999985</v>
      </c>
      <c r="I126" s="31">
        <f>ROUND(IF(A126="pilot",VLOOKUP($B126,input!$A:$G,COLUMN(input!G$1),0),VLOOKUP($B126,input!$A:$E,COLUMN(input!D$1),0)),6)</f>
        <v>71.482819000000006</v>
      </c>
      <c r="J126" s="19"/>
    </row>
    <row r="127" spans="2:10" x14ac:dyDescent="0.25">
      <c r="B127" s="3" t="s">
        <v>458</v>
      </c>
      <c r="C127" s="3" t="s">
        <v>968</v>
      </c>
      <c r="D127" s="9" t="s">
        <v>715</v>
      </c>
      <c r="E127" s="3">
        <f t="shared" si="14"/>
        <v>121</v>
      </c>
      <c r="F127" s="4"/>
      <c r="G127" s="31">
        <f>IF(A127="pilot",VLOOKUP($B127,input!$A:$G,COLUMN(input!F$1),0),VLOOKUP($B127,input!$A:$E,COLUMN(input!C$1),0))</f>
        <v>2.6221583016541485</v>
      </c>
      <c r="H127" s="31">
        <f t="shared" si="24"/>
        <v>2.4254964290300873</v>
      </c>
      <c r="I127" s="31">
        <f>ROUND(IF(A127="pilot",VLOOKUP($B127,input!$A:$G,COLUMN(input!G$1),0),VLOOKUP($B127,input!$A:$E,COLUMN(input!D$1),0)),6)</f>
        <v>-12.480333999999999</v>
      </c>
      <c r="J127" s="19"/>
    </row>
    <row r="128" spans="2:10" x14ac:dyDescent="0.25">
      <c r="B128" s="3" t="s">
        <v>461</v>
      </c>
      <c r="C128" s="3" t="s">
        <v>969</v>
      </c>
      <c r="D128" s="9" t="s">
        <v>716</v>
      </c>
      <c r="E128" s="3">
        <f t="shared" si="14"/>
        <v>122</v>
      </c>
      <c r="F128" s="4"/>
      <c r="G128" s="31">
        <f>IF(A128="pilot",VLOOKUP($B128,input!$A:$G,COLUMN(input!F$1),0),VLOOKUP($B128,input!$A:$E,COLUMN(input!C$1),0))</f>
        <v>1.9188450783818798</v>
      </c>
      <c r="H128" s="31">
        <f t="shared" si="24"/>
        <v>1.774931697503239</v>
      </c>
      <c r="I128" s="31">
        <f>ROUND(IF(A128="pilot",VLOOKUP($B128,input!$A:$G,COLUMN(input!G$1),0),VLOOKUP($B128,input!$A:$E,COLUMN(input!D$1),0)),6)</f>
        <v>-8.3976950000000006</v>
      </c>
      <c r="J128" s="19"/>
    </row>
    <row r="129" spans="1:10" ht="16.5" thickBot="1" x14ac:dyDescent="0.3">
      <c r="B129" s="3" t="s">
        <v>463</v>
      </c>
      <c r="C129" s="3" t="s">
        <v>970</v>
      </c>
      <c r="D129" s="9" t="s">
        <v>717</v>
      </c>
      <c r="E129" s="3">
        <f t="shared" si="14"/>
        <v>123</v>
      </c>
      <c r="F129" s="4"/>
      <c r="G129" s="31">
        <f>IF(A129="pilot",VLOOKUP($B129,input!$A:$G,COLUMN(input!F$1),0),VLOOKUP($B129,input!$A:$E,COLUMN(input!C$1),0))</f>
        <v>2.8000796518042996</v>
      </c>
      <c r="H129" s="31">
        <f t="shared" si="24"/>
        <v>2.5900736779189772</v>
      </c>
      <c r="I129" s="31">
        <f>ROUND(IF(A129="pilot",VLOOKUP($B129,input!$A:$G,COLUMN(input!G$1),0),VLOOKUP($B129,input!$A:$E,COLUMN(input!D$1),0)),6)</f>
        <v>-19.579062</v>
      </c>
      <c r="J129" s="19"/>
    </row>
    <row r="130" spans="1:10" ht="17.25" thickTop="1" thickBot="1" x14ac:dyDescent="0.3">
      <c r="B130" s="11"/>
      <c r="C130" s="11"/>
      <c r="D130" s="11" t="s">
        <v>673</v>
      </c>
      <c r="E130" s="3">
        <f t="shared" si="14"/>
        <v>124</v>
      </c>
      <c r="F130" s="11"/>
      <c r="G130" s="32">
        <f>SUM(G124:G129)</f>
        <v>131.56340748367103</v>
      </c>
      <c r="H130" s="32">
        <f t="shared" ref="H130:I130" si="25">SUM(H124:H129)</f>
        <v>121.69615192239569</v>
      </c>
      <c r="I130" s="32">
        <f t="shared" si="25"/>
        <v>2.8475300000000061</v>
      </c>
      <c r="J130" s="21">
        <f>IF(B130="pilot",0,IF(I130&gt;0, 0, IF((1-(G130/(G130-I130)))&gt;0.5, 0.5, (1-(G130/(G130-I130))))))</f>
        <v>0</v>
      </c>
    </row>
    <row r="131" spans="1:10" ht="16.5" thickTop="1" x14ac:dyDescent="0.25">
      <c r="D131" s="9" t="s">
        <v>634</v>
      </c>
      <c r="E131" s="3">
        <f t="shared" si="14"/>
        <v>125</v>
      </c>
      <c r="F131" s="4"/>
      <c r="G131" s="31"/>
      <c r="H131" s="31"/>
      <c r="I131" s="31"/>
      <c r="J131" s="19"/>
    </row>
    <row r="132" spans="1:10" x14ac:dyDescent="0.25">
      <c r="A132" s="4" t="s">
        <v>735</v>
      </c>
      <c r="B132" s="3" t="s">
        <v>290</v>
      </c>
      <c r="C132" s="3" t="s">
        <v>832</v>
      </c>
      <c r="D132" s="9" t="s">
        <v>375</v>
      </c>
      <c r="E132" s="3">
        <f t="shared" si="14"/>
        <v>126</v>
      </c>
      <c r="F132" s="4"/>
      <c r="G132" s="31">
        <f>IF(A132="pilot",VLOOKUP($B132,input!$A:$G,COLUMN(input!F$1),0),VLOOKUP($B132,input!$A:$E,COLUMN(input!C$1),0))</f>
        <v>218.38359665585827</v>
      </c>
      <c r="H132" s="31">
        <f t="shared" ref="H132:H146" si="26">IF(A132="Pilot",0.97,0.925)*G132</f>
        <v>211.83208875618251</v>
      </c>
      <c r="I132" s="31">
        <f>ROUND(IF(A132="pilot",VLOOKUP($B132,input!$A:$G,COLUMN(input!G$1),0),VLOOKUP($B132,input!$A:$E,COLUMN(input!D$1),0)),6)</f>
        <v>-93.564657999999994</v>
      </c>
      <c r="J132" s="19"/>
    </row>
    <row r="133" spans="1:10" x14ac:dyDescent="0.25">
      <c r="A133" s="4" t="s">
        <v>735</v>
      </c>
      <c r="B133" s="3" t="s">
        <v>293</v>
      </c>
      <c r="C133" s="3" t="s">
        <v>835</v>
      </c>
      <c r="D133" s="9" t="s">
        <v>378</v>
      </c>
      <c r="E133" s="3">
        <f t="shared" si="14"/>
        <v>127</v>
      </c>
      <c r="F133" s="4"/>
      <c r="G133" s="31">
        <f>IF(A133="pilot",VLOOKUP($B133,input!$A:$G,COLUMN(input!F$1),0),VLOOKUP($B133,input!$A:$E,COLUMN(input!C$1),0))</f>
        <v>3.0640164820489244</v>
      </c>
      <c r="H133" s="31">
        <f t="shared" si="26"/>
        <v>2.9720959875874566</v>
      </c>
      <c r="I133" s="31">
        <f>ROUND(IF(A133="pilot",VLOOKUP($B133,input!$A:$G,COLUMN(input!G$1),0),VLOOKUP($B133,input!$A:$E,COLUMN(input!D$1),0)),6)</f>
        <v>-15.208529</v>
      </c>
      <c r="J133" s="19"/>
    </row>
    <row r="134" spans="1:10" x14ac:dyDescent="0.25">
      <c r="A134" s="4" t="s">
        <v>735</v>
      </c>
      <c r="B134" s="3" t="s">
        <v>294</v>
      </c>
      <c r="C134" s="3" t="s">
        <v>836</v>
      </c>
      <c r="D134" s="9" t="s">
        <v>379</v>
      </c>
      <c r="E134" s="3">
        <f t="shared" si="14"/>
        <v>128</v>
      </c>
      <c r="F134" s="4"/>
      <c r="G134" s="31">
        <f>IF(A134="pilot",VLOOKUP($B134,input!$A:$G,COLUMN(input!F$1),0),VLOOKUP($B134,input!$A:$E,COLUMN(input!C$1),0))</f>
        <v>4.8890537094521163</v>
      </c>
      <c r="H134" s="31">
        <f t="shared" si="26"/>
        <v>4.7423820981685525</v>
      </c>
      <c r="I134" s="31">
        <f>ROUND(IF(A134="pilot",VLOOKUP($B134,input!$A:$G,COLUMN(input!G$1),0),VLOOKUP($B134,input!$A:$E,COLUMN(input!D$1),0)),6)</f>
        <v>-15.543918</v>
      </c>
      <c r="J134" s="19"/>
    </row>
    <row r="135" spans="1:10" x14ac:dyDescent="0.25">
      <c r="A135" s="4" t="s">
        <v>735</v>
      </c>
      <c r="B135" s="3" t="s">
        <v>301</v>
      </c>
      <c r="C135" s="3" t="s">
        <v>843</v>
      </c>
      <c r="D135" s="9" t="s">
        <v>386</v>
      </c>
      <c r="E135" s="3">
        <f t="shared" si="14"/>
        <v>129</v>
      </c>
      <c r="F135" s="4"/>
      <c r="G135" s="31">
        <f>IF(A135="pilot",VLOOKUP($B135,input!$A:$G,COLUMN(input!F$1),0),VLOOKUP($B135,input!$A:$E,COLUMN(input!C$1),0))</f>
        <v>2.9273251315209734</v>
      </c>
      <c r="H135" s="31">
        <f t="shared" si="26"/>
        <v>2.8395053775753443</v>
      </c>
      <c r="I135" s="31">
        <f>ROUND(IF(A135="pilot",VLOOKUP($B135,input!$A:$G,COLUMN(input!G$1),0),VLOOKUP($B135,input!$A:$E,COLUMN(input!D$1),0)),6)</f>
        <v>-28.287894000000001</v>
      </c>
      <c r="J135" s="19"/>
    </row>
    <row r="136" spans="1:10" x14ac:dyDescent="0.25">
      <c r="A136" s="4" t="s">
        <v>735</v>
      </c>
      <c r="B136" s="3" t="s">
        <v>464</v>
      </c>
      <c r="C136" s="3" t="s">
        <v>971</v>
      </c>
      <c r="D136" s="9" t="s">
        <v>696</v>
      </c>
      <c r="E136" s="3">
        <f t="shared" si="14"/>
        <v>130</v>
      </c>
      <c r="F136" s="4"/>
      <c r="G136" s="31">
        <f>IF(A136="pilot",VLOOKUP($B136,input!$A:$G,COLUMN(input!F$1),0),VLOOKUP($B136,input!$A:$E,COLUMN(input!C$1),0))</f>
        <v>4.1324360784573013</v>
      </c>
      <c r="H136" s="31">
        <f t="shared" si="26"/>
        <v>4.0084629961035825</v>
      </c>
      <c r="I136" s="31">
        <f>ROUND(IF(A136="pilot",VLOOKUP($B136,input!$A:$G,COLUMN(input!G$1),0),VLOOKUP($B136,input!$A:$E,COLUMN(input!D$1),0)),6)</f>
        <v>-11.234171</v>
      </c>
      <c r="J136" s="19"/>
    </row>
    <row r="137" spans="1:10" x14ac:dyDescent="0.25">
      <c r="A137" s="4" t="s">
        <v>735</v>
      </c>
      <c r="B137" s="3" t="s">
        <v>295</v>
      </c>
      <c r="C137" s="3" t="s">
        <v>837</v>
      </c>
      <c r="D137" s="9" t="s">
        <v>380</v>
      </c>
      <c r="E137" s="3">
        <f t="shared" si="14"/>
        <v>131</v>
      </c>
      <c r="F137" s="4"/>
      <c r="G137" s="31">
        <f>IF(A137="pilot",VLOOKUP($B137,input!$A:$G,COLUMN(input!F$1),0),VLOOKUP($B137,input!$A:$E,COLUMN(input!C$1),0))</f>
        <v>3.0481886974218915</v>
      </c>
      <c r="H137" s="31">
        <f t="shared" si="26"/>
        <v>2.9567430364992346</v>
      </c>
      <c r="I137" s="31">
        <f>ROUND(IF(A137="pilot",VLOOKUP($B137,input!$A:$G,COLUMN(input!G$1),0),VLOOKUP($B137,input!$A:$E,COLUMN(input!D$1),0)),6)</f>
        <v>-5.8872629999999999</v>
      </c>
      <c r="J137" s="19"/>
    </row>
    <row r="138" spans="1:10" x14ac:dyDescent="0.25">
      <c r="A138" s="4" t="s">
        <v>735</v>
      </c>
      <c r="B138" s="3" t="s">
        <v>292</v>
      </c>
      <c r="C138" s="3" t="s">
        <v>834</v>
      </c>
      <c r="D138" s="9" t="s">
        <v>718</v>
      </c>
      <c r="E138" s="3">
        <f t="shared" si="14"/>
        <v>132</v>
      </c>
      <c r="F138" s="4"/>
      <c r="G138" s="31">
        <f>IF(A138="pilot",VLOOKUP($B138,input!$A:$G,COLUMN(input!F$1),0),VLOOKUP($B138,input!$A:$E,COLUMN(input!C$1),0))</f>
        <v>21.598171788803668</v>
      </c>
      <c r="H138" s="31">
        <f t="shared" si="26"/>
        <v>20.950226635139558</v>
      </c>
      <c r="I138" s="31">
        <f>ROUND(IF(A138="pilot",VLOOKUP($B138,input!$A:$G,COLUMN(input!G$1),0),VLOOKUP($B138,input!$A:$E,COLUMN(input!D$1),0)),6)</f>
        <v>15.452518</v>
      </c>
      <c r="J138" s="19"/>
    </row>
    <row r="139" spans="1:10" x14ac:dyDescent="0.25">
      <c r="A139" s="4" t="s">
        <v>735</v>
      </c>
      <c r="B139" s="3" t="s">
        <v>291</v>
      </c>
      <c r="C139" s="3" t="s">
        <v>833</v>
      </c>
      <c r="D139" s="9" t="s">
        <v>376</v>
      </c>
      <c r="E139" s="3">
        <f t="shared" ref="E139:E202" si="27">E138+1</f>
        <v>133</v>
      </c>
      <c r="F139" s="4"/>
      <c r="G139" s="31">
        <f>IF(A139="pilot",VLOOKUP($B139,input!$A:$G,COLUMN(input!F$1),0),VLOOKUP($B139,input!$A:$E,COLUMN(input!C$1),0))</f>
        <v>3.135707016154103</v>
      </c>
      <c r="H139" s="31">
        <f t="shared" si="26"/>
        <v>3.0416358056694799</v>
      </c>
      <c r="I139" s="31">
        <f>ROUND(IF(A139="pilot",VLOOKUP($B139,input!$A:$G,COLUMN(input!G$1),0),VLOOKUP($B139,input!$A:$E,COLUMN(input!D$1),0)),6)</f>
        <v>-18.602194000000001</v>
      </c>
      <c r="J139" s="19"/>
    </row>
    <row r="140" spans="1:10" x14ac:dyDescent="0.25">
      <c r="A140" s="4" t="s">
        <v>735</v>
      </c>
      <c r="B140" s="3" t="s">
        <v>588</v>
      </c>
      <c r="C140" s="3" t="s">
        <v>972</v>
      </c>
      <c r="D140" s="9" t="s">
        <v>697</v>
      </c>
      <c r="E140" s="3">
        <f t="shared" si="27"/>
        <v>134</v>
      </c>
      <c r="F140" s="4"/>
      <c r="G140" s="31">
        <f>IF(A140="pilot",VLOOKUP($B140,input!$A:$G,COLUMN(input!F$1),0),VLOOKUP($B140,input!$A:$E,COLUMN(input!C$1),0))</f>
        <v>58.684662933564624</v>
      </c>
      <c r="H140" s="31">
        <f t="shared" si="26"/>
        <v>56.924123045557685</v>
      </c>
      <c r="I140" s="31">
        <f>ROUND(IF(A140="pilot",VLOOKUP($B140,input!$A:$G,COLUMN(input!G$1),0),VLOOKUP($B140,input!$A:$E,COLUMN(input!D$1),0)),6)</f>
        <v>-26.283398999999999</v>
      </c>
      <c r="J140" s="19"/>
    </row>
    <row r="141" spans="1:10" x14ac:dyDescent="0.25">
      <c r="A141" s="4" t="s">
        <v>735</v>
      </c>
      <c r="B141" s="3" t="s">
        <v>465</v>
      </c>
      <c r="C141" s="3" t="s">
        <v>973</v>
      </c>
      <c r="D141" s="9" t="s">
        <v>698</v>
      </c>
      <c r="E141" s="3">
        <f t="shared" si="27"/>
        <v>135</v>
      </c>
      <c r="F141" s="4"/>
      <c r="G141" s="31">
        <f>IF(A141="pilot",VLOOKUP($B141,input!$A:$G,COLUMN(input!F$1),0),VLOOKUP($B141,input!$A:$E,COLUMN(input!C$1),0))</f>
        <v>2.2165084428466986</v>
      </c>
      <c r="H141" s="31">
        <f t="shared" si="26"/>
        <v>2.1500131895612977</v>
      </c>
      <c r="I141" s="31">
        <f>ROUND(IF(A141="pilot",VLOOKUP($B141,input!$A:$G,COLUMN(input!G$1),0),VLOOKUP($B141,input!$A:$E,COLUMN(input!D$1),0)),6)</f>
        <v>-12.121162999999999</v>
      </c>
      <c r="J141" s="19"/>
    </row>
    <row r="142" spans="1:10" x14ac:dyDescent="0.25">
      <c r="A142" s="4" t="s">
        <v>735</v>
      </c>
      <c r="B142" s="3" t="s">
        <v>296</v>
      </c>
      <c r="C142" s="3" t="s">
        <v>838</v>
      </c>
      <c r="D142" s="9" t="s">
        <v>381</v>
      </c>
      <c r="E142" s="3">
        <f t="shared" si="27"/>
        <v>136</v>
      </c>
      <c r="F142" s="4"/>
      <c r="G142" s="31">
        <f>IF(A142="pilot",VLOOKUP($B142,input!$A:$G,COLUMN(input!F$1),0),VLOOKUP($B142,input!$A:$E,COLUMN(input!C$1),0))</f>
        <v>3.8955631587354196</v>
      </c>
      <c r="H142" s="31">
        <f t="shared" si="26"/>
        <v>3.778696263973357</v>
      </c>
      <c r="I142" s="31">
        <f>ROUND(IF(A142="pilot",VLOOKUP($B142,input!$A:$G,COLUMN(input!G$1),0),VLOOKUP($B142,input!$A:$E,COLUMN(input!D$1),0)),6)</f>
        <v>-5.6631049999999998</v>
      </c>
      <c r="J142" s="19"/>
    </row>
    <row r="143" spans="1:10" x14ac:dyDescent="0.25">
      <c r="A143" s="4" t="s">
        <v>735</v>
      </c>
      <c r="B143" s="3" t="s">
        <v>297</v>
      </c>
      <c r="C143" s="3" t="s">
        <v>839</v>
      </c>
      <c r="D143" s="9" t="s">
        <v>382</v>
      </c>
      <c r="E143" s="3">
        <f t="shared" si="27"/>
        <v>137</v>
      </c>
      <c r="F143" s="4"/>
      <c r="G143" s="31">
        <f>IF(A143="pilot",VLOOKUP($B143,input!$A:$G,COLUMN(input!F$1),0),VLOOKUP($B143,input!$A:$E,COLUMN(input!C$1),0))</f>
        <v>4.8336606026239002</v>
      </c>
      <c r="H143" s="31">
        <f t="shared" si="26"/>
        <v>4.6886507845451835</v>
      </c>
      <c r="I143" s="31">
        <f>ROUND(IF(A143="pilot",VLOOKUP($B143,input!$A:$G,COLUMN(input!G$1),0),VLOOKUP($B143,input!$A:$E,COLUMN(input!D$1),0)),6)</f>
        <v>-10.593461</v>
      </c>
      <c r="J143" s="19"/>
    </row>
    <row r="144" spans="1:10" x14ac:dyDescent="0.25">
      <c r="A144" s="4" t="s">
        <v>735</v>
      </c>
      <c r="B144" s="3" t="s">
        <v>298</v>
      </c>
      <c r="C144" s="3" t="s">
        <v>840</v>
      </c>
      <c r="D144" s="9" t="s">
        <v>383</v>
      </c>
      <c r="E144" s="3">
        <f t="shared" si="27"/>
        <v>138</v>
      </c>
      <c r="F144" s="4"/>
      <c r="G144" s="31">
        <f>IF(A144="pilot",VLOOKUP($B144,input!$A:$G,COLUMN(input!F$1),0),VLOOKUP($B144,input!$A:$E,COLUMN(input!C$1),0))</f>
        <v>5.6702960442825932</v>
      </c>
      <c r="H144" s="31">
        <f t="shared" si="26"/>
        <v>5.5001871629541155</v>
      </c>
      <c r="I144" s="31">
        <f>ROUND(IF(A144="pilot",VLOOKUP($B144,input!$A:$G,COLUMN(input!G$1),0),VLOOKUP($B144,input!$A:$E,COLUMN(input!D$1),0)),6)</f>
        <v>-7.4339959999999996</v>
      </c>
      <c r="J144" s="19"/>
    </row>
    <row r="145" spans="1:10" x14ac:dyDescent="0.25">
      <c r="A145" s="4" t="s">
        <v>735</v>
      </c>
      <c r="B145" s="3" t="s">
        <v>299</v>
      </c>
      <c r="C145" s="3" t="s">
        <v>841</v>
      </c>
      <c r="D145" s="9" t="s">
        <v>384</v>
      </c>
      <c r="E145" s="3">
        <f t="shared" si="27"/>
        <v>139</v>
      </c>
      <c r="F145" s="4"/>
      <c r="G145" s="31">
        <f>IF(A145="pilot",VLOOKUP($B145,input!$A:$G,COLUMN(input!F$1),0),VLOOKUP($B145,input!$A:$E,COLUMN(input!C$1),0))</f>
        <v>2.2141097913676835</v>
      </c>
      <c r="H145" s="31">
        <f t="shared" si="26"/>
        <v>2.147686497626653</v>
      </c>
      <c r="I145" s="31">
        <f>ROUND(IF(A145="pilot",VLOOKUP($B145,input!$A:$G,COLUMN(input!G$1),0),VLOOKUP($B145,input!$A:$E,COLUMN(input!D$1),0)),6)</f>
        <v>-20.498843000000001</v>
      </c>
      <c r="J145" s="19"/>
    </row>
    <row r="146" spans="1:10" ht="16.5" thickBot="1" x14ac:dyDescent="0.3">
      <c r="A146" s="4" t="s">
        <v>735</v>
      </c>
      <c r="B146" s="3" t="s">
        <v>300</v>
      </c>
      <c r="C146" s="3" t="s">
        <v>842</v>
      </c>
      <c r="D146" s="9" t="s">
        <v>385</v>
      </c>
      <c r="E146" s="3">
        <f t="shared" si="27"/>
        <v>140</v>
      </c>
      <c r="F146" s="4"/>
      <c r="G146" s="31">
        <f>IF(A146="pilot",VLOOKUP($B146,input!$A:$G,COLUMN(input!F$1),0),VLOOKUP($B146,input!$A:$E,COLUMN(input!C$1),0))</f>
        <v>2.2842648422677727</v>
      </c>
      <c r="H146" s="31">
        <f t="shared" si="26"/>
        <v>2.2157368969997395</v>
      </c>
      <c r="I146" s="31">
        <f>ROUND(IF(A146="pilot",VLOOKUP($B146,input!$A:$G,COLUMN(input!G$1),0),VLOOKUP($B146,input!$A:$E,COLUMN(input!D$1),0)),6)</f>
        <v>-17.953572000000001</v>
      </c>
      <c r="J146" s="19"/>
    </row>
    <row r="147" spans="1:10" ht="17.25" thickTop="1" thickBot="1" x14ac:dyDescent="0.3">
      <c r="B147" s="11" t="s">
        <v>735</v>
      </c>
      <c r="C147" s="11"/>
      <c r="D147" s="11" t="s">
        <v>740</v>
      </c>
      <c r="E147" s="3">
        <f t="shared" si="27"/>
        <v>141</v>
      </c>
      <c r="F147" s="11"/>
      <c r="G147" s="32">
        <f>SUM(G132:G146)</f>
        <v>340.97756137540586</v>
      </c>
      <c r="H147" s="32">
        <f t="shared" ref="H147:I147" si="28">SUM(H132:H146)</f>
        <v>330.74823453414371</v>
      </c>
      <c r="I147" s="32">
        <f t="shared" si="28"/>
        <v>-273.42364799999996</v>
      </c>
      <c r="J147" s="21">
        <f>IF(B147="pilot",0,IF(I147&gt;0, 0, IF((1-(G147/(G147-I147)))&gt;0.5, 0.5, (1-(G147/(G147-I147))))))</f>
        <v>0</v>
      </c>
    </row>
    <row r="148" spans="1:10" ht="16.5" thickTop="1" x14ac:dyDescent="0.25">
      <c r="D148" s="9" t="s">
        <v>634</v>
      </c>
      <c r="E148" s="3">
        <f t="shared" si="27"/>
        <v>142</v>
      </c>
      <c r="F148" s="4"/>
      <c r="G148" s="31"/>
      <c r="H148" s="31"/>
      <c r="I148" s="31"/>
      <c r="J148" s="19"/>
    </row>
    <row r="149" spans="1:10" x14ac:dyDescent="0.25">
      <c r="B149" s="3" t="s">
        <v>466</v>
      </c>
      <c r="C149" s="3" t="s">
        <v>974</v>
      </c>
      <c r="D149" s="9" t="s">
        <v>699</v>
      </c>
      <c r="E149" s="3">
        <f t="shared" si="27"/>
        <v>143</v>
      </c>
      <c r="F149" s="4"/>
      <c r="G149" s="31">
        <f>IF(A149="pilot",VLOOKUP($B149,input!$A:$G,COLUMN(input!F$1),0),VLOOKUP($B149,input!$A:$E,COLUMN(input!C$1),0))</f>
        <v>4.1021197148845445</v>
      </c>
      <c r="H149" s="31">
        <f t="shared" ref="H149:H159" si="29">IF(A149="Pilot",0.97,0.925)*G149</f>
        <v>3.7944607362682037</v>
      </c>
      <c r="I149" s="31">
        <f>ROUND(IF(A149="pilot",VLOOKUP($B149,input!$A:$G,COLUMN(input!G$1),0),VLOOKUP($B149,input!$A:$E,COLUMN(input!D$1),0)),6)</f>
        <v>-5.8133860000000004</v>
      </c>
      <c r="J149" s="19"/>
    </row>
    <row r="150" spans="1:10" x14ac:dyDescent="0.25">
      <c r="B150" s="3" t="s">
        <v>218</v>
      </c>
      <c r="C150" s="3" t="s">
        <v>846</v>
      </c>
      <c r="D150" s="9" t="s">
        <v>303</v>
      </c>
      <c r="E150" s="3">
        <f t="shared" si="27"/>
        <v>144</v>
      </c>
      <c r="F150" s="4"/>
      <c r="G150" s="31">
        <f>IF(A150="pilot",VLOOKUP($B150,input!$A:$G,COLUMN(input!F$1),0),VLOOKUP($B150,input!$A:$E,COLUMN(input!C$1),0))</f>
        <v>2.829065930965815</v>
      </c>
      <c r="H150" s="31">
        <f t="shared" si="29"/>
        <v>2.6168859861433789</v>
      </c>
      <c r="I150" s="31">
        <f>ROUND(IF(A150="pilot",VLOOKUP($B150,input!$A:$G,COLUMN(input!G$1),0),VLOOKUP($B150,input!$A:$E,COLUMN(input!D$1),0)),6)</f>
        <v>-6.2556019999999997</v>
      </c>
      <c r="J150" s="19"/>
    </row>
    <row r="151" spans="1:10" x14ac:dyDescent="0.25">
      <c r="B151" s="3" t="s">
        <v>424</v>
      </c>
      <c r="C151" s="3" t="s">
        <v>845</v>
      </c>
      <c r="D151" s="9" t="s">
        <v>700</v>
      </c>
      <c r="E151" s="3">
        <f t="shared" si="27"/>
        <v>145</v>
      </c>
      <c r="F151" s="4"/>
      <c r="G151" s="31">
        <f>IF(A151="pilot",VLOOKUP($B151,input!$A:$G,COLUMN(input!F$1),0),VLOOKUP($B151,input!$A:$E,COLUMN(input!C$1),0))</f>
        <v>1.8616364231695763</v>
      </c>
      <c r="H151" s="31">
        <f t="shared" si="29"/>
        <v>1.7220136914318582</v>
      </c>
      <c r="I151" s="31">
        <f>ROUND(IF(A151="pilot",VLOOKUP($B151,input!$A:$G,COLUMN(input!G$1),0),VLOOKUP($B151,input!$A:$E,COLUMN(input!D$1),0)),6)</f>
        <v>-7.7928069999999998</v>
      </c>
      <c r="J151" s="19"/>
    </row>
    <row r="152" spans="1:10" x14ac:dyDescent="0.25">
      <c r="B152" s="3" t="s">
        <v>219</v>
      </c>
      <c r="C152" s="3" t="s">
        <v>847</v>
      </c>
      <c r="D152" s="9" t="s">
        <v>304</v>
      </c>
      <c r="E152" s="3">
        <f t="shared" si="27"/>
        <v>146</v>
      </c>
      <c r="F152" s="4"/>
      <c r="G152" s="31">
        <f>IF(A152="pilot",VLOOKUP($B152,input!$A:$G,COLUMN(input!F$1),0),VLOOKUP($B152,input!$A:$E,COLUMN(input!C$1),0))</f>
        <v>3.4636133172502386</v>
      </c>
      <c r="H152" s="31">
        <f t="shared" si="29"/>
        <v>3.2038423184564708</v>
      </c>
      <c r="I152" s="31">
        <f>ROUND(IF(A152="pilot",VLOOKUP($B152,input!$A:$G,COLUMN(input!G$1),0),VLOOKUP($B152,input!$A:$E,COLUMN(input!D$1),0)),6)</f>
        <v>-3.817977</v>
      </c>
      <c r="J152" s="19"/>
    </row>
    <row r="153" spans="1:10" x14ac:dyDescent="0.25">
      <c r="B153" s="3" t="s">
        <v>220</v>
      </c>
      <c r="C153" s="3" t="s">
        <v>848</v>
      </c>
      <c r="D153" s="9" t="s">
        <v>305</v>
      </c>
      <c r="E153" s="3">
        <f t="shared" si="27"/>
        <v>147</v>
      </c>
      <c r="F153" s="4"/>
      <c r="G153" s="31">
        <f>IF(A153="pilot",VLOOKUP($B153,input!$A:$G,COLUMN(input!F$1),0),VLOOKUP($B153,input!$A:$E,COLUMN(input!C$1),0))</f>
        <v>3.9163656670591518</v>
      </c>
      <c r="H153" s="31">
        <f t="shared" si="29"/>
        <v>3.6226382420297156</v>
      </c>
      <c r="I153" s="31">
        <f>ROUND(IF(A153="pilot",VLOOKUP($B153,input!$A:$G,COLUMN(input!G$1),0),VLOOKUP($B153,input!$A:$E,COLUMN(input!D$1),0)),6)</f>
        <v>-3.2595930000000002</v>
      </c>
      <c r="J153" s="19"/>
    </row>
    <row r="154" spans="1:10" x14ac:dyDescent="0.25">
      <c r="B154" s="3" t="s">
        <v>221</v>
      </c>
      <c r="C154" s="3" t="s">
        <v>849</v>
      </c>
      <c r="D154" s="9" t="s">
        <v>306</v>
      </c>
      <c r="E154" s="3">
        <f t="shared" si="27"/>
        <v>148</v>
      </c>
      <c r="F154" s="4"/>
      <c r="G154" s="31">
        <f>IF(A154="pilot",VLOOKUP($B154,input!$A:$G,COLUMN(input!F$1),0),VLOOKUP($B154,input!$A:$E,COLUMN(input!C$1),0))</f>
        <v>1.3028231529576908</v>
      </c>
      <c r="H154" s="31">
        <f t="shared" si="29"/>
        <v>1.2051114164858641</v>
      </c>
      <c r="I154" s="31">
        <f>ROUND(IF(A154="pilot",VLOOKUP($B154,input!$A:$G,COLUMN(input!G$1),0),VLOOKUP($B154,input!$A:$E,COLUMN(input!D$1),0)),6)</f>
        <v>-4.1472619999999996</v>
      </c>
      <c r="J154" s="19"/>
    </row>
    <row r="155" spans="1:10" x14ac:dyDescent="0.25">
      <c r="B155" s="3" t="s">
        <v>222</v>
      </c>
      <c r="C155" s="3" t="s">
        <v>850</v>
      </c>
      <c r="D155" s="9" t="s">
        <v>307</v>
      </c>
      <c r="E155" s="3">
        <f t="shared" si="27"/>
        <v>149</v>
      </c>
      <c r="F155" s="4"/>
      <c r="G155" s="31">
        <f>IF(A155="pilot",VLOOKUP($B155,input!$A:$G,COLUMN(input!F$1),0),VLOOKUP($B155,input!$A:$E,COLUMN(input!C$1),0))</f>
        <v>2.0965686192340676</v>
      </c>
      <c r="H155" s="31">
        <f t="shared" si="29"/>
        <v>1.9393259727915126</v>
      </c>
      <c r="I155" s="31">
        <f>ROUND(IF(A155="pilot",VLOOKUP($B155,input!$A:$G,COLUMN(input!G$1),0),VLOOKUP($B155,input!$A:$E,COLUMN(input!D$1),0)),6)</f>
        <v>-2.6101990000000002</v>
      </c>
      <c r="J155" s="19"/>
    </row>
    <row r="156" spans="1:10" x14ac:dyDescent="0.25">
      <c r="B156" s="3" t="s">
        <v>223</v>
      </c>
      <c r="C156" s="3" t="s">
        <v>851</v>
      </c>
      <c r="D156" s="9" t="s">
        <v>308</v>
      </c>
      <c r="E156" s="3">
        <f t="shared" si="27"/>
        <v>150</v>
      </c>
      <c r="F156" s="4"/>
      <c r="G156" s="31">
        <f>IF(A156="pilot",VLOOKUP($B156,input!$A:$G,COLUMN(input!F$1),0),VLOOKUP($B156,input!$A:$E,COLUMN(input!C$1),0))</f>
        <v>2.2571044276313406</v>
      </c>
      <c r="H156" s="31">
        <f t="shared" si="29"/>
        <v>2.0878215955589901</v>
      </c>
      <c r="I156" s="31">
        <f>ROUND(IF(A156="pilot",VLOOKUP($B156,input!$A:$G,COLUMN(input!G$1),0),VLOOKUP($B156,input!$A:$E,COLUMN(input!D$1),0)),6)</f>
        <v>-9.9339829999999996</v>
      </c>
      <c r="J156" s="19"/>
    </row>
    <row r="157" spans="1:10" x14ac:dyDescent="0.25">
      <c r="B157" s="3" t="s">
        <v>224</v>
      </c>
      <c r="C157" s="3" t="s">
        <v>852</v>
      </c>
      <c r="D157" s="9" t="s">
        <v>309</v>
      </c>
      <c r="E157" s="3">
        <f t="shared" si="27"/>
        <v>151</v>
      </c>
      <c r="F157" s="4"/>
      <c r="G157" s="31">
        <f>IF(A157="pilot",VLOOKUP($B157,input!$A:$G,COLUMN(input!F$1),0),VLOOKUP($B157,input!$A:$E,COLUMN(input!C$1),0))</f>
        <v>3.1885217850021927</v>
      </c>
      <c r="H157" s="31">
        <f t="shared" si="29"/>
        <v>2.9493826511270282</v>
      </c>
      <c r="I157" s="31">
        <f>ROUND(IF(A157="pilot",VLOOKUP($B157,input!$A:$G,COLUMN(input!G$1),0),VLOOKUP($B157,input!$A:$E,COLUMN(input!D$1),0)),6)</f>
        <v>-8.3671579999999999</v>
      </c>
      <c r="J157" s="19"/>
    </row>
    <row r="158" spans="1:10" x14ac:dyDescent="0.25">
      <c r="B158" s="3" t="s">
        <v>225</v>
      </c>
      <c r="C158" s="3" t="s">
        <v>853</v>
      </c>
      <c r="D158" s="9" t="s">
        <v>310</v>
      </c>
      <c r="E158" s="3">
        <f t="shared" si="27"/>
        <v>152</v>
      </c>
      <c r="F158" s="4"/>
      <c r="G158" s="31">
        <f>IF(A158="pilot",VLOOKUP($B158,input!$A:$G,COLUMN(input!F$1),0),VLOOKUP($B158,input!$A:$E,COLUMN(input!C$1),0))</f>
        <v>3.2794522104054415</v>
      </c>
      <c r="H158" s="31">
        <f t="shared" si="29"/>
        <v>3.0334932946250337</v>
      </c>
      <c r="I158" s="31">
        <f>ROUND(IF(A158="pilot",VLOOKUP($B158,input!$A:$G,COLUMN(input!G$1),0),VLOOKUP($B158,input!$A:$E,COLUMN(input!D$1),0)),6)</f>
        <v>-6.5771629999999996</v>
      </c>
      <c r="J158" s="19"/>
    </row>
    <row r="159" spans="1:10" ht="16.5" thickBot="1" x14ac:dyDescent="0.3">
      <c r="B159" s="3" t="s">
        <v>217</v>
      </c>
      <c r="C159" s="3" t="s">
        <v>844</v>
      </c>
      <c r="D159" s="9" t="s">
        <v>302</v>
      </c>
      <c r="E159" s="3">
        <f t="shared" si="27"/>
        <v>153</v>
      </c>
      <c r="F159" s="4"/>
      <c r="G159" s="31">
        <f>IF(A159="pilot",VLOOKUP($B159,input!$A:$G,COLUMN(input!F$1),0),VLOOKUP($B159,input!$A:$E,COLUMN(input!C$1),0))</f>
        <v>182.26420753558352</v>
      </c>
      <c r="H159" s="31">
        <f t="shared" si="29"/>
        <v>168.59439197041476</v>
      </c>
      <c r="I159" s="31">
        <f>ROUND(IF(A159="pilot",VLOOKUP($B159,input!$A:$G,COLUMN(input!G$1),0),VLOOKUP($B159,input!$A:$E,COLUMN(input!D$1),0)),6)</f>
        <v>152.078891</v>
      </c>
      <c r="J159" s="19"/>
    </row>
    <row r="160" spans="1:10" ht="17.25" thickTop="1" thickBot="1" x14ac:dyDescent="0.3">
      <c r="B160" s="11"/>
      <c r="C160" s="11"/>
      <c r="D160" s="11" t="s">
        <v>388</v>
      </c>
      <c r="E160" s="3">
        <f t="shared" si="27"/>
        <v>154</v>
      </c>
      <c r="F160" s="11"/>
      <c r="G160" s="32">
        <f>SUM(G149:G159)</f>
        <v>210.56147878414359</v>
      </c>
      <c r="H160" s="32">
        <f t="shared" ref="H160:I160" si="30">SUM(H149:H159)</f>
        <v>194.76936787533282</v>
      </c>
      <c r="I160" s="32">
        <f t="shared" si="30"/>
        <v>93.503760999999997</v>
      </c>
      <c r="J160" s="21">
        <f>IF(B160="pilot",0,IF(I160&gt;0, 0, IF((1-(G160/(G160-I160)))&gt;0.5, 0.5, (1-(G160/(G160-I160))))))</f>
        <v>0</v>
      </c>
    </row>
    <row r="161" spans="1:10" ht="16.5" thickTop="1" x14ac:dyDescent="0.25">
      <c r="D161" s="9" t="s">
        <v>634</v>
      </c>
      <c r="E161" s="3">
        <f t="shared" si="27"/>
        <v>155</v>
      </c>
      <c r="F161" s="4"/>
      <c r="G161" s="31"/>
      <c r="H161" s="31"/>
      <c r="I161" s="31"/>
      <c r="J161" s="19"/>
    </row>
    <row r="162" spans="1:10" x14ac:dyDescent="0.25">
      <c r="A162" s="4" t="s">
        <v>735</v>
      </c>
      <c r="B162" s="3" t="s">
        <v>33</v>
      </c>
      <c r="C162" s="3" t="s">
        <v>854</v>
      </c>
      <c r="D162" s="9" t="s">
        <v>138</v>
      </c>
      <c r="E162" s="3">
        <f t="shared" si="27"/>
        <v>156</v>
      </c>
      <c r="F162" s="4"/>
      <c r="G162" s="31">
        <f>IF(A162="pilot",VLOOKUP($B162,input!$A:$G,COLUMN(input!F$1),0),VLOOKUP($B162,input!$A:$E,COLUMN(input!C$1),0))</f>
        <v>182.49413006278647</v>
      </c>
      <c r="H162" s="31">
        <f t="shared" ref="H162:H168" si="31">IF(A162="Pilot",0.97,0.925)*G162</f>
        <v>177.01930616090286</v>
      </c>
      <c r="I162" s="31">
        <f>ROUND(IF(A162="pilot",VLOOKUP($B162,input!$A:$G,COLUMN(input!G$1),0),VLOOKUP($B162,input!$A:$E,COLUMN(input!D$1),0)),6)</f>
        <v>46.453809</v>
      </c>
      <c r="J162" s="19"/>
    </row>
    <row r="163" spans="1:10" x14ac:dyDescent="0.25">
      <c r="A163" s="4" t="s">
        <v>735</v>
      </c>
      <c r="B163" s="3" t="s">
        <v>34</v>
      </c>
      <c r="C163" s="3" t="s">
        <v>855</v>
      </c>
      <c r="D163" s="9" t="s">
        <v>139</v>
      </c>
      <c r="E163" s="3">
        <f t="shared" si="27"/>
        <v>157</v>
      </c>
      <c r="F163" s="4"/>
      <c r="G163" s="31">
        <f>IF(A163="pilot",VLOOKUP($B163,input!$A:$G,COLUMN(input!F$1),0),VLOOKUP($B163,input!$A:$E,COLUMN(input!C$1),0))</f>
        <v>52.977712045371604</v>
      </c>
      <c r="H163" s="31">
        <f t="shared" si="31"/>
        <v>51.388380684010457</v>
      </c>
      <c r="I163" s="31">
        <f>ROUND(IF(A163="pilot",VLOOKUP($B163,input!$A:$G,COLUMN(input!G$1),0),VLOOKUP($B163,input!$A:$E,COLUMN(input!D$1),0)),6)</f>
        <v>-2.6960670000000002</v>
      </c>
      <c r="J163" s="19"/>
    </row>
    <row r="164" spans="1:10" x14ac:dyDescent="0.25">
      <c r="A164" s="4" t="s">
        <v>735</v>
      </c>
      <c r="B164" s="3" t="s">
        <v>38</v>
      </c>
      <c r="C164" s="3" t="s">
        <v>859</v>
      </c>
      <c r="D164" s="9" t="s">
        <v>143</v>
      </c>
      <c r="E164" s="3">
        <f t="shared" si="27"/>
        <v>158</v>
      </c>
      <c r="F164" s="4"/>
      <c r="G164" s="31">
        <f>IF(A164="pilot",VLOOKUP($B164,input!$A:$G,COLUMN(input!F$1),0),VLOOKUP($B164,input!$A:$E,COLUMN(input!C$1),0))</f>
        <v>3.8404839098769883</v>
      </c>
      <c r="H164" s="31">
        <f t="shared" si="31"/>
        <v>3.7252693925806786</v>
      </c>
      <c r="I164" s="31">
        <f>ROUND(IF(A164="pilot",VLOOKUP($B164,input!$A:$G,COLUMN(input!G$1),0),VLOOKUP($B164,input!$A:$E,COLUMN(input!D$1),0)),6)</f>
        <v>-51.536462999999998</v>
      </c>
      <c r="J164" s="19"/>
    </row>
    <row r="165" spans="1:10" x14ac:dyDescent="0.25">
      <c r="A165" s="4" t="s">
        <v>735</v>
      </c>
      <c r="B165" s="3" t="s">
        <v>35</v>
      </c>
      <c r="C165" s="3" t="s">
        <v>856</v>
      </c>
      <c r="D165" s="9" t="s">
        <v>140</v>
      </c>
      <c r="E165" s="3">
        <f t="shared" si="27"/>
        <v>159</v>
      </c>
      <c r="F165" s="4"/>
      <c r="G165" s="31">
        <f>IF(A165="pilot",VLOOKUP($B165,input!$A:$G,COLUMN(input!F$1),0),VLOOKUP($B165,input!$A:$E,COLUMN(input!C$1),0))</f>
        <v>102.35553195399795</v>
      </c>
      <c r="H165" s="31">
        <f t="shared" si="31"/>
        <v>99.284865995378013</v>
      </c>
      <c r="I165" s="31">
        <f>ROUND(IF(A165="pilot",VLOOKUP($B165,input!$A:$G,COLUMN(input!G$1),0),VLOOKUP($B165,input!$A:$E,COLUMN(input!D$1),0)),6)</f>
        <v>-2.3403</v>
      </c>
      <c r="J165" s="19"/>
    </row>
    <row r="166" spans="1:10" x14ac:dyDescent="0.25">
      <c r="A166" s="4" t="s">
        <v>735</v>
      </c>
      <c r="B166" s="3" t="s">
        <v>36</v>
      </c>
      <c r="C166" s="3" t="s">
        <v>857</v>
      </c>
      <c r="D166" s="9" t="s">
        <v>141</v>
      </c>
      <c r="E166" s="3">
        <f t="shared" si="27"/>
        <v>160</v>
      </c>
      <c r="F166" s="4"/>
      <c r="G166" s="31">
        <f>IF(A166="pilot",VLOOKUP($B166,input!$A:$G,COLUMN(input!F$1),0),VLOOKUP($B166,input!$A:$E,COLUMN(input!C$1),0))</f>
        <v>198.88432570155484</v>
      </c>
      <c r="H166" s="31">
        <f t="shared" si="31"/>
        <v>192.91779593050819</v>
      </c>
      <c r="I166" s="31">
        <f>ROUND(IF(A166="pilot",VLOOKUP($B166,input!$A:$G,COLUMN(input!G$1),0),VLOOKUP($B166,input!$A:$E,COLUMN(input!D$1),0)),6)</f>
        <v>-136.93477999999999</v>
      </c>
      <c r="J166" s="19"/>
    </row>
    <row r="167" spans="1:10" x14ac:dyDescent="0.25">
      <c r="A167" s="4" t="s">
        <v>735</v>
      </c>
      <c r="B167" s="3" t="s">
        <v>37</v>
      </c>
      <c r="C167" s="3" t="s">
        <v>858</v>
      </c>
      <c r="D167" s="9" t="s">
        <v>142</v>
      </c>
      <c r="E167" s="3">
        <f t="shared" si="27"/>
        <v>161</v>
      </c>
      <c r="F167" s="4"/>
      <c r="G167" s="31">
        <f>IF(A167="pilot",VLOOKUP($B167,input!$A:$G,COLUMN(input!F$1),0),VLOOKUP($B167,input!$A:$E,COLUMN(input!C$1),0))</f>
        <v>91.736960413193671</v>
      </c>
      <c r="H167" s="31">
        <f t="shared" si="31"/>
        <v>88.984851600797853</v>
      </c>
      <c r="I167" s="31">
        <f>ROUND(IF(A167="pilot",VLOOKUP($B167,input!$A:$G,COLUMN(input!G$1),0),VLOOKUP($B167,input!$A:$E,COLUMN(input!D$1),0)),6)</f>
        <v>-20.034675</v>
      </c>
      <c r="J167" s="19"/>
    </row>
    <row r="168" spans="1:10" ht="16.5" thickBot="1" x14ac:dyDescent="0.3">
      <c r="A168" s="4" t="s">
        <v>735</v>
      </c>
      <c r="B168" s="3" t="s">
        <v>39</v>
      </c>
      <c r="C168" s="3" t="s">
        <v>860</v>
      </c>
      <c r="D168" s="9" t="s">
        <v>144</v>
      </c>
      <c r="E168" s="3">
        <f t="shared" si="27"/>
        <v>162</v>
      </c>
      <c r="F168" s="4"/>
      <c r="G168" s="31">
        <f>IF(A168="pilot",VLOOKUP($B168,input!$A:$G,COLUMN(input!F$1),0),VLOOKUP($B168,input!$A:$E,COLUMN(input!C$1),0))</f>
        <v>30.119602122146578</v>
      </c>
      <c r="H168" s="31">
        <f t="shared" si="31"/>
        <v>29.21601405848218</v>
      </c>
      <c r="I168" s="31">
        <f>ROUND(IF(A168="pilot",VLOOKUP($B168,input!$A:$G,COLUMN(input!G$1),0),VLOOKUP($B168,input!$A:$E,COLUMN(input!D$1),0)),6)</f>
        <v>-63.383465999999999</v>
      </c>
      <c r="J168" s="19"/>
    </row>
    <row r="169" spans="1:10" ht="17.25" thickTop="1" thickBot="1" x14ac:dyDescent="0.3">
      <c r="B169" s="11" t="s">
        <v>735</v>
      </c>
      <c r="C169" s="11"/>
      <c r="D169" s="11" t="s">
        <v>741</v>
      </c>
      <c r="E169" s="3">
        <f t="shared" si="27"/>
        <v>163</v>
      </c>
      <c r="F169" s="11"/>
      <c r="G169" s="32">
        <f>SUM(G162:G168)</f>
        <v>662.40874620892805</v>
      </c>
      <c r="H169" s="32">
        <f t="shared" ref="H169:I169" si="32">SUM(H162:H168)</f>
        <v>642.53648382266022</v>
      </c>
      <c r="I169" s="32">
        <f t="shared" si="32"/>
        <v>-230.47194199999998</v>
      </c>
      <c r="J169" s="21">
        <f>IF(B169="pilot",0,IF(I169&gt;0, 0, IF((1-(G169/(G169-I169)))&gt;0.5, 0.5, (1-(G169/(G169-I169))))))</f>
        <v>0</v>
      </c>
    </row>
    <row r="170" spans="1:10" ht="16.5" thickTop="1" x14ac:dyDescent="0.25">
      <c r="D170" s="9" t="s">
        <v>634</v>
      </c>
      <c r="E170" s="3">
        <f t="shared" si="27"/>
        <v>164</v>
      </c>
      <c r="F170" s="4"/>
      <c r="G170" s="31"/>
      <c r="H170" s="31"/>
      <c r="I170" s="31"/>
      <c r="J170" s="19"/>
    </row>
    <row r="171" spans="1:10" x14ac:dyDescent="0.25">
      <c r="B171" s="3" t="s">
        <v>40</v>
      </c>
      <c r="C171" s="3" t="s">
        <v>861</v>
      </c>
      <c r="D171" s="9" t="s">
        <v>145</v>
      </c>
      <c r="E171" s="3">
        <f t="shared" si="27"/>
        <v>165</v>
      </c>
      <c r="F171" s="4"/>
      <c r="G171" s="31">
        <f>IF(A171="pilot",VLOOKUP($B171,input!$A:$G,COLUMN(input!F$1),0),VLOOKUP($B171,input!$A:$E,COLUMN(input!C$1),0))</f>
        <v>59.518676755862522</v>
      </c>
      <c r="H171" s="31">
        <f t="shared" ref="H171:H180" si="33">IF(A171="Pilot",0.97,0.925)*G171</f>
        <v>55.054775999172833</v>
      </c>
      <c r="I171" s="31">
        <f>ROUND(IF(A171="pilot",VLOOKUP($B171,input!$A:$G,COLUMN(input!G$1),0),VLOOKUP($B171,input!$A:$E,COLUMN(input!D$1),0)),6)</f>
        <v>38.810119999999998</v>
      </c>
      <c r="J171" s="19"/>
    </row>
    <row r="172" spans="1:10" x14ac:dyDescent="0.25">
      <c r="B172" s="3" t="s">
        <v>41</v>
      </c>
      <c r="C172" s="3" t="s">
        <v>862</v>
      </c>
      <c r="D172" s="9" t="s">
        <v>146</v>
      </c>
      <c r="E172" s="3">
        <f t="shared" si="27"/>
        <v>166</v>
      </c>
      <c r="F172" s="4"/>
      <c r="G172" s="31">
        <f>IF(A172="pilot",VLOOKUP($B172,input!$A:$G,COLUMN(input!F$1),0),VLOOKUP($B172,input!$A:$E,COLUMN(input!C$1),0))</f>
        <v>97.46835395147545</v>
      </c>
      <c r="H172" s="31">
        <f t="shared" si="33"/>
        <v>90.1582274051148</v>
      </c>
      <c r="I172" s="31">
        <f>ROUND(IF(A172="pilot",VLOOKUP($B172,input!$A:$G,COLUMN(input!G$1),0),VLOOKUP($B172,input!$A:$E,COLUMN(input!D$1),0)),6)</f>
        <v>44.209130000000002</v>
      </c>
      <c r="J172" s="19"/>
    </row>
    <row r="173" spans="1:10" x14ac:dyDescent="0.25">
      <c r="B173" s="3" t="s">
        <v>42</v>
      </c>
      <c r="C173" s="3" t="s">
        <v>863</v>
      </c>
      <c r="D173" s="9" t="s">
        <v>147</v>
      </c>
      <c r="E173" s="3">
        <f t="shared" si="27"/>
        <v>167</v>
      </c>
      <c r="F173" s="4"/>
      <c r="G173" s="31">
        <f>IF(A173="pilot",VLOOKUP($B173,input!$A:$G,COLUMN(input!F$1),0),VLOOKUP($B173,input!$A:$E,COLUMN(input!C$1),0))</f>
        <v>2.1453198409355916</v>
      </c>
      <c r="H173" s="31">
        <f t="shared" si="33"/>
        <v>1.9844208528654224</v>
      </c>
      <c r="I173" s="31">
        <f>ROUND(IF(A173="pilot",VLOOKUP($B173,input!$A:$G,COLUMN(input!G$1),0),VLOOKUP($B173,input!$A:$E,COLUMN(input!D$1),0)),6)</f>
        <v>-13.975643</v>
      </c>
      <c r="J173" s="19"/>
    </row>
    <row r="174" spans="1:10" x14ac:dyDescent="0.25">
      <c r="B174" s="3" t="s">
        <v>43</v>
      </c>
      <c r="C174" s="3" t="s">
        <v>864</v>
      </c>
      <c r="D174" s="9" t="s">
        <v>148</v>
      </c>
      <c r="E174" s="3">
        <f t="shared" si="27"/>
        <v>168</v>
      </c>
      <c r="F174" s="4"/>
      <c r="G174" s="31">
        <f>IF(A174="pilot",VLOOKUP($B174,input!$A:$G,COLUMN(input!F$1),0),VLOOKUP($B174,input!$A:$E,COLUMN(input!C$1),0))</f>
        <v>4.1293095645610958</v>
      </c>
      <c r="H174" s="31">
        <f t="shared" si="33"/>
        <v>3.8196113472190136</v>
      </c>
      <c r="I174" s="31">
        <f>ROUND(IF(A174="pilot",VLOOKUP($B174,input!$A:$G,COLUMN(input!G$1),0),VLOOKUP($B174,input!$A:$E,COLUMN(input!D$1),0)),6)</f>
        <v>-14.786173</v>
      </c>
      <c r="J174" s="19"/>
    </row>
    <row r="175" spans="1:10" x14ac:dyDescent="0.25">
      <c r="B175" s="3" t="s">
        <v>44</v>
      </c>
      <c r="C175" s="3" t="s">
        <v>865</v>
      </c>
      <c r="D175" s="9" t="s">
        <v>149</v>
      </c>
      <c r="E175" s="3">
        <f t="shared" si="27"/>
        <v>169</v>
      </c>
      <c r="F175" s="4"/>
      <c r="G175" s="31">
        <f>IF(A175="pilot",VLOOKUP($B175,input!$A:$G,COLUMN(input!F$1),0),VLOOKUP($B175,input!$A:$E,COLUMN(input!C$1),0))</f>
        <v>1.7031578611994471</v>
      </c>
      <c r="H175" s="31">
        <f t="shared" si="33"/>
        <v>1.5754210216094886</v>
      </c>
      <c r="I175" s="31">
        <f>ROUND(IF(A175="pilot",VLOOKUP($B175,input!$A:$G,COLUMN(input!G$1),0),VLOOKUP($B175,input!$A:$E,COLUMN(input!D$1),0)),6)</f>
        <v>-13.125199</v>
      </c>
      <c r="J175" s="19"/>
    </row>
    <row r="176" spans="1:10" x14ac:dyDescent="0.25">
      <c r="B176" s="3" t="s">
        <v>45</v>
      </c>
      <c r="C176" s="3" t="s">
        <v>866</v>
      </c>
      <c r="D176" s="9" t="s">
        <v>150</v>
      </c>
      <c r="E176" s="3">
        <f t="shared" si="27"/>
        <v>170</v>
      </c>
      <c r="F176" s="4"/>
      <c r="G176" s="31">
        <f>IF(A176="pilot",VLOOKUP($B176,input!$A:$G,COLUMN(input!F$1),0),VLOOKUP($B176,input!$A:$E,COLUMN(input!C$1),0))</f>
        <v>2.4998266339762507</v>
      </c>
      <c r="H176" s="31">
        <f t="shared" si="33"/>
        <v>2.3123396364280322</v>
      </c>
      <c r="I176" s="31">
        <f>ROUND(IF(A176="pilot",VLOOKUP($B176,input!$A:$G,COLUMN(input!G$1),0),VLOOKUP($B176,input!$A:$E,COLUMN(input!D$1),0)),6)</f>
        <v>-9.2782669999999996</v>
      </c>
      <c r="J176" s="19"/>
    </row>
    <row r="177" spans="1:10" x14ac:dyDescent="0.25">
      <c r="B177" s="3" t="s">
        <v>46</v>
      </c>
      <c r="C177" s="3" t="s">
        <v>867</v>
      </c>
      <c r="D177" s="9" t="s">
        <v>151</v>
      </c>
      <c r="E177" s="3">
        <f t="shared" si="27"/>
        <v>171</v>
      </c>
      <c r="F177" s="4"/>
      <c r="G177" s="31">
        <f>IF(A177="pilot",VLOOKUP($B177,input!$A:$G,COLUMN(input!F$1),0),VLOOKUP($B177,input!$A:$E,COLUMN(input!C$1),0))</f>
        <v>1.277079699950471</v>
      </c>
      <c r="H177" s="31">
        <f t="shared" si="33"/>
        <v>1.1812987224541858</v>
      </c>
      <c r="I177" s="31">
        <f>ROUND(IF(A177="pilot",VLOOKUP($B177,input!$A:$G,COLUMN(input!G$1),0),VLOOKUP($B177,input!$A:$E,COLUMN(input!D$1),0)),6)</f>
        <v>-4.1680890000000002</v>
      </c>
      <c r="J177" s="19"/>
    </row>
    <row r="178" spans="1:10" x14ac:dyDescent="0.25">
      <c r="B178" s="3" t="s">
        <v>47</v>
      </c>
      <c r="C178" s="3" t="s">
        <v>868</v>
      </c>
      <c r="D178" s="9" t="s">
        <v>152</v>
      </c>
      <c r="E178" s="3">
        <f t="shared" si="27"/>
        <v>172</v>
      </c>
      <c r="F178" s="4"/>
      <c r="G178" s="31">
        <f>IF(A178="pilot",VLOOKUP($B178,input!$A:$G,COLUMN(input!F$1),0),VLOOKUP($B178,input!$A:$E,COLUMN(input!C$1),0))</f>
        <v>2.3120968018757</v>
      </c>
      <c r="H178" s="31">
        <f t="shared" si="33"/>
        <v>2.1386895417350225</v>
      </c>
      <c r="I178" s="31">
        <f>ROUND(IF(A178="pilot",VLOOKUP($B178,input!$A:$G,COLUMN(input!G$1),0),VLOOKUP($B178,input!$A:$E,COLUMN(input!D$1),0)),6)</f>
        <v>-17.523524999999999</v>
      </c>
      <c r="J178" s="19"/>
    </row>
    <row r="179" spans="1:10" x14ac:dyDescent="0.25">
      <c r="B179" s="3" t="s">
        <v>48</v>
      </c>
      <c r="C179" s="3" t="s">
        <v>869</v>
      </c>
      <c r="D179" s="9" t="s">
        <v>153</v>
      </c>
      <c r="E179" s="3">
        <f t="shared" si="27"/>
        <v>173</v>
      </c>
      <c r="F179" s="4"/>
      <c r="G179" s="31">
        <f>IF(A179="pilot",VLOOKUP($B179,input!$A:$G,COLUMN(input!F$1),0),VLOOKUP($B179,input!$A:$E,COLUMN(input!C$1),0))</f>
        <v>1.4835486358818748</v>
      </c>
      <c r="H179" s="31">
        <f t="shared" si="33"/>
        <v>1.3722824881907343</v>
      </c>
      <c r="I179" s="31">
        <f>ROUND(IF(A179="pilot",VLOOKUP($B179,input!$A:$G,COLUMN(input!G$1),0),VLOOKUP($B179,input!$A:$E,COLUMN(input!D$1),0)),6)</f>
        <v>-3.6180460000000001</v>
      </c>
      <c r="J179" s="19"/>
    </row>
    <row r="180" spans="1:10" ht="16.5" thickBot="1" x14ac:dyDescent="0.3">
      <c r="B180" s="3" t="s">
        <v>49</v>
      </c>
      <c r="C180" s="3" t="s">
        <v>870</v>
      </c>
      <c r="D180" s="9" t="s">
        <v>719</v>
      </c>
      <c r="E180" s="3">
        <f t="shared" si="27"/>
        <v>174</v>
      </c>
      <c r="F180" s="4"/>
      <c r="G180" s="31">
        <f>IF(A180="pilot",VLOOKUP($B180,input!$A:$G,COLUMN(input!F$1),0),VLOOKUP($B180,input!$A:$E,COLUMN(input!C$1),0))</f>
        <v>8.6646386794119241</v>
      </c>
      <c r="H180" s="31">
        <f t="shared" si="33"/>
        <v>8.0147907784560299</v>
      </c>
      <c r="I180" s="31">
        <f>ROUND(IF(A180="pilot",VLOOKUP($B180,input!$A:$G,COLUMN(input!G$1),0),VLOOKUP($B180,input!$A:$E,COLUMN(input!D$1),0)),6)</f>
        <v>5.1668609999999999</v>
      </c>
      <c r="J180" s="19"/>
    </row>
    <row r="181" spans="1:10" ht="17.25" thickTop="1" thickBot="1" x14ac:dyDescent="0.3">
      <c r="B181" s="11"/>
      <c r="C181" s="11"/>
      <c r="D181" s="11" t="s">
        <v>400</v>
      </c>
      <c r="E181" s="3">
        <f t="shared" si="27"/>
        <v>175</v>
      </c>
      <c r="F181" s="11"/>
      <c r="G181" s="32">
        <f>SUM(G171:G180)</f>
        <v>181.20200842513032</v>
      </c>
      <c r="H181" s="32">
        <f t="shared" ref="H181:I181" si="34">SUM(H171:H180)</f>
        <v>167.61185779324555</v>
      </c>
      <c r="I181" s="32">
        <f t="shared" si="34"/>
        <v>11.711168999999995</v>
      </c>
      <c r="J181" s="21">
        <f>IF(B181="pilot",0,IF(I181&gt;0, 0, IF((1-(G181/(G181-I181)))&gt;0.5, 0.5, (1-(G181/(G181-I181))))))</f>
        <v>0</v>
      </c>
    </row>
    <row r="182" spans="1:10" ht="16.5" thickTop="1" x14ac:dyDescent="0.25">
      <c r="D182" s="9" t="s">
        <v>634</v>
      </c>
      <c r="E182" s="3">
        <f t="shared" si="27"/>
        <v>176</v>
      </c>
      <c r="F182" s="4"/>
      <c r="G182" s="31"/>
      <c r="H182" s="31"/>
      <c r="I182" s="31"/>
      <c r="J182" s="19"/>
    </row>
    <row r="183" spans="1:10" x14ac:dyDescent="0.25">
      <c r="A183" s="4" t="s">
        <v>735</v>
      </c>
      <c r="B183" s="3" t="s">
        <v>50</v>
      </c>
      <c r="C183" s="3" t="s">
        <v>871</v>
      </c>
      <c r="D183" s="9" t="s">
        <v>155</v>
      </c>
      <c r="E183" s="3">
        <f t="shared" si="27"/>
        <v>177</v>
      </c>
      <c r="F183" s="4"/>
      <c r="G183" s="31">
        <f>IF(A183="pilot",VLOOKUP($B183,input!$A:$G,COLUMN(input!F$1),0),VLOOKUP($B183,input!$A:$E,COLUMN(input!C$1),0))</f>
        <v>148.11899983654351</v>
      </c>
      <c r="H183" s="31">
        <f t="shared" ref="H183:H191" si="35">IF(A183="Pilot",0.97,0.925)*G183</f>
        <v>143.6754298414472</v>
      </c>
      <c r="I183" s="31">
        <f>ROUND(IF(A183="pilot",VLOOKUP($B183,input!$A:$G,COLUMN(input!G$1),0),VLOOKUP($B183,input!$A:$E,COLUMN(input!D$1),0)),6)</f>
        <v>70.542981999999995</v>
      </c>
      <c r="J183" s="19"/>
    </row>
    <row r="184" spans="1:10" x14ac:dyDescent="0.25">
      <c r="A184" s="4" t="s">
        <v>735</v>
      </c>
      <c r="B184" s="3" t="s">
        <v>561</v>
      </c>
      <c r="C184" s="3" t="s">
        <v>975</v>
      </c>
      <c r="D184" s="9" t="s">
        <v>720</v>
      </c>
      <c r="E184" s="3">
        <f t="shared" si="27"/>
        <v>178</v>
      </c>
      <c r="F184" s="4"/>
      <c r="G184" s="31">
        <f>IF(A184="pilot",VLOOKUP($B184,input!$A:$G,COLUMN(input!F$1),0),VLOOKUP($B184,input!$A:$E,COLUMN(input!C$1),0))</f>
        <v>42.328264629189661</v>
      </c>
      <c r="H184" s="31">
        <f t="shared" si="35"/>
        <v>41.058416690313969</v>
      </c>
      <c r="I184" s="31">
        <f>ROUND(IF(A184="pilot",VLOOKUP($B184,input!$A:$G,COLUMN(input!G$1),0),VLOOKUP($B184,input!$A:$E,COLUMN(input!D$1),0)),6)</f>
        <v>-29.421181000000001</v>
      </c>
      <c r="J184" s="19"/>
    </row>
    <row r="185" spans="1:10" x14ac:dyDescent="0.25">
      <c r="A185" s="4" t="s">
        <v>735</v>
      </c>
      <c r="B185" s="3" t="s">
        <v>51</v>
      </c>
      <c r="C185" s="3" t="s">
        <v>872</v>
      </c>
      <c r="D185" s="9" t="s">
        <v>156</v>
      </c>
      <c r="E185" s="3">
        <f t="shared" si="27"/>
        <v>179</v>
      </c>
      <c r="F185" s="4"/>
      <c r="G185" s="31">
        <f>IF(A185="pilot",VLOOKUP($B185,input!$A:$G,COLUMN(input!F$1),0),VLOOKUP($B185,input!$A:$E,COLUMN(input!C$1),0))</f>
        <v>3.6953911096121494</v>
      </c>
      <c r="H185" s="31">
        <f t="shared" si="35"/>
        <v>3.5845293763237849</v>
      </c>
      <c r="I185" s="31">
        <f>ROUND(IF(A185="pilot",VLOOKUP($B185,input!$A:$G,COLUMN(input!G$1),0),VLOOKUP($B185,input!$A:$E,COLUMN(input!D$1),0)),6)</f>
        <v>-10.195817999999999</v>
      </c>
      <c r="J185" s="19"/>
    </row>
    <row r="186" spans="1:10" x14ac:dyDescent="0.25">
      <c r="A186" s="4" t="s">
        <v>735</v>
      </c>
      <c r="B186" s="3" t="s">
        <v>271</v>
      </c>
      <c r="C186" s="3" t="s">
        <v>873</v>
      </c>
      <c r="D186" s="9" t="s">
        <v>356</v>
      </c>
      <c r="E186" s="3">
        <f t="shared" si="27"/>
        <v>180</v>
      </c>
      <c r="F186" s="4"/>
      <c r="G186" s="31">
        <f>IF(A186="pilot",VLOOKUP($B186,input!$A:$G,COLUMN(input!F$1),0),VLOOKUP($B186,input!$A:$E,COLUMN(input!C$1),0))</f>
        <v>4.316624540526405</v>
      </c>
      <c r="H186" s="31">
        <f t="shared" si="35"/>
        <v>4.1871258043106128</v>
      </c>
      <c r="I186" s="31">
        <f>ROUND(IF(A186="pilot",VLOOKUP($B186,input!$A:$G,COLUMN(input!G$1),0),VLOOKUP($B186,input!$A:$E,COLUMN(input!D$1),0)),6)</f>
        <v>-20.059446000000001</v>
      </c>
      <c r="J186" s="19"/>
    </row>
    <row r="187" spans="1:10" x14ac:dyDescent="0.25">
      <c r="A187" s="4" t="s">
        <v>735</v>
      </c>
      <c r="B187" s="3" t="s">
        <v>272</v>
      </c>
      <c r="C187" s="3" t="s">
        <v>874</v>
      </c>
      <c r="D187" s="9" t="s">
        <v>357</v>
      </c>
      <c r="E187" s="3">
        <f t="shared" si="27"/>
        <v>181</v>
      </c>
      <c r="F187" s="4"/>
      <c r="G187" s="31">
        <f>IF(A187="pilot",VLOOKUP($B187,input!$A:$G,COLUMN(input!F$1),0),VLOOKUP($B187,input!$A:$E,COLUMN(input!C$1),0))</f>
        <v>8.1807790575153962</v>
      </c>
      <c r="H187" s="31">
        <f t="shared" si="35"/>
        <v>7.9353556857899346</v>
      </c>
      <c r="I187" s="31">
        <f>ROUND(IF(A187="pilot",VLOOKUP($B187,input!$A:$G,COLUMN(input!G$1),0),VLOOKUP($B187,input!$A:$E,COLUMN(input!D$1),0)),6)</f>
        <v>-11.389255</v>
      </c>
      <c r="J187" s="19"/>
    </row>
    <row r="188" spans="1:10" x14ac:dyDescent="0.25">
      <c r="A188" s="4" t="s">
        <v>735</v>
      </c>
      <c r="B188" s="3" t="s">
        <v>273</v>
      </c>
      <c r="C188" s="3" t="s">
        <v>875</v>
      </c>
      <c r="D188" s="9" t="s">
        <v>358</v>
      </c>
      <c r="E188" s="3">
        <f t="shared" si="27"/>
        <v>182</v>
      </c>
      <c r="F188" s="4"/>
      <c r="G188" s="31">
        <f>IF(A188="pilot",VLOOKUP($B188,input!$A:$G,COLUMN(input!F$1),0),VLOOKUP($B188,input!$A:$E,COLUMN(input!C$1),0))</f>
        <v>4.196915992183877</v>
      </c>
      <c r="H188" s="31">
        <f t="shared" si="35"/>
        <v>4.0710085124183601</v>
      </c>
      <c r="I188" s="31">
        <f>ROUND(IF(A188="pilot",VLOOKUP($B188,input!$A:$G,COLUMN(input!G$1),0),VLOOKUP($B188,input!$A:$E,COLUMN(input!D$1),0)),6)</f>
        <v>-20.199490000000001</v>
      </c>
      <c r="J188" s="19"/>
    </row>
    <row r="189" spans="1:10" x14ac:dyDescent="0.25">
      <c r="A189" s="4" t="s">
        <v>735</v>
      </c>
      <c r="B189" s="3" t="s">
        <v>469</v>
      </c>
      <c r="C189" s="3" t="s">
        <v>976</v>
      </c>
      <c r="D189" s="9" t="s">
        <v>721</v>
      </c>
      <c r="E189" s="3">
        <f t="shared" si="27"/>
        <v>183</v>
      </c>
      <c r="F189" s="4"/>
      <c r="G189" s="31">
        <f>IF(A189="pilot",VLOOKUP($B189,input!$A:$G,COLUMN(input!F$1),0),VLOOKUP($B189,input!$A:$E,COLUMN(input!C$1),0))</f>
        <v>4.0708280809872255</v>
      </c>
      <c r="H189" s="31">
        <f t="shared" si="35"/>
        <v>3.9487032385576084</v>
      </c>
      <c r="I189" s="31">
        <f>ROUND(IF(A189="pilot",VLOOKUP($B189,input!$A:$G,COLUMN(input!G$1),0),VLOOKUP($B189,input!$A:$E,COLUMN(input!D$1),0)),6)</f>
        <v>-9.2595019999999995</v>
      </c>
      <c r="J189" s="19"/>
    </row>
    <row r="190" spans="1:10" x14ac:dyDescent="0.25">
      <c r="A190" s="4" t="s">
        <v>735</v>
      </c>
      <c r="B190" s="3" t="s">
        <v>275</v>
      </c>
      <c r="C190" s="3" t="s">
        <v>877</v>
      </c>
      <c r="D190" s="9" t="s">
        <v>360</v>
      </c>
      <c r="E190" s="3">
        <f t="shared" si="27"/>
        <v>184</v>
      </c>
      <c r="F190" s="4"/>
      <c r="G190" s="31">
        <f>IF(A190="pilot",VLOOKUP($B190,input!$A:$G,COLUMN(input!F$1),0),VLOOKUP($B190,input!$A:$E,COLUMN(input!C$1),0))</f>
        <v>3.7525974929688779</v>
      </c>
      <c r="H190" s="31">
        <f t="shared" si="35"/>
        <v>3.6400195681798113</v>
      </c>
      <c r="I190" s="31">
        <f>ROUND(IF(A190="pilot",VLOOKUP($B190,input!$A:$G,COLUMN(input!G$1),0),VLOOKUP($B190,input!$A:$E,COLUMN(input!D$1),0)),6)</f>
        <v>-5.7780750000000003</v>
      </c>
      <c r="J190" s="19"/>
    </row>
    <row r="191" spans="1:10" ht="16.5" thickBot="1" x14ac:dyDescent="0.3">
      <c r="A191" s="4" t="s">
        <v>735</v>
      </c>
      <c r="B191" s="3" t="s">
        <v>274</v>
      </c>
      <c r="C191" s="3" t="s">
        <v>876</v>
      </c>
      <c r="D191" s="9" t="s">
        <v>359</v>
      </c>
      <c r="E191" s="3">
        <f t="shared" si="27"/>
        <v>185</v>
      </c>
      <c r="F191" s="4"/>
      <c r="G191" s="31">
        <f>IF(A191="pilot",VLOOKUP($B191,input!$A:$G,COLUMN(input!F$1),0),VLOOKUP($B191,input!$A:$E,COLUMN(input!C$1),0))</f>
        <v>3.3582949254251262</v>
      </c>
      <c r="H191" s="31">
        <f t="shared" si="35"/>
        <v>3.2575460776623721</v>
      </c>
      <c r="I191" s="31">
        <f>ROUND(IF(A191="pilot",VLOOKUP($B191,input!$A:$G,COLUMN(input!G$1),0),VLOOKUP($B191,input!$A:$E,COLUMN(input!D$1),0)),6)</f>
        <v>-7.9592510000000001</v>
      </c>
      <c r="J191" s="19"/>
    </row>
    <row r="192" spans="1:10" ht="17.25" thickTop="1" thickBot="1" x14ac:dyDescent="0.3">
      <c r="B192" s="11" t="s">
        <v>735</v>
      </c>
      <c r="C192" s="11"/>
      <c r="D192" s="11" t="s">
        <v>742</v>
      </c>
      <c r="E192" s="3">
        <f t="shared" si="27"/>
        <v>186</v>
      </c>
      <c r="F192" s="11"/>
      <c r="G192" s="32">
        <f>SUM(G183:G191)</f>
        <v>222.01869566495219</v>
      </c>
      <c r="H192" s="32">
        <f t="shared" ref="H192:I192" si="36">SUM(H183:H191)</f>
        <v>215.35813479500368</v>
      </c>
      <c r="I192" s="32">
        <f t="shared" si="36"/>
        <v>-43.71903600000001</v>
      </c>
      <c r="J192" s="21">
        <f>IF(B192="pilot",0,IF(I192&gt;0, 0, IF((1-(G192/(G192-I192)))&gt;0.5, 0.5, (1-(G192/(G192-I192))))))</f>
        <v>0</v>
      </c>
    </row>
    <row r="193" spans="1:10" ht="16.5" thickTop="1" x14ac:dyDescent="0.25">
      <c r="D193" s="9" t="s">
        <v>634</v>
      </c>
      <c r="E193" s="3">
        <f t="shared" si="27"/>
        <v>187</v>
      </c>
      <c r="F193" s="4"/>
      <c r="G193" s="31"/>
      <c r="H193" s="31"/>
      <c r="I193" s="31"/>
      <c r="J193" s="19"/>
    </row>
    <row r="194" spans="1:10" x14ac:dyDescent="0.25">
      <c r="A194" s="4" t="s">
        <v>735</v>
      </c>
      <c r="B194" s="3" t="s">
        <v>548</v>
      </c>
      <c r="C194" s="3" t="s">
        <v>977</v>
      </c>
      <c r="D194" s="9" t="s">
        <v>722</v>
      </c>
      <c r="E194" s="3">
        <f t="shared" si="27"/>
        <v>188</v>
      </c>
      <c r="F194" s="4"/>
      <c r="G194" s="31">
        <f>IF(A194="pilot",VLOOKUP($B194,input!$A:$G,COLUMN(input!F$1),0),VLOOKUP($B194,input!$A:$E,COLUMN(input!C$1),0))</f>
        <v>2151.3715062753381</v>
      </c>
      <c r="H194" s="31">
        <f t="shared" ref="H194:H227" si="37">IF(A194="Pilot",0.97,0.925)*G194</f>
        <v>2086.830361087078</v>
      </c>
      <c r="I194" s="31">
        <f>ROUND(IF(A194="pilot",VLOOKUP($B194,input!$A:$G,COLUMN(input!G$1),0),VLOOKUP($B194,input!$A:$E,COLUMN(input!D$1),0)),6)</f>
        <v>-687.34220400000004</v>
      </c>
      <c r="J194" s="19"/>
    </row>
    <row r="195" spans="1:10" x14ac:dyDescent="0.25">
      <c r="A195" s="4" t="s">
        <v>735</v>
      </c>
      <c r="B195" s="3" t="s">
        <v>515</v>
      </c>
      <c r="C195" s="3" t="s">
        <v>978</v>
      </c>
      <c r="D195" s="9" t="s">
        <v>723</v>
      </c>
      <c r="E195" s="3">
        <f t="shared" si="27"/>
        <v>189</v>
      </c>
      <c r="F195" s="4"/>
      <c r="G195" s="31">
        <f>IF(A195="pilot",VLOOKUP($B195,input!$A:$G,COLUMN(input!F$1),0),VLOOKUP($B195,input!$A:$E,COLUMN(input!C$1),0))</f>
        <v>23.580464738583903</v>
      </c>
      <c r="H195" s="31">
        <f t="shared" si="37"/>
        <v>22.873050796426384</v>
      </c>
      <c r="I195" s="31">
        <f>ROUND(IF(A195="pilot",VLOOKUP($B195,input!$A:$G,COLUMN(input!G$1),0),VLOOKUP($B195,input!$A:$E,COLUMN(input!D$1),0)),6)</f>
        <v>-587.55023500000004</v>
      </c>
      <c r="J195" s="19"/>
    </row>
    <row r="196" spans="1:10" x14ac:dyDescent="0.25">
      <c r="A196" s="4" t="s">
        <v>735</v>
      </c>
      <c r="B196" s="3" t="s">
        <v>270</v>
      </c>
      <c r="C196" s="3" t="s">
        <v>794</v>
      </c>
      <c r="D196" s="9" t="s">
        <v>355</v>
      </c>
      <c r="E196" s="3">
        <f t="shared" si="27"/>
        <v>190</v>
      </c>
      <c r="F196" s="4"/>
      <c r="G196" s="31">
        <f>IF(A196="pilot",VLOOKUP($B196,input!$A:$G,COLUMN(input!F$1),0),VLOOKUP($B196,input!$A:$E,COLUMN(input!C$1),0))</f>
        <v>78.793496220425126</v>
      </c>
      <c r="H196" s="31">
        <f t="shared" si="37"/>
        <v>76.429691333812372</v>
      </c>
      <c r="I196" s="31">
        <f>ROUND(IF(A196="pilot",VLOOKUP($B196,input!$A:$G,COLUMN(input!G$1),0),VLOOKUP($B196,input!$A:$E,COLUMN(input!D$1),0)),6)</f>
        <v>40.088043999999996</v>
      </c>
      <c r="J196" s="19"/>
    </row>
    <row r="197" spans="1:10" x14ac:dyDescent="0.25">
      <c r="A197" s="4" t="s">
        <v>735</v>
      </c>
      <c r="B197" s="3" t="s">
        <v>528</v>
      </c>
      <c r="C197" s="3" t="s">
        <v>979</v>
      </c>
      <c r="D197" s="9" t="s">
        <v>636</v>
      </c>
      <c r="E197" s="3">
        <f t="shared" si="27"/>
        <v>191</v>
      </c>
      <c r="F197" s="4"/>
      <c r="G197" s="33">
        <f>IF(A197="pilot",VLOOKUP($B197,input!$A:$G,COLUMN(input!F$1),0),VLOOKUP($B197,input!$A:$E,COLUMN(input!C$1),0))</f>
        <v>71.35938969463632</v>
      </c>
      <c r="H197" s="31">
        <f t="shared" si="37"/>
        <v>69.218608003797229</v>
      </c>
      <c r="I197" s="33">
        <f>ROUND(IF(A197="pilot",VLOOKUP($B197,input!$A:$G,COLUMN(input!G$1),0),VLOOKUP($B197,input!$A:$E,COLUMN(input!D$1),0)),6)</f>
        <v>-8.6719439999999999</v>
      </c>
      <c r="J197" s="20"/>
    </row>
    <row r="198" spans="1:10" x14ac:dyDescent="0.25">
      <c r="A198" s="4" t="s">
        <v>735</v>
      </c>
      <c r="B198" s="3" t="s">
        <v>529</v>
      </c>
      <c r="C198" s="3" t="s">
        <v>980</v>
      </c>
      <c r="D198" s="9" t="s">
        <v>637</v>
      </c>
      <c r="E198" s="3">
        <f t="shared" si="27"/>
        <v>192</v>
      </c>
      <c r="F198" s="4"/>
      <c r="G198" s="33">
        <f>IF(A198="pilot",VLOOKUP($B198,input!$A:$G,COLUMN(input!F$1),0),VLOOKUP($B198,input!$A:$E,COLUMN(input!C$1),0))</f>
        <v>43.782905633540928</v>
      </c>
      <c r="H198" s="31">
        <f t="shared" si="37"/>
        <v>42.469418464534698</v>
      </c>
      <c r="I198" s="33">
        <f>ROUND(IF(A198="pilot",VLOOKUP($B198,input!$A:$G,COLUMN(input!G$1),0),VLOOKUP($B198,input!$A:$E,COLUMN(input!D$1),0)),6)</f>
        <v>3.0322870000000002</v>
      </c>
      <c r="J198" s="20"/>
    </row>
    <row r="199" spans="1:10" x14ac:dyDescent="0.25">
      <c r="A199" s="4" t="s">
        <v>735</v>
      </c>
      <c r="B199" s="3" t="s">
        <v>530</v>
      </c>
      <c r="C199" s="3" t="s">
        <v>981</v>
      </c>
      <c r="D199" s="9" t="s">
        <v>638</v>
      </c>
      <c r="E199" s="3">
        <f t="shared" si="27"/>
        <v>193</v>
      </c>
      <c r="F199" s="4"/>
      <c r="G199" s="33">
        <f>IF(A199="pilot",VLOOKUP($B199,input!$A:$G,COLUMN(input!F$1),0),VLOOKUP($B199,input!$A:$E,COLUMN(input!C$1),0))</f>
        <v>118.66124063295162</v>
      </c>
      <c r="H199" s="31">
        <f t="shared" si="37"/>
        <v>115.10140341396307</v>
      </c>
      <c r="I199" s="33">
        <f>ROUND(IF(A199="pilot",VLOOKUP($B199,input!$A:$G,COLUMN(input!G$1),0),VLOOKUP($B199,input!$A:$E,COLUMN(input!D$1),0)),6)</f>
        <v>46.189010000000003</v>
      </c>
      <c r="J199" s="20"/>
    </row>
    <row r="200" spans="1:10" x14ac:dyDescent="0.25">
      <c r="A200" s="4" t="s">
        <v>735</v>
      </c>
      <c r="B200" s="3" t="s">
        <v>531</v>
      </c>
      <c r="C200" s="3" t="s">
        <v>982</v>
      </c>
      <c r="D200" s="9" t="s">
        <v>639</v>
      </c>
      <c r="E200" s="3">
        <f t="shared" si="27"/>
        <v>194</v>
      </c>
      <c r="F200" s="4"/>
      <c r="G200" s="31">
        <f>IF(A200="pilot",VLOOKUP($B200,input!$A:$G,COLUMN(input!F$1),0),VLOOKUP($B200,input!$A:$E,COLUMN(input!C$1),0))</f>
        <v>41.353465591848121</v>
      </c>
      <c r="H200" s="31">
        <f t="shared" si="37"/>
        <v>40.112861624092673</v>
      </c>
      <c r="I200" s="31">
        <f>ROUND(IF(A200="pilot",VLOOKUP($B200,input!$A:$G,COLUMN(input!G$1),0),VLOOKUP($B200,input!$A:$E,COLUMN(input!D$1),0)),6)</f>
        <v>-17.670912000000001</v>
      </c>
      <c r="J200" s="19"/>
    </row>
    <row r="201" spans="1:10" x14ac:dyDescent="0.25">
      <c r="A201" s="4" t="s">
        <v>735</v>
      </c>
      <c r="B201" s="3" t="s">
        <v>516</v>
      </c>
      <c r="C201" s="3" t="s">
        <v>983</v>
      </c>
      <c r="D201" s="9" t="s">
        <v>640</v>
      </c>
      <c r="E201" s="3">
        <f t="shared" si="27"/>
        <v>195</v>
      </c>
      <c r="F201" s="4"/>
      <c r="G201" s="31">
        <f>IF(A201="pilot",VLOOKUP($B201,input!$A:$G,COLUMN(input!F$1),0),VLOOKUP($B201,input!$A:$E,COLUMN(input!C$1),0))</f>
        <v>119.87728130717186</v>
      </c>
      <c r="H201" s="31">
        <f t="shared" si="37"/>
        <v>116.2809628679567</v>
      </c>
      <c r="I201" s="31">
        <f>ROUND(IF(A201="pilot",VLOOKUP($B201,input!$A:$G,COLUMN(input!G$1),0),VLOOKUP($B201,input!$A:$E,COLUMN(input!D$1),0)),6)</f>
        <v>-269.799755</v>
      </c>
      <c r="J201" s="19"/>
    </row>
    <row r="202" spans="1:10" x14ac:dyDescent="0.25">
      <c r="A202" s="4" t="s">
        <v>735</v>
      </c>
      <c r="B202" s="3" t="s">
        <v>259</v>
      </c>
      <c r="C202" s="3" t="s">
        <v>933</v>
      </c>
      <c r="D202" s="9" t="s">
        <v>344</v>
      </c>
      <c r="E202" s="3">
        <f t="shared" si="27"/>
        <v>196</v>
      </c>
      <c r="F202" s="4"/>
      <c r="G202" s="31">
        <f>IF(A202="pilot",VLOOKUP($B202,input!$A:$G,COLUMN(input!F$1),0),VLOOKUP($B202,input!$A:$E,COLUMN(input!C$1),0))</f>
        <v>94.526056186369047</v>
      </c>
      <c r="H202" s="31">
        <f t="shared" si="37"/>
        <v>91.690274500777974</v>
      </c>
      <c r="I202" s="31">
        <f>ROUND(IF(A202="pilot",VLOOKUP($B202,input!$A:$G,COLUMN(input!G$1),0),VLOOKUP($B202,input!$A:$E,COLUMN(input!D$1),0)),6)</f>
        <v>12.746048</v>
      </c>
      <c r="J202" s="19"/>
    </row>
    <row r="203" spans="1:10" x14ac:dyDescent="0.25">
      <c r="A203" s="4" t="s">
        <v>735</v>
      </c>
      <c r="B203" s="3" t="s">
        <v>532</v>
      </c>
      <c r="C203" s="3" t="s">
        <v>984</v>
      </c>
      <c r="D203" s="9" t="s">
        <v>641</v>
      </c>
      <c r="E203" s="3">
        <f t="shared" ref="E203:E266" si="38">E202+1</f>
        <v>197</v>
      </c>
      <c r="F203" s="4"/>
      <c r="G203" s="31">
        <f>IF(A203="pilot",VLOOKUP($B203,input!$A:$G,COLUMN(input!F$1),0),VLOOKUP($B203,input!$A:$E,COLUMN(input!C$1),0))</f>
        <v>100.33562263249411</v>
      </c>
      <c r="H203" s="31">
        <f t="shared" si="37"/>
        <v>97.325553953519275</v>
      </c>
      <c r="I203" s="31">
        <f>ROUND(IF(A203="pilot",VLOOKUP($B203,input!$A:$G,COLUMN(input!G$1),0),VLOOKUP($B203,input!$A:$E,COLUMN(input!D$1),0)),6)</f>
        <v>6.7472440000000002</v>
      </c>
      <c r="J203" s="19"/>
    </row>
    <row r="204" spans="1:10" x14ac:dyDescent="0.25">
      <c r="A204" s="4" t="s">
        <v>735</v>
      </c>
      <c r="B204" s="3" t="s">
        <v>533</v>
      </c>
      <c r="C204" s="3" t="s">
        <v>985</v>
      </c>
      <c r="D204" s="9" t="s">
        <v>642</v>
      </c>
      <c r="E204" s="3">
        <f t="shared" si="38"/>
        <v>198</v>
      </c>
      <c r="F204" s="4"/>
      <c r="G204" s="31">
        <f>IF(A204="pilot",VLOOKUP($B204,input!$A:$G,COLUMN(input!F$1),0),VLOOKUP($B204,input!$A:$E,COLUMN(input!C$1),0))</f>
        <v>97.072685230091935</v>
      </c>
      <c r="H204" s="31">
        <f t="shared" si="37"/>
        <v>94.16050467318918</v>
      </c>
      <c r="I204" s="31">
        <f>ROUND(IF(A204="pilot",VLOOKUP($B204,input!$A:$G,COLUMN(input!G$1),0),VLOOKUP($B204,input!$A:$E,COLUMN(input!D$1),0)),6)</f>
        <v>25.884924999999999</v>
      </c>
      <c r="J204" s="19"/>
    </row>
    <row r="205" spans="1:10" x14ac:dyDescent="0.25">
      <c r="A205" s="4" t="s">
        <v>735</v>
      </c>
      <c r="B205" s="3" t="s">
        <v>517</v>
      </c>
      <c r="C205" s="3" t="s">
        <v>986</v>
      </c>
      <c r="D205" s="9" t="s">
        <v>643</v>
      </c>
      <c r="E205" s="3">
        <f t="shared" si="38"/>
        <v>199</v>
      </c>
      <c r="F205" s="4"/>
      <c r="G205" s="31">
        <f>IF(A205="pilot",VLOOKUP($B205,input!$A:$G,COLUMN(input!F$1),0),VLOOKUP($B205,input!$A:$E,COLUMN(input!C$1),0))</f>
        <v>113.65132091561033</v>
      </c>
      <c r="H205" s="31">
        <f t="shared" si="37"/>
        <v>110.24178128814201</v>
      </c>
      <c r="I205" s="31">
        <f>ROUND(IF(A205="pilot",VLOOKUP($B205,input!$A:$G,COLUMN(input!G$1),0),VLOOKUP($B205,input!$A:$E,COLUMN(input!D$1),0)),6)</f>
        <v>66.982130999999995</v>
      </c>
      <c r="J205" s="19"/>
    </row>
    <row r="206" spans="1:10" x14ac:dyDescent="0.25">
      <c r="A206" s="4" t="s">
        <v>735</v>
      </c>
      <c r="B206" s="3" t="s">
        <v>518</v>
      </c>
      <c r="C206" s="3" t="s">
        <v>987</v>
      </c>
      <c r="D206" s="9" t="s">
        <v>644</v>
      </c>
      <c r="E206" s="3">
        <f t="shared" si="38"/>
        <v>200</v>
      </c>
      <c r="F206" s="4"/>
      <c r="G206" s="31">
        <f>IF(A206="pilot",VLOOKUP($B206,input!$A:$G,COLUMN(input!F$1),0),VLOOKUP($B206,input!$A:$E,COLUMN(input!C$1),0))</f>
        <v>151.79370309782882</v>
      </c>
      <c r="H206" s="31">
        <f t="shared" si="37"/>
        <v>147.23989200489396</v>
      </c>
      <c r="I206" s="31">
        <f>ROUND(IF(A206="pilot",VLOOKUP($B206,input!$A:$G,COLUMN(input!G$1),0),VLOOKUP($B206,input!$A:$E,COLUMN(input!D$1),0)),6)</f>
        <v>72.766429000000002</v>
      </c>
      <c r="J206" s="19"/>
    </row>
    <row r="207" spans="1:10" x14ac:dyDescent="0.25">
      <c r="A207" s="4" t="s">
        <v>735</v>
      </c>
      <c r="B207" s="3" t="s">
        <v>519</v>
      </c>
      <c r="C207" s="3" t="s">
        <v>988</v>
      </c>
      <c r="D207" s="9" t="s">
        <v>645</v>
      </c>
      <c r="E207" s="3">
        <f t="shared" si="38"/>
        <v>201</v>
      </c>
      <c r="F207" s="4"/>
      <c r="G207" s="31">
        <f>IF(A207="pilot",VLOOKUP($B207,input!$A:$G,COLUMN(input!F$1),0),VLOOKUP($B207,input!$A:$E,COLUMN(input!C$1),0))</f>
        <v>82.927903416540161</v>
      </c>
      <c r="H207" s="31">
        <f t="shared" si="37"/>
        <v>80.44006631404396</v>
      </c>
      <c r="I207" s="31">
        <f>ROUND(IF(A207="pilot",VLOOKUP($B207,input!$A:$G,COLUMN(input!G$1),0),VLOOKUP($B207,input!$A:$E,COLUMN(input!D$1),0)),6)</f>
        <v>-77.454072999999994</v>
      </c>
      <c r="J207" s="19"/>
    </row>
    <row r="208" spans="1:10" x14ac:dyDescent="0.25">
      <c r="A208" s="4" t="s">
        <v>735</v>
      </c>
      <c r="B208" s="3" t="s">
        <v>534</v>
      </c>
      <c r="C208" s="3" t="s">
        <v>989</v>
      </c>
      <c r="D208" s="9" t="s">
        <v>646</v>
      </c>
      <c r="E208" s="3">
        <f t="shared" si="38"/>
        <v>202</v>
      </c>
      <c r="F208" s="4"/>
      <c r="G208" s="31">
        <f>IF(A208="pilot",VLOOKUP($B208,input!$A:$G,COLUMN(input!F$1),0),VLOOKUP($B208,input!$A:$E,COLUMN(input!C$1),0))</f>
        <v>109.06939575736637</v>
      </c>
      <c r="H208" s="31">
        <f t="shared" si="37"/>
        <v>105.79731388464538</v>
      </c>
      <c r="I208" s="31">
        <f>ROUND(IF(A208="pilot",VLOOKUP($B208,input!$A:$G,COLUMN(input!G$1),0),VLOOKUP($B208,input!$A:$E,COLUMN(input!D$1),0)),6)</f>
        <v>60.686083000000004</v>
      </c>
      <c r="J208" s="19"/>
    </row>
    <row r="209" spans="1:10" x14ac:dyDescent="0.25">
      <c r="A209" s="4" t="s">
        <v>735</v>
      </c>
      <c r="B209" s="3" t="s">
        <v>535</v>
      </c>
      <c r="C209" s="3" t="s">
        <v>990</v>
      </c>
      <c r="D209" s="9" t="s">
        <v>647</v>
      </c>
      <c r="E209" s="3">
        <f t="shared" si="38"/>
        <v>203</v>
      </c>
      <c r="F209" s="4"/>
      <c r="G209" s="31">
        <f>IF(A209="pilot",VLOOKUP($B209,input!$A:$G,COLUMN(input!F$1),0),VLOOKUP($B209,input!$A:$E,COLUMN(input!C$1),0))</f>
        <v>45.496932577670322</v>
      </c>
      <c r="H209" s="31">
        <f t="shared" si="37"/>
        <v>44.132024600340209</v>
      </c>
      <c r="I209" s="31">
        <f>ROUND(IF(A209="pilot",VLOOKUP($B209,input!$A:$G,COLUMN(input!G$1),0),VLOOKUP($B209,input!$A:$E,COLUMN(input!D$1),0)),6)</f>
        <v>10.504063</v>
      </c>
      <c r="J209" s="19"/>
    </row>
    <row r="210" spans="1:10" x14ac:dyDescent="0.25">
      <c r="A210" s="4" t="s">
        <v>735</v>
      </c>
      <c r="B210" s="3" t="s">
        <v>269</v>
      </c>
      <c r="C210" s="3" t="s">
        <v>793</v>
      </c>
      <c r="D210" s="9" t="s">
        <v>354</v>
      </c>
      <c r="E210" s="3">
        <f t="shared" si="38"/>
        <v>204</v>
      </c>
      <c r="F210" s="4"/>
      <c r="G210" s="31">
        <f>IF(A210="pilot",VLOOKUP($B210,input!$A:$G,COLUMN(input!F$1),0),VLOOKUP($B210,input!$A:$E,COLUMN(input!C$1),0))</f>
        <v>40.088911634746644</v>
      </c>
      <c r="H210" s="31">
        <f t="shared" si="37"/>
        <v>38.886244285704244</v>
      </c>
      <c r="I210" s="31">
        <f>ROUND(IF(A210="pilot",VLOOKUP($B210,input!$A:$G,COLUMN(input!G$1),0),VLOOKUP($B210,input!$A:$E,COLUMN(input!D$1),0)),6)</f>
        <v>-10.419178</v>
      </c>
      <c r="J210" s="19"/>
    </row>
    <row r="211" spans="1:10" x14ac:dyDescent="0.25">
      <c r="A211" s="4" t="s">
        <v>735</v>
      </c>
      <c r="B211" s="3" t="s">
        <v>536</v>
      </c>
      <c r="C211" s="3" t="s">
        <v>991</v>
      </c>
      <c r="D211" s="9" t="s">
        <v>648</v>
      </c>
      <c r="E211" s="3">
        <f t="shared" si="38"/>
        <v>205</v>
      </c>
      <c r="F211" s="4"/>
      <c r="G211" s="31">
        <f>IF(A211="pilot",VLOOKUP($B211,input!$A:$G,COLUMN(input!F$1),0),VLOOKUP($B211,input!$A:$E,COLUMN(input!C$1),0))</f>
        <v>58.547512924217763</v>
      </c>
      <c r="H211" s="31">
        <f t="shared" si="37"/>
        <v>56.791087536491226</v>
      </c>
      <c r="I211" s="31">
        <f>ROUND(IF(A211="pilot",VLOOKUP($B211,input!$A:$G,COLUMN(input!G$1),0),VLOOKUP($B211,input!$A:$E,COLUMN(input!D$1),0)),6)</f>
        <v>-148.48439400000001</v>
      </c>
      <c r="J211" s="19"/>
    </row>
    <row r="212" spans="1:10" x14ac:dyDescent="0.25">
      <c r="A212" s="4" t="s">
        <v>735</v>
      </c>
      <c r="B212" s="3" t="s">
        <v>537</v>
      </c>
      <c r="C212" s="3" t="s">
        <v>992</v>
      </c>
      <c r="D212" s="9" t="s">
        <v>649</v>
      </c>
      <c r="E212" s="3">
        <f t="shared" si="38"/>
        <v>206</v>
      </c>
      <c r="F212" s="4"/>
      <c r="G212" s="31">
        <f>IF(A212="pilot",VLOOKUP($B212,input!$A:$G,COLUMN(input!F$1),0),VLOOKUP($B212,input!$A:$E,COLUMN(input!C$1),0))</f>
        <v>63.110940019805355</v>
      </c>
      <c r="H212" s="31">
        <f t="shared" si="37"/>
        <v>61.217611819211193</v>
      </c>
      <c r="I212" s="31">
        <f>ROUND(IF(A212="pilot",VLOOKUP($B212,input!$A:$G,COLUMN(input!G$1),0),VLOOKUP($B212,input!$A:$E,COLUMN(input!D$1),0)),6)</f>
        <v>-49.820332000000001</v>
      </c>
      <c r="J212" s="19"/>
    </row>
    <row r="213" spans="1:10" x14ac:dyDescent="0.25">
      <c r="A213" s="4" t="s">
        <v>735</v>
      </c>
      <c r="B213" s="3" t="s">
        <v>520</v>
      </c>
      <c r="C213" s="3" t="s">
        <v>993</v>
      </c>
      <c r="D213" s="9" t="s">
        <v>650</v>
      </c>
      <c r="E213" s="3">
        <f t="shared" si="38"/>
        <v>207</v>
      </c>
      <c r="F213" s="4"/>
      <c r="G213" s="31">
        <f>IF(A213="pilot",VLOOKUP($B213,input!$A:$G,COLUMN(input!F$1),0),VLOOKUP($B213,input!$A:$E,COLUMN(input!C$1),0))</f>
        <v>114.56387534645224</v>
      </c>
      <c r="H213" s="31">
        <f t="shared" si="37"/>
        <v>111.12695908605866</v>
      </c>
      <c r="I213" s="31">
        <f>ROUND(IF(A213="pilot",VLOOKUP($B213,input!$A:$G,COLUMN(input!G$1),0),VLOOKUP($B213,input!$A:$E,COLUMN(input!D$1),0)),6)</f>
        <v>-54.644114999999999</v>
      </c>
      <c r="J213" s="19"/>
    </row>
    <row r="214" spans="1:10" x14ac:dyDescent="0.25">
      <c r="A214" s="4" t="s">
        <v>735</v>
      </c>
      <c r="B214" s="3" t="s">
        <v>521</v>
      </c>
      <c r="C214" s="3" t="s">
        <v>994</v>
      </c>
      <c r="D214" s="9" t="s">
        <v>651</v>
      </c>
      <c r="E214" s="3">
        <f t="shared" si="38"/>
        <v>208</v>
      </c>
      <c r="F214" s="4"/>
      <c r="G214" s="31">
        <f>IF(A214="pilot",VLOOKUP($B214,input!$A:$G,COLUMN(input!F$1),0),VLOOKUP($B214,input!$A:$E,COLUMN(input!C$1),0))</f>
        <v>66.997578363227632</v>
      </c>
      <c r="H214" s="31">
        <f t="shared" si="37"/>
        <v>64.987651012330801</v>
      </c>
      <c r="I214" s="31">
        <f>ROUND(IF(A214="pilot",VLOOKUP($B214,input!$A:$G,COLUMN(input!G$1),0),VLOOKUP($B214,input!$A:$E,COLUMN(input!D$1),0)),6)</f>
        <v>-151.35047299999999</v>
      </c>
      <c r="J214" s="19"/>
    </row>
    <row r="215" spans="1:10" x14ac:dyDescent="0.25">
      <c r="A215" s="4" t="s">
        <v>735</v>
      </c>
      <c r="B215" s="3" t="s">
        <v>538</v>
      </c>
      <c r="C215" s="3" t="s">
        <v>995</v>
      </c>
      <c r="D215" s="9" t="s">
        <v>652</v>
      </c>
      <c r="E215" s="3">
        <f t="shared" si="38"/>
        <v>209</v>
      </c>
      <c r="F215" s="4"/>
      <c r="G215" s="31">
        <f>IF(A215="pilot",VLOOKUP($B215,input!$A:$G,COLUMN(input!F$1),0),VLOOKUP($B215,input!$A:$E,COLUMN(input!C$1),0))</f>
        <v>22.770146100272232</v>
      </c>
      <c r="H215" s="31">
        <f t="shared" si="37"/>
        <v>22.087041717264064</v>
      </c>
      <c r="I215" s="31">
        <f>ROUND(IF(A215="pilot",VLOOKUP($B215,input!$A:$G,COLUMN(input!G$1),0),VLOOKUP($B215,input!$A:$E,COLUMN(input!D$1),0)),6)</f>
        <v>-31.370847999999999</v>
      </c>
      <c r="J215" s="19"/>
    </row>
    <row r="216" spans="1:10" x14ac:dyDescent="0.25">
      <c r="A216" s="4" t="s">
        <v>735</v>
      </c>
      <c r="B216" s="3" t="s">
        <v>522</v>
      </c>
      <c r="C216" s="3" t="s">
        <v>996</v>
      </c>
      <c r="D216" s="9" t="s">
        <v>653</v>
      </c>
      <c r="E216" s="3">
        <f t="shared" si="38"/>
        <v>210</v>
      </c>
      <c r="F216" s="4"/>
      <c r="G216" s="31">
        <f>IF(A216="pilot",VLOOKUP($B216,input!$A:$G,COLUMN(input!F$1),0),VLOOKUP($B216,input!$A:$E,COLUMN(input!C$1),0))</f>
        <v>150.04293817345697</v>
      </c>
      <c r="H216" s="31">
        <f t="shared" si="37"/>
        <v>145.54165002825326</v>
      </c>
      <c r="I216" s="31">
        <f>ROUND(IF(A216="pilot",VLOOKUP($B216,input!$A:$G,COLUMN(input!G$1),0),VLOOKUP($B216,input!$A:$E,COLUMN(input!D$1),0)),6)</f>
        <v>52.005465999999998</v>
      </c>
      <c r="J216" s="19"/>
    </row>
    <row r="217" spans="1:10" x14ac:dyDescent="0.25">
      <c r="A217" s="4" t="s">
        <v>735</v>
      </c>
      <c r="B217" s="3" t="s">
        <v>523</v>
      </c>
      <c r="C217" s="3" t="s">
        <v>997</v>
      </c>
      <c r="D217" s="9" t="s">
        <v>654</v>
      </c>
      <c r="E217" s="3">
        <f t="shared" si="38"/>
        <v>211</v>
      </c>
      <c r="F217" s="4"/>
      <c r="G217" s="31">
        <f>IF(A217="pilot",VLOOKUP($B217,input!$A:$G,COLUMN(input!F$1),0),VLOOKUP($B217,input!$A:$E,COLUMN(input!C$1),0))</f>
        <v>128.4700806398028</v>
      </c>
      <c r="H217" s="31">
        <f t="shared" si="37"/>
        <v>124.61597822060871</v>
      </c>
      <c r="I217" s="31">
        <f>ROUND(IF(A217="pilot",VLOOKUP($B217,input!$A:$G,COLUMN(input!G$1),0),VLOOKUP($B217,input!$A:$E,COLUMN(input!D$1),0)),6)</f>
        <v>87.473811999999995</v>
      </c>
      <c r="J217" s="19"/>
    </row>
    <row r="218" spans="1:10" x14ac:dyDescent="0.25">
      <c r="A218" s="4" t="s">
        <v>735</v>
      </c>
      <c r="B218" s="3" t="s">
        <v>539</v>
      </c>
      <c r="C218" s="3" t="s">
        <v>998</v>
      </c>
      <c r="D218" s="9" t="s">
        <v>655</v>
      </c>
      <c r="E218" s="3">
        <f t="shared" si="38"/>
        <v>212</v>
      </c>
      <c r="F218" s="4"/>
      <c r="G218" s="31">
        <f>IF(A218="pilot",VLOOKUP($B218,input!$A:$G,COLUMN(input!F$1),0),VLOOKUP($B218,input!$A:$E,COLUMN(input!C$1),0))</f>
        <v>44.662387181601453</v>
      </c>
      <c r="H218" s="31">
        <f t="shared" si="37"/>
        <v>43.322515566153406</v>
      </c>
      <c r="I218" s="31">
        <f>ROUND(IF(A218="pilot",VLOOKUP($B218,input!$A:$G,COLUMN(input!G$1),0),VLOOKUP($B218,input!$A:$E,COLUMN(input!D$1),0)),6)</f>
        <v>-9.5676059999999996</v>
      </c>
      <c r="J218" s="19"/>
    </row>
    <row r="219" spans="1:10" x14ac:dyDescent="0.25">
      <c r="A219" s="4" t="s">
        <v>735</v>
      </c>
      <c r="B219" s="3" t="s">
        <v>540</v>
      </c>
      <c r="C219" s="3" t="s">
        <v>999</v>
      </c>
      <c r="D219" s="9" t="s">
        <v>656</v>
      </c>
      <c r="E219" s="3">
        <f t="shared" si="38"/>
        <v>213</v>
      </c>
      <c r="F219" s="4"/>
      <c r="G219" s="31">
        <f>IF(A219="pilot",VLOOKUP($B219,input!$A:$G,COLUMN(input!F$1),0),VLOOKUP($B219,input!$A:$E,COLUMN(input!C$1),0))</f>
        <v>153.63791557440734</v>
      </c>
      <c r="H219" s="31">
        <f t="shared" si="37"/>
        <v>149.02877810717513</v>
      </c>
      <c r="I219" s="31">
        <f>ROUND(IF(A219="pilot",VLOOKUP($B219,input!$A:$G,COLUMN(input!G$1),0),VLOOKUP($B219,input!$A:$E,COLUMN(input!D$1),0)),6)</f>
        <v>78.248813999999996</v>
      </c>
      <c r="J219" s="19"/>
    </row>
    <row r="220" spans="1:10" x14ac:dyDescent="0.25">
      <c r="A220" s="4" t="s">
        <v>735</v>
      </c>
      <c r="B220" s="3" t="s">
        <v>541</v>
      </c>
      <c r="C220" s="3" t="s">
        <v>1000</v>
      </c>
      <c r="D220" s="9" t="s">
        <v>657</v>
      </c>
      <c r="E220" s="3">
        <f t="shared" si="38"/>
        <v>214</v>
      </c>
      <c r="F220" s="4"/>
      <c r="G220" s="31">
        <f>IF(A220="pilot",VLOOKUP($B220,input!$A:$G,COLUMN(input!F$1),0),VLOOKUP($B220,input!$A:$E,COLUMN(input!C$1),0))</f>
        <v>68.184933637152156</v>
      </c>
      <c r="H220" s="31">
        <f t="shared" si="37"/>
        <v>66.139385628037587</v>
      </c>
      <c r="I220" s="31">
        <f>ROUND(IF(A220="pilot",VLOOKUP($B220,input!$A:$G,COLUMN(input!G$1),0),VLOOKUP($B220,input!$A:$E,COLUMN(input!D$1),0)),6)</f>
        <v>28.388180999999999</v>
      </c>
      <c r="J220" s="19"/>
    </row>
    <row r="221" spans="1:10" x14ac:dyDescent="0.25">
      <c r="A221" s="4" t="s">
        <v>735</v>
      </c>
      <c r="B221" s="3" t="s">
        <v>542</v>
      </c>
      <c r="C221" s="3" t="s">
        <v>1001</v>
      </c>
      <c r="D221" s="9" t="s">
        <v>658</v>
      </c>
      <c r="E221" s="3">
        <f t="shared" si="38"/>
        <v>215</v>
      </c>
      <c r="F221" s="4"/>
      <c r="G221" s="31">
        <f>IF(A221="pilot",VLOOKUP($B221,input!$A:$G,COLUMN(input!F$1),0),VLOOKUP($B221,input!$A:$E,COLUMN(input!C$1),0))</f>
        <v>21.714303706927137</v>
      </c>
      <c r="H221" s="31">
        <f t="shared" si="37"/>
        <v>21.062874595719322</v>
      </c>
      <c r="I221" s="31">
        <f>ROUND(IF(A221="pilot",VLOOKUP($B221,input!$A:$G,COLUMN(input!G$1),0),VLOOKUP($B221,input!$A:$E,COLUMN(input!D$1),0)),6)</f>
        <v>-34.781571999999997</v>
      </c>
      <c r="J221" s="19"/>
    </row>
    <row r="222" spans="1:10" x14ac:dyDescent="0.25">
      <c r="A222" s="4" t="s">
        <v>735</v>
      </c>
      <c r="B222" s="3" t="s">
        <v>524</v>
      </c>
      <c r="C222" s="3" t="s">
        <v>1002</v>
      </c>
      <c r="D222" s="9" t="s">
        <v>659</v>
      </c>
      <c r="E222" s="3">
        <f t="shared" si="38"/>
        <v>216</v>
      </c>
      <c r="F222" s="4"/>
      <c r="G222" s="31">
        <f>IF(A222="pilot",VLOOKUP($B222,input!$A:$G,COLUMN(input!F$1),0),VLOOKUP($B222,input!$A:$E,COLUMN(input!C$1),0))</f>
        <v>158.44037142327934</v>
      </c>
      <c r="H222" s="31">
        <f t="shared" si="37"/>
        <v>153.68716028058097</v>
      </c>
      <c r="I222" s="31">
        <f>ROUND(IF(A222="pilot",VLOOKUP($B222,input!$A:$G,COLUMN(input!G$1),0),VLOOKUP($B222,input!$A:$E,COLUMN(input!D$1),0)),6)</f>
        <v>-5.7595720000000004</v>
      </c>
      <c r="J222" s="19"/>
    </row>
    <row r="223" spans="1:10" x14ac:dyDescent="0.25">
      <c r="A223" s="4" t="s">
        <v>735</v>
      </c>
      <c r="B223" s="3" t="s">
        <v>543</v>
      </c>
      <c r="C223" s="3" t="s">
        <v>1003</v>
      </c>
      <c r="D223" s="9" t="s">
        <v>660</v>
      </c>
      <c r="E223" s="3">
        <f t="shared" si="38"/>
        <v>217</v>
      </c>
      <c r="F223" s="4"/>
      <c r="G223" s="31">
        <f>IF(A223="pilot",VLOOKUP($B223,input!$A:$G,COLUMN(input!F$1),0),VLOOKUP($B223,input!$A:$E,COLUMN(input!C$1),0))</f>
        <v>46.784952640256414</v>
      </c>
      <c r="H223" s="31">
        <f t="shared" si="37"/>
        <v>45.38140406104872</v>
      </c>
      <c r="I223" s="31">
        <f>ROUND(IF(A223="pilot",VLOOKUP($B223,input!$A:$G,COLUMN(input!G$1),0),VLOOKUP($B223,input!$A:$E,COLUMN(input!D$1),0)),6)</f>
        <v>11.967321999999999</v>
      </c>
      <c r="J223" s="19"/>
    </row>
    <row r="224" spans="1:10" x14ac:dyDescent="0.25">
      <c r="A224" s="4" t="s">
        <v>735</v>
      </c>
      <c r="B224" s="3" t="s">
        <v>525</v>
      </c>
      <c r="C224" s="3" t="s">
        <v>1004</v>
      </c>
      <c r="D224" s="9" t="s">
        <v>661</v>
      </c>
      <c r="E224" s="3">
        <f t="shared" si="38"/>
        <v>218</v>
      </c>
      <c r="F224" s="4"/>
      <c r="G224" s="31">
        <f>IF(A224="pilot",VLOOKUP($B224,input!$A:$G,COLUMN(input!F$1),0),VLOOKUP($B224,input!$A:$E,COLUMN(input!C$1),0))</f>
        <v>151.07064184208301</v>
      </c>
      <c r="H224" s="31">
        <f t="shared" si="37"/>
        <v>146.53852258682051</v>
      </c>
      <c r="I224" s="31">
        <f>ROUND(IF(A224="pilot",VLOOKUP($B224,input!$A:$G,COLUMN(input!G$1),0),VLOOKUP($B224,input!$A:$E,COLUMN(input!D$1),0)),6)</f>
        <v>-90.149716999999995</v>
      </c>
      <c r="J224" s="19"/>
    </row>
    <row r="225" spans="1:10" x14ac:dyDescent="0.25">
      <c r="A225" s="4" t="s">
        <v>735</v>
      </c>
      <c r="B225" s="3" t="s">
        <v>544</v>
      </c>
      <c r="C225" s="3" t="s">
        <v>1005</v>
      </c>
      <c r="D225" s="9" t="s">
        <v>662</v>
      </c>
      <c r="E225" s="3">
        <f t="shared" si="38"/>
        <v>219</v>
      </c>
      <c r="F225" s="4"/>
      <c r="G225" s="31">
        <f>IF(A225="pilot",VLOOKUP($B225,input!$A:$G,COLUMN(input!F$1),0),VLOOKUP($B225,input!$A:$E,COLUMN(input!C$1),0))</f>
        <v>93.538005443299753</v>
      </c>
      <c r="H225" s="31">
        <f t="shared" si="37"/>
        <v>90.731865280000761</v>
      </c>
      <c r="I225" s="31">
        <f>ROUND(IF(A225="pilot",VLOOKUP($B225,input!$A:$G,COLUMN(input!G$1),0),VLOOKUP($B225,input!$A:$E,COLUMN(input!D$1),0)),6)</f>
        <v>48.971274000000001</v>
      </c>
      <c r="J225" s="19"/>
    </row>
    <row r="226" spans="1:10" x14ac:dyDescent="0.25">
      <c r="A226" s="4" t="s">
        <v>735</v>
      </c>
      <c r="B226" s="3" t="s">
        <v>526</v>
      </c>
      <c r="C226" s="3" t="s">
        <v>1006</v>
      </c>
      <c r="D226" s="9" t="s">
        <v>663</v>
      </c>
      <c r="E226" s="3">
        <f t="shared" si="38"/>
        <v>220</v>
      </c>
      <c r="F226" s="4"/>
      <c r="G226" s="31">
        <f>IF(A226="pilot",VLOOKUP($B226,input!$A:$G,COLUMN(input!F$1),0),VLOOKUP($B226,input!$A:$E,COLUMN(input!C$1),0))</f>
        <v>101.28215378130855</v>
      </c>
      <c r="H226" s="31">
        <f t="shared" si="37"/>
        <v>98.243689167869292</v>
      </c>
      <c r="I226" s="31">
        <f>ROUND(IF(A226="pilot",VLOOKUP($B226,input!$A:$G,COLUMN(input!G$1),0),VLOOKUP($B226,input!$A:$E,COLUMN(input!D$1),0)),6)</f>
        <v>25.515041</v>
      </c>
      <c r="J226" s="19"/>
    </row>
    <row r="227" spans="1:10" ht="16.5" thickBot="1" x14ac:dyDescent="0.3">
      <c r="A227" s="4" t="s">
        <v>735</v>
      </c>
      <c r="B227" s="3" t="s">
        <v>527</v>
      </c>
      <c r="C227" s="3" t="s">
        <v>1007</v>
      </c>
      <c r="D227" s="9" t="s">
        <v>664</v>
      </c>
      <c r="E227" s="3">
        <f t="shared" si="38"/>
        <v>221</v>
      </c>
      <c r="F227" s="4"/>
      <c r="G227" s="31">
        <f>IF(A227="pilot",VLOOKUP($B227,input!$A:$G,COLUMN(input!F$1),0),VLOOKUP($B227,input!$A:$E,COLUMN(input!C$1),0))</f>
        <v>125.0390421176247</v>
      </c>
      <c r="H227" s="31">
        <f t="shared" si="37"/>
        <v>121.28787085409596</v>
      </c>
      <c r="I227" s="31">
        <f>ROUND(IF(A227="pilot",VLOOKUP($B227,input!$A:$G,COLUMN(input!G$1),0),VLOOKUP($B227,input!$A:$E,COLUMN(input!D$1),0)),6)</f>
        <v>-1256.027478</v>
      </c>
      <c r="J227" s="19"/>
    </row>
    <row r="228" spans="1:10" ht="17.25" thickTop="1" thickBot="1" x14ac:dyDescent="0.3">
      <c r="B228" s="11" t="s">
        <v>735</v>
      </c>
      <c r="C228" s="11"/>
      <c r="D228" s="11" t="s">
        <v>743</v>
      </c>
      <c r="E228" s="3">
        <f t="shared" si="38"/>
        <v>222</v>
      </c>
      <c r="F228" s="11"/>
      <c r="G228" s="32">
        <f>SUM(G194:G227)</f>
        <v>5052.6000604583878</v>
      </c>
      <c r="H228" s="32">
        <f t="shared" ref="H228:I228" si="39">SUM(H194:H227)</f>
        <v>4901.0220586446367</v>
      </c>
      <c r="I228" s="32">
        <f t="shared" si="39"/>
        <v>-2812.6682340000002</v>
      </c>
      <c r="J228" s="21">
        <f>IF(B228="pilot",0,IF(I228&gt;0, 0, IF((1-(G228/(G228-I228)))&gt;0.5, 0.5, (1-(G228/(G228-I228))))))</f>
        <v>0</v>
      </c>
    </row>
    <row r="229" spans="1:10" ht="16.5" thickTop="1" x14ac:dyDescent="0.25">
      <c r="D229" s="9" t="s">
        <v>634</v>
      </c>
      <c r="E229" s="3">
        <f t="shared" si="38"/>
        <v>223</v>
      </c>
      <c r="F229" s="4"/>
      <c r="G229" s="31"/>
      <c r="H229" s="31"/>
      <c r="I229" s="31"/>
      <c r="J229" s="19"/>
    </row>
    <row r="230" spans="1:10" x14ac:dyDescent="0.25">
      <c r="B230" s="3" t="s">
        <v>277</v>
      </c>
      <c r="C230" s="3" t="s">
        <v>879</v>
      </c>
      <c r="D230" s="9" t="s">
        <v>362</v>
      </c>
      <c r="E230" s="3">
        <f t="shared" si="38"/>
        <v>224</v>
      </c>
      <c r="F230" s="4"/>
      <c r="G230" s="31">
        <f>IF(A230="pilot",VLOOKUP($B230,input!$A:$G,COLUMN(input!F$1),0),VLOOKUP($B230,input!$A:$E,COLUMN(input!C$1),0))</f>
        <v>30.137271536081641</v>
      </c>
      <c r="H230" s="31">
        <f t="shared" ref="H230:H232" si="40">IF(A230="Pilot",0.97,0.925)*G230</f>
        <v>27.876976170875519</v>
      </c>
      <c r="I230" s="31">
        <f>ROUND(IF(A230="pilot",VLOOKUP($B230,input!$A:$G,COLUMN(input!G$1),0),VLOOKUP($B230,input!$A:$E,COLUMN(input!D$1),0)),6)</f>
        <v>-16.390450000000001</v>
      </c>
      <c r="J230" s="19"/>
    </row>
    <row r="231" spans="1:10" x14ac:dyDescent="0.25">
      <c r="B231" s="3" t="s">
        <v>276</v>
      </c>
      <c r="C231" s="3" t="s">
        <v>878</v>
      </c>
      <c r="D231" s="9" t="s">
        <v>361</v>
      </c>
      <c r="E231" s="3">
        <f t="shared" si="38"/>
        <v>225</v>
      </c>
      <c r="F231" s="4"/>
      <c r="G231" s="31">
        <f>IF(A231="pilot",VLOOKUP($B231,input!$A:$G,COLUMN(input!F$1),0),VLOOKUP($B231,input!$A:$E,COLUMN(input!C$1),0))</f>
        <v>34.729122805016715</v>
      </c>
      <c r="H231" s="31">
        <f t="shared" si="40"/>
        <v>32.124438594640466</v>
      </c>
      <c r="I231" s="31">
        <f>ROUND(IF(A231="pilot",VLOOKUP($B231,input!$A:$G,COLUMN(input!G$1),0),VLOOKUP($B231,input!$A:$E,COLUMN(input!D$1),0)),6)</f>
        <v>12.420173999999999</v>
      </c>
      <c r="J231" s="19"/>
    </row>
    <row r="232" spans="1:10" ht="16.5" thickBot="1" x14ac:dyDescent="0.3">
      <c r="B232" s="3" t="s">
        <v>278</v>
      </c>
      <c r="C232" s="3" t="s">
        <v>880</v>
      </c>
      <c r="D232" s="9" t="s">
        <v>363</v>
      </c>
      <c r="E232" s="3">
        <f t="shared" si="38"/>
        <v>226</v>
      </c>
      <c r="F232" s="4"/>
      <c r="G232" s="31">
        <f>IF(A232="pilot",VLOOKUP($B232,input!$A:$G,COLUMN(input!F$1),0),VLOOKUP($B232,input!$A:$E,COLUMN(input!C$1),0))</f>
        <v>44.460621292764642</v>
      </c>
      <c r="H232" s="31">
        <f t="shared" si="40"/>
        <v>41.126074695807297</v>
      </c>
      <c r="I232" s="31">
        <f>ROUND(IF(A232="pilot",VLOOKUP($B232,input!$A:$G,COLUMN(input!G$1),0),VLOOKUP($B232,input!$A:$E,COLUMN(input!D$1),0)),6)</f>
        <v>22.158632000000001</v>
      </c>
      <c r="J232" s="19"/>
    </row>
    <row r="233" spans="1:10" ht="17.25" thickTop="1" thickBot="1" x14ac:dyDescent="0.3">
      <c r="D233" s="11" t="s">
        <v>676</v>
      </c>
      <c r="E233" s="3">
        <f t="shared" si="38"/>
        <v>227</v>
      </c>
      <c r="F233" s="11"/>
      <c r="G233" s="32">
        <f>SUM(G230:G232)</f>
        <v>109.327015633863</v>
      </c>
      <c r="H233" s="32">
        <f>SUM(H230:H232)</f>
        <v>101.12748946132328</v>
      </c>
      <c r="I233" s="32">
        <f>SUM(I230:I232)</f>
        <v>18.188355999999999</v>
      </c>
      <c r="J233" s="21">
        <f>IF(B233="pilot",0,IF(I233&gt;0, 0, IF((1-(G233/(G233-I233)))&gt;0.5, 0.5, (1-(G233/(G233-I233))))))</f>
        <v>0</v>
      </c>
    </row>
    <row r="234" spans="1:10" ht="16.5" thickTop="1" x14ac:dyDescent="0.25">
      <c r="E234" s="3">
        <f t="shared" si="38"/>
        <v>228</v>
      </c>
      <c r="F234" s="4"/>
      <c r="G234" s="31"/>
      <c r="H234" s="31"/>
      <c r="I234" s="31"/>
      <c r="J234" s="19"/>
    </row>
    <row r="235" spans="1:10" x14ac:dyDescent="0.25">
      <c r="B235" s="3" t="s">
        <v>279</v>
      </c>
      <c r="C235" s="3" t="s">
        <v>881</v>
      </c>
      <c r="D235" s="9" t="s">
        <v>364</v>
      </c>
      <c r="E235" s="3">
        <f t="shared" si="38"/>
        <v>229</v>
      </c>
      <c r="F235" s="4"/>
      <c r="G235" s="31">
        <f>IF(A235="pilot",VLOOKUP($B235,input!$A:$G,COLUMN(input!F$1),0),VLOOKUP($B235,input!$A:$E,COLUMN(input!C$1),0))</f>
        <v>3.8086541540267365</v>
      </c>
      <c r="H235" s="31">
        <f t="shared" ref="H235:H242" si="41">IF(A235="Pilot",0.97,0.925)*G235</f>
        <v>3.5230050924747314</v>
      </c>
      <c r="I235" s="31">
        <f>ROUND(IF(A235="pilot",VLOOKUP($B235,input!$A:$G,COLUMN(input!G$1),0),VLOOKUP($B235,input!$A:$E,COLUMN(input!D$1),0)),6)</f>
        <v>-8.1909980000000004</v>
      </c>
      <c r="J235" s="19"/>
    </row>
    <row r="236" spans="1:10" x14ac:dyDescent="0.25">
      <c r="B236" s="3" t="s">
        <v>62</v>
      </c>
      <c r="C236" s="3" t="s">
        <v>882</v>
      </c>
      <c r="D236" s="9" t="s">
        <v>167</v>
      </c>
      <c r="E236" s="3">
        <f t="shared" si="38"/>
        <v>230</v>
      </c>
      <c r="F236" s="4"/>
      <c r="G236" s="31">
        <f>IF(A236="pilot",VLOOKUP($B236,input!$A:$G,COLUMN(input!F$1),0),VLOOKUP($B236,input!$A:$E,COLUMN(input!C$1),0))</f>
        <v>2.76605910350073</v>
      </c>
      <c r="H236" s="31">
        <f t="shared" si="41"/>
        <v>2.5586046707381755</v>
      </c>
      <c r="I236" s="31">
        <f>ROUND(IF(A236="pilot",VLOOKUP($B236,input!$A:$G,COLUMN(input!G$1),0),VLOOKUP($B236,input!$A:$E,COLUMN(input!D$1),0)),6)</f>
        <v>-8.6533990000000003</v>
      </c>
      <c r="J236" s="19"/>
    </row>
    <row r="237" spans="1:10" x14ac:dyDescent="0.25">
      <c r="B237" s="3" t="s">
        <v>280</v>
      </c>
      <c r="C237" s="3" t="s">
        <v>883</v>
      </c>
      <c r="D237" s="9" t="s">
        <v>724</v>
      </c>
      <c r="E237" s="3">
        <f t="shared" si="38"/>
        <v>231</v>
      </c>
      <c r="F237" s="4"/>
      <c r="G237" s="31">
        <f>IF(A237="pilot",VLOOKUP($B237,input!$A:$G,COLUMN(input!F$1),0),VLOOKUP($B237,input!$A:$E,COLUMN(input!C$1),0))</f>
        <v>5.2821410639152253</v>
      </c>
      <c r="H237" s="31">
        <f t="shared" si="41"/>
        <v>4.8859804841215837</v>
      </c>
      <c r="I237" s="31">
        <f>ROUND(IF(A237="pilot",VLOOKUP($B237,input!$A:$G,COLUMN(input!G$1),0),VLOOKUP($B237,input!$A:$E,COLUMN(input!D$1),0)),6)</f>
        <v>-10.969118</v>
      </c>
      <c r="J237" s="19"/>
    </row>
    <row r="238" spans="1:10" x14ac:dyDescent="0.25">
      <c r="B238" s="3" t="s">
        <v>470</v>
      </c>
      <c r="C238" s="3" t="s">
        <v>1008</v>
      </c>
      <c r="D238" s="9" t="s">
        <v>725</v>
      </c>
      <c r="E238" s="3">
        <f t="shared" si="38"/>
        <v>232</v>
      </c>
      <c r="F238" s="4"/>
      <c r="G238" s="31">
        <f>IF(A238="pilot",VLOOKUP($B238,input!$A:$G,COLUMN(input!F$1),0),VLOOKUP($B238,input!$A:$E,COLUMN(input!C$1),0))</f>
        <v>3.6944426683354101</v>
      </c>
      <c r="H238" s="31">
        <f t="shared" si="41"/>
        <v>3.4173594682102544</v>
      </c>
      <c r="I238" s="31">
        <f>ROUND(IF(A238="pilot",VLOOKUP($B238,input!$A:$G,COLUMN(input!G$1),0),VLOOKUP($B238,input!$A:$E,COLUMN(input!D$1),0)),6)</f>
        <v>-8.0822870000000009</v>
      </c>
      <c r="J238" s="19"/>
    </row>
    <row r="239" spans="1:10" x14ac:dyDescent="0.25">
      <c r="B239" s="3" t="s">
        <v>61</v>
      </c>
      <c r="C239" s="3" t="s">
        <v>886</v>
      </c>
      <c r="D239" s="9" t="s">
        <v>166</v>
      </c>
      <c r="E239" s="3">
        <f t="shared" si="38"/>
        <v>233</v>
      </c>
      <c r="F239" s="4"/>
      <c r="G239" s="31">
        <f>IF(A239="pilot",VLOOKUP($B239,input!$A:$G,COLUMN(input!F$1),0),VLOOKUP($B239,input!$A:$E,COLUMN(input!C$1),0))</f>
        <v>149.11604021547876</v>
      </c>
      <c r="H239" s="31">
        <f t="shared" si="41"/>
        <v>137.93233719931786</v>
      </c>
      <c r="I239" s="31">
        <f>ROUND(IF(A239="pilot",VLOOKUP($B239,input!$A:$G,COLUMN(input!G$1),0),VLOOKUP($B239,input!$A:$E,COLUMN(input!D$1),0)),6)</f>
        <v>123.027147</v>
      </c>
      <c r="J239" s="19"/>
    </row>
    <row r="240" spans="1:10" x14ac:dyDescent="0.25">
      <c r="B240" s="3" t="s">
        <v>281</v>
      </c>
      <c r="C240" s="3" t="s">
        <v>884</v>
      </c>
      <c r="D240" s="9" t="s">
        <v>366</v>
      </c>
      <c r="E240" s="3">
        <f t="shared" si="38"/>
        <v>234</v>
      </c>
      <c r="F240" s="4"/>
      <c r="G240" s="31">
        <f>IF(A240="pilot",VLOOKUP($B240,input!$A:$G,COLUMN(input!F$1),0),VLOOKUP($B240,input!$A:$E,COLUMN(input!C$1),0))</f>
        <v>3.1024214292324657</v>
      </c>
      <c r="H240" s="31">
        <f t="shared" si="41"/>
        <v>2.8697398220400308</v>
      </c>
      <c r="I240" s="31">
        <f>ROUND(IF(A240="pilot",VLOOKUP($B240,input!$A:$G,COLUMN(input!G$1),0),VLOOKUP($B240,input!$A:$E,COLUMN(input!D$1),0)),6)</f>
        <v>-7.6880990000000002</v>
      </c>
      <c r="J240" s="19"/>
    </row>
    <row r="241" spans="2:10" x14ac:dyDescent="0.25">
      <c r="B241" s="3" t="s">
        <v>282</v>
      </c>
      <c r="C241" s="3" t="s">
        <v>885</v>
      </c>
      <c r="D241" s="9" t="s">
        <v>367</v>
      </c>
      <c r="E241" s="3">
        <f t="shared" si="38"/>
        <v>235</v>
      </c>
      <c r="F241" s="4"/>
      <c r="G241" s="31">
        <f>IF(A241="pilot",VLOOKUP($B241,input!$A:$G,COLUMN(input!F$1),0),VLOOKUP($B241,input!$A:$E,COLUMN(input!C$1),0))</f>
        <v>3.0025906272510587</v>
      </c>
      <c r="H241" s="31">
        <f t="shared" si="41"/>
        <v>2.7773963302072295</v>
      </c>
      <c r="I241" s="31">
        <f>ROUND(IF(A241="pilot",VLOOKUP($B241,input!$A:$G,COLUMN(input!G$1),0),VLOOKUP($B241,input!$A:$E,COLUMN(input!D$1),0)),6)</f>
        <v>-7.8431949999999997</v>
      </c>
      <c r="J241" s="19"/>
    </row>
    <row r="242" spans="2:10" ht="16.5" thickBot="1" x14ac:dyDescent="0.3">
      <c r="B242" s="3" t="s">
        <v>283</v>
      </c>
      <c r="C242" s="3" t="s">
        <v>887</v>
      </c>
      <c r="D242" s="9" t="s">
        <v>368</v>
      </c>
      <c r="E242" s="3">
        <f t="shared" si="38"/>
        <v>236</v>
      </c>
      <c r="F242" s="4"/>
      <c r="G242" s="31">
        <f>IF(A242="pilot",VLOOKUP($B242,input!$A:$G,COLUMN(input!F$1),0),VLOOKUP($B242,input!$A:$E,COLUMN(input!C$1),0))</f>
        <v>5.7586368501220129</v>
      </c>
      <c r="H242" s="31">
        <f t="shared" si="41"/>
        <v>5.3267390863628625</v>
      </c>
      <c r="I242" s="31">
        <f>ROUND(IF(A242="pilot",VLOOKUP($B242,input!$A:$G,COLUMN(input!G$1),0),VLOOKUP($B242,input!$A:$E,COLUMN(input!D$1),0)),6)</f>
        <v>-25.49652</v>
      </c>
      <c r="J242" s="19"/>
    </row>
    <row r="243" spans="2:10" ht="17.25" thickTop="1" thickBot="1" x14ac:dyDescent="0.3">
      <c r="D243" s="11" t="s">
        <v>403</v>
      </c>
      <c r="E243" s="3">
        <f t="shared" si="38"/>
        <v>237</v>
      </c>
      <c r="F243" s="11"/>
      <c r="G243" s="32">
        <f>SUM(G236:G242)</f>
        <v>172.72233195783565</v>
      </c>
      <c r="H243" s="32">
        <f t="shared" ref="H243:I243" si="42">SUM(H236:H242)</f>
        <v>159.76815706099799</v>
      </c>
      <c r="I243" s="32">
        <f t="shared" si="42"/>
        <v>54.294528999999997</v>
      </c>
      <c r="J243" s="21">
        <f>IF(B243="pilot",0,IF(I243&gt;0, 0, IF((1-(G243/(G243-I243)))&gt;0.5, 0.5, (1-(G243/(G243-I243))))))</f>
        <v>0</v>
      </c>
    </row>
    <row r="244" spans="2:10" ht="16.5" thickTop="1" x14ac:dyDescent="0.25">
      <c r="D244" s="9" t="s">
        <v>634</v>
      </c>
      <c r="E244" s="3">
        <f t="shared" si="38"/>
        <v>238</v>
      </c>
      <c r="F244" s="4"/>
      <c r="G244" s="31"/>
      <c r="H244" s="31"/>
      <c r="I244" s="31"/>
      <c r="J244" s="19"/>
    </row>
    <row r="245" spans="2:10" x14ac:dyDescent="0.25">
      <c r="B245" s="3" t="s">
        <v>63</v>
      </c>
      <c r="C245" s="3" t="s">
        <v>888</v>
      </c>
      <c r="D245" s="9" t="s">
        <v>168</v>
      </c>
      <c r="E245" s="3">
        <f t="shared" si="38"/>
        <v>239</v>
      </c>
      <c r="F245" s="4"/>
      <c r="G245" s="31">
        <f>IF(A245="pilot",VLOOKUP($B245,input!$A:$G,COLUMN(input!F$1),0),VLOOKUP($B245,input!$A:$E,COLUMN(input!C$1),0))</f>
        <v>2.0340159959072635</v>
      </c>
      <c r="H245" s="31">
        <f t="shared" ref="H245:H251" si="43">IF(A245="Pilot",0.97,0.925)*G245</f>
        <v>1.8814647962142188</v>
      </c>
      <c r="I245" s="31">
        <f>ROUND(IF(A245="pilot",VLOOKUP($B245,input!$A:$G,COLUMN(input!G$1),0),VLOOKUP($B245,input!$A:$E,COLUMN(input!D$1),0)),6)</f>
        <v>-9.8947389999999995</v>
      </c>
      <c r="J245" s="19"/>
    </row>
    <row r="246" spans="2:10" x14ac:dyDescent="0.25">
      <c r="B246" s="3" t="s">
        <v>64</v>
      </c>
      <c r="C246" s="3" t="s">
        <v>889</v>
      </c>
      <c r="D246" s="9" t="s">
        <v>169</v>
      </c>
      <c r="E246" s="3">
        <f t="shared" si="38"/>
        <v>240</v>
      </c>
      <c r="F246" s="4"/>
      <c r="G246" s="31">
        <f>IF(A246="pilot",VLOOKUP($B246,input!$A:$G,COLUMN(input!F$1),0),VLOOKUP($B246,input!$A:$E,COLUMN(input!C$1),0))</f>
        <v>2.0372209259629992</v>
      </c>
      <c r="H246" s="31">
        <f t="shared" si="43"/>
        <v>1.8844293565157744</v>
      </c>
      <c r="I246" s="31">
        <f>ROUND(IF(A246="pilot",VLOOKUP($B246,input!$A:$G,COLUMN(input!G$1),0),VLOOKUP($B246,input!$A:$E,COLUMN(input!D$1),0)),6)</f>
        <v>-12.245759</v>
      </c>
      <c r="J246" s="19"/>
    </row>
    <row r="247" spans="2:10" x14ac:dyDescent="0.25">
      <c r="B247" s="3" t="s">
        <v>65</v>
      </c>
      <c r="C247" s="3" t="s">
        <v>890</v>
      </c>
      <c r="D247" s="9" t="s">
        <v>170</v>
      </c>
      <c r="E247" s="3">
        <f t="shared" si="38"/>
        <v>241</v>
      </c>
      <c r="F247" s="4"/>
      <c r="G247" s="31">
        <f>IF(A247="pilot",VLOOKUP($B247,input!$A:$G,COLUMN(input!F$1),0),VLOOKUP($B247,input!$A:$E,COLUMN(input!C$1),0))</f>
        <v>2.3181591054516311</v>
      </c>
      <c r="H247" s="31">
        <f t="shared" si="43"/>
        <v>2.1442971725427586</v>
      </c>
      <c r="I247" s="31">
        <f>ROUND(IF(A247="pilot",VLOOKUP($B247,input!$A:$G,COLUMN(input!G$1),0),VLOOKUP($B247,input!$A:$E,COLUMN(input!D$1),0)),6)</f>
        <v>-5.3862120000000004</v>
      </c>
      <c r="J247" s="19"/>
    </row>
    <row r="248" spans="2:10" x14ac:dyDescent="0.25">
      <c r="B248" s="3" t="s">
        <v>67</v>
      </c>
      <c r="C248" s="3" t="s">
        <v>892</v>
      </c>
      <c r="D248" s="9" t="s">
        <v>172</v>
      </c>
      <c r="E248" s="3">
        <f t="shared" si="38"/>
        <v>242</v>
      </c>
      <c r="F248" s="4"/>
      <c r="G248" s="31">
        <f>IF(A248="pilot",VLOOKUP($B248,input!$A:$G,COLUMN(input!F$1),0),VLOOKUP($B248,input!$A:$E,COLUMN(input!C$1),0))</f>
        <v>2.4282218301942344</v>
      </c>
      <c r="H248" s="31">
        <f t="shared" si="43"/>
        <v>2.2461051929296669</v>
      </c>
      <c r="I248" s="31">
        <f>ROUND(IF(A248="pilot",VLOOKUP($B248,input!$A:$G,COLUMN(input!G$1),0),VLOOKUP($B248,input!$A:$E,COLUMN(input!D$1),0)),6)</f>
        <v>-8.2989300000000004</v>
      </c>
      <c r="J248" s="19"/>
    </row>
    <row r="249" spans="2:10" x14ac:dyDescent="0.25">
      <c r="B249" s="3" t="s">
        <v>68</v>
      </c>
      <c r="C249" s="3" t="s">
        <v>893</v>
      </c>
      <c r="D249" s="9" t="s">
        <v>173</v>
      </c>
      <c r="E249" s="3">
        <f t="shared" si="38"/>
        <v>243</v>
      </c>
      <c r="F249" s="4"/>
      <c r="G249" s="31">
        <f>IF(A249="pilot",VLOOKUP($B249,input!$A:$G,COLUMN(input!F$1),0),VLOOKUP($B249,input!$A:$E,COLUMN(input!C$1),0))</f>
        <v>88.513849648173263</v>
      </c>
      <c r="H249" s="31">
        <f t="shared" si="43"/>
        <v>81.875310924560267</v>
      </c>
      <c r="I249" s="31">
        <f>ROUND(IF(A249="pilot",VLOOKUP($B249,input!$A:$G,COLUMN(input!G$1),0),VLOOKUP($B249,input!$A:$E,COLUMN(input!D$1),0)),6)</f>
        <v>63.633698000000003</v>
      </c>
      <c r="J249" s="19"/>
    </row>
    <row r="250" spans="2:10" x14ac:dyDescent="0.25">
      <c r="B250" s="3" t="s">
        <v>260</v>
      </c>
      <c r="C250" s="3" t="s">
        <v>894</v>
      </c>
      <c r="D250" s="9" t="s">
        <v>345</v>
      </c>
      <c r="E250" s="3">
        <f t="shared" si="38"/>
        <v>244</v>
      </c>
      <c r="F250" s="4"/>
      <c r="G250" s="31">
        <f>IF(A250="pilot",VLOOKUP($B250,input!$A:$G,COLUMN(input!F$1),0),VLOOKUP($B250,input!$A:$E,COLUMN(input!C$1),0))</f>
        <v>1.8140082017778134</v>
      </c>
      <c r="H250" s="31">
        <f t="shared" si="43"/>
        <v>1.6779575866444776</v>
      </c>
      <c r="I250" s="31">
        <f>ROUND(IF(A250="pilot",VLOOKUP($B250,input!$A:$G,COLUMN(input!G$1),0),VLOOKUP($B250,input!$A:$E,COLUMN(input!D$1),0)),6)</f>
        <v>-6.348052</v>
      </c>
      <c r="J250" s="19"/>
    </row>
    <row r="251" spans="2:10" ht="16.5" thickBot="1" x14ac:dyDescent="0.3">
      <c r="B251" s="3" t="s">
        <v>66</v>
      </c>
      <c r="C251" s="3" t="s">
        <v>891</v>
      </c>
      <c r="D251" s="9" t="s">
        <v>171</v>
      </c>
      <c r="E251" s="3">
        <f t="shared" si="38"/>
        <v>245</v>
      </c>
      <c r="F251" s="4"/>
      <c r="G251" s="31">
        <f>IF(A251="pilot",VLOOKUP($B251,input!$A:$G,COLUMN(input!F$1),0),VLOOKUP($B251,input!$A:$E,COLUMN(input!C$1),0))</f>
        <v>2.3282991720983102</v>
      </c>
      <c r="H251" s="31">
        <f t="shared" si="43"/>
        <v>2.1536767341909369</v>
      </c>
      <c r="I251" s="31">
        <f>ROUND(IF(A251="pilot",VLOOKUP($B251,input!$A:$G,COLUMN(input!G$1),0),VLOOKUP($B251,input!$A:$E,COLUMN(input!D$1),0)),6)</f>
        <v>-7.8039249999999996</v>
      </c>
      <c r="J251" s="19"/>
    </row>
    <row r="252" spans="2:10" ht="17.25" thickTop="1" thickBot="1" x14ac:dyDescent="0.3">
      <c r="D252" s="11" t="s">
        <v>404</v>
      </c>
      <c r="E252" s="3">
        <f t="shared" si="38"/>
        <v>246</v>
      </c>
      <c r="F252" s="11"/>
      <c r="G252" s="32">
        <f>SUM(G245:G251)</f>
        <v>101.47377487956551</v>
      </c>
      <c r="H252" s="32">
        <f t="shared" ref="H252:I252" si="44">SUM(H245:H251)</f>
        <v>93.863241763598111</v>
      </c>
      <c r="I252" s="32">
        <f t="shared" si="44"/>
        <v>13.656081000000004</v>
      </c>
      <c r="J252" s="21">
        <f>IF(B252="pilot",0,IF(I252&gt;0, 0, IF((1-(G252/(G252-I252)))&gt;0.5, 0.5, (1-(G252/(G252-I252))))))</f>
        <v>0</v>
      </c>
    </row>
    <row r="253" spans="2:10" ht="16.5" thickTop="1" x14ac:dyDescent="0.25">
      <c r="D253" s="9" t="s">
        <v>634</v>
      </c>
      <c r="E253" s="3">
        <f t="shared" si="38"/>
        <v>247</v>
      </c>
      <c r="F253" s="4"/>
      <c r="G253" s="31"/>
      <c r="H253" s="31"/>
      <c r="I253" s="31"/>
      <c r="J253" s="19"/>
    </row>
    <row r="254" spans="2:10" x14ac:dyDescent="0.25">
      <c r="B254" s="3" t="s">
        <v>77</v>
      </c>
      <c r="C254" s="3" t="s">
        <v>895</v>
      </c>
      <c r="D254" s="9" t="s">
        <v>182</v>
      </c>
      <c r="E254" s="3">
        <f t="shared" si="38"/>
        <v>248</v>
      </c>
      <c r="F254" s="4"/>
      <c r="G254" s="31">
        <f>IF(A254="pilot",VLOOKUP($B254,input!$A:$G,COLUMN(input!F$1),0),VLOOKUP($B254,input!$A:$E,COLUMN(input!C$1),0))</f>
        <v>3.6734334956505612</v>
      </c>
      <c r="H254" s="31">
        <f t="shared" ref="H254:H256" si="45">IF(A254="Pilot",0.97,0.925)*G254</f>
        <v>3.3979259834767692</v>
      </c>
      <c r="I254" s="31">
        <f>ROUND(IF(A254="pilot",VLOOKUP($B254,input!$A:$G,COLUMN(input!G$1),0),VLOOKUP($B254,input!$A:$E,COLUMN(input!D$1),0)),6)</f>
        <v>-27.965250999999999</v>
      </c>
      <c r="J254" s="19"/>
    </row>
    <row r="255" spans="2:10" x14ac:dyDescent="0.25">
      <c r="B255" s="3" t="s">
        <v>78</v>
      </c>
      <c r="C255" s="3" t="s">
        <v>896</v>
      </c>
      <c r="D255" s="9" t="s">
        <v>183</v>
      </c>
      <c r="E255" s="3">
        <f t="shared" si="38"/>
        <v>249</v>
      </c>
      <c r="F255" s="4"/>
      <c r="G255" s="31">
        <f>IF(A255="pilot",VLOOKUP($B255,input!$A:$G,COLUMN(input!F$1),0),VLOOKUP($B255,input!$A:$E,COLUMN(input!C$1),0))</f>
        <v>2.0643550026920456</v>
      </c>
      <c r="H255" s="31">
        <f t="shared" si="45"/>
        <v>1.9095283774901424</v>
      </c>
      <c r="I255" s="31">
        <f>ROUND(IF(A255="pilot",VLOOKUP($B255,input!$A:$G,COLUMN(input!G$1),0),VLOOKUP($B255,input!$A:$E,COLUMN(input!D$1),0)),6)</f>
        <v>-11.576813</v>
      </c>
      <c r="J255" s="19"/>
    </row>
    <row r="256" spans="2:10" ht="16.5" thickBot="1" x14ac:dyDescent="0.3">
      <c r="B256" s="3" t="s">
        <v>79</v>
      </c>
      <c r="C256" s="3" t="s">
        <v>897</v>
      </c>
      <c r="D256" s="9" t="s">
        <v>184</v>
      </c>
      <c r="E256" s="3">
        <f t="shared" si="38"/>
        <v>250</v>
      </c>
      <c r="F256" s="4"/>
      <c r="G256" s="31">
        <f>IF(A256="pilot",VLOOKUP($B256,input!$A:$G,COLUMN(input!F$1),0),VLOOKUP($B256,input!$A:$E,COLUMN(input!C$1),0))</f>
        <v>69.216063709774545</v>
      </c>
      <c r="H256" s="31">
        <f t="shared" si="45"/>
        <v>64.024858931541459</v>
      </c>
      <c r="I256" s="31">
        <f>ROUND(IF(A256="pilot",VLOOKUP($B256,input!$A:$G,COLUMN(input!G$1),0),VLOOKUP($B256,input!$A:$E,COLUMN(input!D$1),0)),6)</f>
        <v>39.002563000000002</v>
      </c>
      <c r="J256" s="19"/>
    </row>
    <row r="257" spans="2:10" ht="17.25" thickTop="1" thickBot="1" x14ac:dyDescent="0.3">
      <c r="D257" s="11" t="s">
        <v>677</v>
      </c>
      <c r="E257" s="3">
        <f t="shared" si="38"/>
        <v>251</v>
      </c>
      <c r="F257" s="11"/>
      <c r="G257" s="32">
        <f>SUM(G254:G256)</f>
        <v>74.953852208117155</v>
      </c>
      <c r="H257" s="32">
        <f t="shared" ref="H257:I257" si="46">SUM(H254:H256)</f>
        <v>69.332313292508374</v>
      </c>
      <c r="I257" s="32">
        <f t="shared" si="46"/>
        <v>-0.53950099999999424</v>
      </c>
      <c r="J257" s="21">
        <f>IF(B257="pilot",0,IF(I257&gt;0, 0, IF((1-(G257/(G257-I257)))&gt;0.5, 0.5, (1-(G257/(G257-I257))))))</f>
        <v>7.1463377512550608E-3</v>
      </c>
    </row>
    <row r="258" spans="2:10" ht="16.5" thickTop="1" x14ac:dyDescent="0.25">
      <c r="D258" s="9" t="s">
        <v>634</v>
      </c>
      <c r="E258" s="3">
        <f t="shared" si="38"/>
        <v>252</v>
      </c>
      <c r="F258" s="4"/>
      <c r="G258" s="31"/>
      <c r="H258" s="31"/>
      <c r="I258" s="31"/>
      <c r="J258" s="19"/>
    </row>
    <row r="259" spans="2:10" x14ac:dyDescent="0.25">
      <c r="B259" s="3" t="s">
        <v>288</v>
      </c>
      <c r="C259" s="3" t="s">
        <v>902</v>
      </c>
      <c r="D259" s="9" t="s">
        <v>373</v>
      </c>
      <c r="E259" s="3">
        <f t="shared" si="38"/>
        <v>253</v>
      </c>
      <c r="F259" s="4"/>
      <c r="G259" s="31">
        <f>IF(A259="pilot",VLOOKUP($B259,input!$A:$G,COLUMN(input!F$1),0),VLOOKUP($B259,input!$A:$E,COLUMN(input!C$1),0))</f>
        <v>4.1228716159918335</v>
      </c>
      <c r="H259" s="31">
        <f t="shared" ref="H259:H264" si="47">IF(A259="Pilot",0.97,0.925)*G259</f>
        <v>3.8136562447924462</v>
      </c>
      <c r="I259" s="31">
        <f>ROUND(IF(A259="pilot",VLOOKUP($B259,input!$A:$G,COLUMN(input!G$1),0),VLOOKUP($B259,input!$A:$E,COLUMN(input!D$1),0)),6)</f>
        <v>-10.099583000000001</v>
      </c>
      <c r="J259" s="19"/>
    </row>
    <row r="260" spans="2:10" x14ac:dyDescent="0.25">
      <c r="B260" s="3" t="s">
        <v>286</v>
      </c>
      <c r="C260" s="3" t="s">
        <v>900</v>
      </c>
      <c r="D260" s="9" t="s">
        <v>371</v>
      </c>
      <c r="E260" s="3">
        <f t="shared" si="38"/>
        <v>254</v>
      </c>
      <c r="F260" s="4"/>
      <c r="G260" s="31">
        <f>IF(A260="pilot",VLOOKUP($B260,input!$A:$G,COLUMN(input!F$1),0),VLOOKUP($B260,input!$A:$E,COLUMN(input!C$1),0))</f>
        <v>1.5762423726874923</v>
      </c>
      <c r="H260" s="31">
        <f t="shared" si="47"/>
        <v>1.4580241947359305</v>
      </c>
      <c r="I260" s="31">
        <f>ROUND(IF(A260="pilot",VLOOKUP($B260,input!$A:$G,COLUMN(input!G$1),0),VLOOKUP($B260,input!$A:$E,COLUMN(input!D$1),0)),6)</f>
        <v>-5.503374</v>
      </c>
      <c r="J260" s="19"/>
    </row>
    <row r="261" spans="2:10" x14ac:dyDescent="0.25">
      <c r="B261" s="3" t="s">
        <v>287</v>
      </c>
      <c r="C261" s="3" t="s">
        <v>901</v>
      </c>
      <c r="D261" s="9" t="s">
        <v>372</v>
      </c>
      <c r="E261" s="3">
        <f t="shared" si="38"/>
        <v>255</v>
      </c>
      <c r="F261" s="4"/>
      <c r="G261" s="31">
        <f>IF(A261="pilot",VLOOKUP($B261,input!$A:$G,COLUMN(input!F$1),0),VLOOKUP($B261,input!$A:$E,COLUMN(input!C$1),0))</f>
        <v>1.4469768121104609</v>
      </c>
      <c r="H261" s="31">
        <f t="shared" si="47"/>
        <v>1.3384535512021765</v>
      </c>
      <c r="I261" s="31">
        <f>ROUND(IF(A261="pilot",VLOOKUP($B261,input!$A:$G,COLUMN(input!G$1),0),VLOOKUP($B261,input!$A:$E,COLUMN(input!D$1),0)),6)</f>
        <v>-3.714267</v>
      </c>
      <c r="J261" s="19"/>
    </row>
    <row r="262" spans="2:10" x14ac:dyDescent="0.25">
      <c r="B262" s="3" t="s">
        <v>285</v>
      </c>
      <c r="C262" s="3" t="s">
        <v>899</v>
      </c>
      <c r="D262" s="9" t="s">
        <v>370</v>
      </c>
      <c r="E262" s="3">
        <f t="shared" si="38"/>
        <v>256</v>
      </c>
      <c r="F262" s="4"/>
      <c r="G262" s="31">
        <f>IF(A262="pilot",VLOOKUP($B262,input!$A:$G,COLUMN(input!F$1),0),VLOOKUP($B262,input!$A:$E,COLUMN(input!C$1),0))</f>
        <v>2.0081335329724799</v>
      </c>
      <c r="H262" s="31">
        <f t="shared" si="47"/>
        <v>1.857523517999544</v>
      </c>
      <c r="I262" s="31">
        <f>ROUND(IF(A262="pilot",VLOOKUP($B262,input!$A:$G,COLUMN(input!G$1),0),VLOOKUP($B262,input!$A:$E,COLUMN(input!D$1),0)),6)</f>
        <v>-8.7308179999999993</v>
      </c>
      <c r="J262" s="19"/>
    </row>
    <row r="263" spans="2:10" x14ac:dyDescent="0.25">
      <c r="B263" s="3" t="s">
        <v>284</v>
      </c>
      <c r="C263" s="3" t="s">
        <v>898</v>
      </c>
      <c r="D263" s="9" t="s">
        <v>369</v>
      </c>
      <c r="E263" s="3">
        <f t="shared" si="38"/>
        <v>257</v>
      </c>
      <c r="F263" s="4"/>
      <c r="G263" s="31">
        <f>IF(A263="pilot",VLOOKUP($B263,input!$A:$G,COLUMN(input!F$1),0),VLOOKUP($B263,input!$A:$E,COLUMN(input!C$1),0))</f>
        <v>1.4289702818638685</v>
      </c>
      <c r="H263" s="31">
        <f t="shared" si="47"/>
        <v>1.3217975107240785</v>
      </c>
      <c r="I263" s="31">
        <f>ROUND(IF(A263="pilot",VLOOKUP($B263,input!$A:$G,COLUMN(input!G$1),0),VLOOKUP($B263,input!$A:$E,COLUMN(input!D$1),0)),6)</f>
        <v>-5.7733189999999999</v>
      </c>
      <c r="J263" s="19"/>
    </row>
    <row r="264" spans="2:10" ht="16.5" thickBot="1" x14ac:dyDescent="0.3">
      <c r="B264" s="3" t="s">
        <v>289</v>
      </c>
      <c r="C264" s="3" t="s">
        <v>903</v>
      </c>
      <c r="D264" s="9" t="s">
        <v>374</v>
      </c>
      <c r="E264" s="3">
        <f t="shared" si="38"/>
        <v>258</v>
      </c>
      <c r="F264" s="4"/>
      <c r="G264" s="31">
        <f>IF(A264="pilot",VLOOKUP($B264,input!$A:$G,COLUMN(input!F$1),0),VLOOKUP($B264,input!$A:$E,COLUMN(input!C$1),0))</f>
        <v>65.138040044069768</v>
      </c>
      <c r="H264" s="31">
        <f t="shared" si="47"/>
        <v>60.252687040764542</v>
      </c>
      <c r="I264" s="31">
        <f>ROUND(IF(A264="pilot",VLOOKUP($B264,input!$A:$G,COLUMN(input!G$1),0),VLOOKUP($B264,input!$A:$E,COLUMN(input!D$1),0)),6)</f>
        <v>46.213551000000002</v>
      </c>
      <c r="J264" s="19"/>
    </row>
    <row r="265" spans="2:10" ht="17.25" thickTop="1" thickBot="1" x14ac:dyDescent="0.3">
      <c r="D265" s="11" t="s">
        <v>406</v>
      </c>
      <c r="E265" s="3">
        <f t="shared" si="38"/>
        <v>259</v>
      </c>
      <c r="F265" s="11"/>
      <c r="G265" s="32">
        <f>SUM(G259:G264)</f>
        <v>75.721234659695909</v>
      </c>
      <c r="H265" s="32">
        <f t="shared" ref="H265:I265" si="48">SUM(H259:H264)</f>
        <v>70.042142060218723</v>
      </c>
      <c r="I265" s="32">
        <f t="shared" si="48"/>
        <v>12.392190000000006</v>
      </c>
      <c r="J265" s="21">
        <f>IF(B265="pilot",0,IF(I265&gt;0, 0, IF((1-(G265/(G265-I265)))&gt;0.5, 0.5, (1-(G265/(G265-I265))))))</f>
        <v>0</v>
      </c>
    </row>
    <row r="266" spans="2:10" ht="16.5" thickTop="1" x14ac:dyDescent="0.25">
      <c r="D266" s="9" t="s">
        <v>634</v>
      </c>
      <c r="E266" s="3">
        <f t="shared" si="38"/>
        <v>260</v>
      </c>
      <c r="F266" s="4"/>
      <c r="G266" s="31"/>
      <c r="H266" s="31"/>
      <c r="I266" s="31"/>
      <c r="J266" s="19"/>
    </row>
    <row r="267" spans="2:10" x14ac:dyDescent="0.25">
      <c r="B267" s="3" t="s">
        <v>70</v>
      </c>
      <c r="C267" s="3" t="s">
        <v>905</v>
      </c>
      <c r="D267" s="9" t="s">
        <v>175</v>
      </c>
      <c r="E267" s="3">
        <f t="shared" ref="E267:E330" si="49">E266+1</f>
        <v>261</v>
      </c>
      <c r="F267" s="4"/>
      <c r="G267" s="31">
        <f>IF(A267="pilot",VLOOKUP($B267,input!$A:$G,COLUMN(input!F$1),0),VLOOKUP($B267,input!$A:$E,COLUMN(input!C$1),0))</f>
        <v>3.7372807820117533</v>
      </c>
      <c r="H267" s="31">
        <f t="shared" ref="H267:H274" si="50">IF(A267="Pilot",0.97,0.925)*G267</f>
        <v>3.4569847233608719</v>
      </c>
      <c r="I267" s="31">
        <f>ROUND(IF(A267="pilot",VLOOKUP($B267,input!$A:$G,COLUMN(input!G$1),0),VLOOKUP($B267,input!$A:$E,COLUMN(input!D$1),0)),6)</f>
        <v>-9.4133429999999993</v>
      </c>
      <c r="J267" s="19"/>
    </row>
    <row r="268" spans="2:10" x14ac:dyDescent="0.25">
      <c r="B268" s="3" t="s">
        <v>71</v>
      </c>
      <c r="C268" s="3" t="s">
        <v>906</v>
      </c>
      <c r="D268" s="9" t="s">
        <v>176</v>
      </c>
      <c r="E268" s="3">
        <f t="shared" si="49"/>
        <v>262</v>
      </c>
      <c r="F268" s="4"/>
      <c r="G268" s="31">
        <f>IF(A268="pilot",VLOOKUP($B268,input!$A:$G,COLUMN(input!F$1),0),VLOOKUP($B268,input!$A:$E,COLUMN(input!C$1),0))</f>
        <v>3.5899222579960064</v>
      </c>
      <c r="H268" s="31">
        <f t="shared" si="50"/>
        <v>3.3206780886463059</v>
      </c>
      <c r="I268" s="31">
        <f>ROUND(IF(A268="pilot",VLOOKUP($B268,input!$A:$G,COLUMN(input!G$1),0),VLOOKUP($B268,input!$A:$E,COLUMN(input!D$1),0)),6)</f>
        <v>-7.1046579999999997</v>
      </c>
      <c r="J268" s="19"/>
    </row>
    <row r="269" spans="2:10" x14ac:dyDescent="0.25">
      <c r="B269" s="3" t="s">
        <v>72</v>
      </c>
      <c r="C269" s="3" t="s">
        <v>907</v>
      </c>
      <c r="D269" s="9" t="s">
        <v>177</v>
      </c>
      <c r="E269" s="3">
        <f t="shared" si="49"/>
        <v>263</v>
      </c>
      <c r="F269" s="4"/>
      <c r="G269" s="31">
        <f>IF(A269="pilot",VLOOKUP($B269,input!$A:$G,COLUMN(input!F$1),0),VLOOKUP($B269,input!$A:$E,COLUMN(input!C$1),0))</f>
        <v>2.7871516077222047</v>
      </c>
      <c r="H269" s="31">
        <f t="shared" si="50"/>
        <v>2.5781152371430394</v>
      </c>
      <c r="I269" s="31">
        <f>ROUND(IF(A269="pilot",VLOOKUP($B269,input!$A:$G,COLUMN(input!G$1),0),VLOOKUP($B269,input!$A:$E,COLUMN(input!D$1),0)),6)</f>
        <v>-7.7132459999999998</v>
      </c>
      <c r="J269" s="19"/>
    </row>
    <row r="270" spans="2:10" x14ac:dyDescent="0.25">
      <c r="B270" s="3" t="s">
        <v>73</v>
      </c>
      <c r="C270" s="3" t="s">
        <v>908</v>
      </c>
      <c r="D270" s="9" t="s">
        <v>178</v>
      </c>
      <c r="E270" s="3">
        <f t="shared" si="49"/>
        <v>264</v>
      </c>
      <c r="F270" s="4"/>
      <c r="G270" s="31">
        <f>IF(A270="pilot",VLOOKUP($B270,input!$A:$G,COLUMN(input!F$1),0),VLOOKUP($B270,input!$A:$E,COLUMN(input!C$1),0))</f>
        <v>3.9017855877782091</v>
      </c>
      <c r="H270" s="31">
        <f t="shared" si="50"/>
        <v>3.6091516686948437</v>
      </c>
      <c r="I270" s="31">
        <f>ROUND(IF(A270="pilot",VLOOKUP($B270,input!$A:$G,COLUMN(input!G$1),0),VLOOKUP($B270,input!$A:$E,COLUMN(input!D$1),0)),6)</f>
        <v>-12.31429</v>
      </c>
      <c r="J270" s="19"/>
    </row>
    <row r="271" spans="2:10" x14ac:dyDescent="0.25">
      <c r="B271" s="3" t="s">
        <v>74</v>
      </c>
      <c r="C271" s="3" t="s">
        <v>909</v>
      </c>
      <c r="D271" s="9" t="s">
        <v>179</v>
      </c>
      <c r="E271" s="3">
        <f t="shared" si="49"/>
        <v>265</v>
      </c>
      <c r="F271" s="4"/>
      <c r="G271" s="31">
        <f>IF(A271="pilot",VLOOKUP($B271,input!$A:$G,COLUMN(input!F$1),0),VLOOKUP($B271,input!$A:$E,COLUMN(input!C$1),0))</f>
        <v>2.9593050302828177</v>
      </c>
      <c r="H271" s="31">
        <f t="shared" si="50"/>
        <v>2.7373571530116063</v>
      </c>
      <c r="I271" s="31">
        <f>ROUND(IF(A271="pilot",VLOOKUP($B271,input!$A:$G,COLUMN(input!G$1),0),VLOOKUP($B271,input!$A:$E,COLUMN(input!D$1),0)),6)</f>
        <v>-5.6537350000000002</v>
      </c>
      <c r="J271" s="19"/>
    </row>
    <row r="272" spans="2:10" x14ac:dyDescent="0.25">
      <c r="B272" s="3" t="s">
        <v>75</v>
      </c>
      <c r="C272" s="3" t="s">
        <v>910</v>
      </c>
      <c r="D272" s="9" t="s">
        <v>180</v>
      </c>
      <c r="E272" s="3">
        <f t="shared" si="49"/>
        <v>266</v>
      </c>
      <c r="F272" s="4"/>
      <c r="G272" s="31">
        <f>IF(A272="pilot",VLOOKUP($B272,input!$A:$G,COLUMN(input!F$1),0),VLOOKUP($B272,input!$A:$E,COLUMN(input!C$1),0))</f>
        <v>3.5377021294663198</v>
      </c>
      <c r="H272" s="31">
        <f t="shared" si="50"/>
        <v>3.2723744697563459</v>
      </c>
      <c r="I272" s="31">
        <f>ROUND(IF(A272="pilot",VLOOKUP($B272,input!$A:$G,COLUMN(input!G$1),0),VLOOKUP($B272,input!$A:$E,COLUMN(input!D$1),0)),6)</f>
        <v>-10.954502</v>
      </c>
      <c r="J272" s="19"/>
    </row>
    <row r="273" spans="1:10" x14ac:dyDescent="0.25">
      <c r="B273" s="3" t="s">
        <v>69</v>
      </c>
      <c r="C273" s="3" t="s">
        <v>904</v>
      </c>
      <c r="D273" s="9" t="s">
        <v>174</v>
      </c>
      <c r="E273" s="3">
        <f t="shared" si="49"/>
        <v>267</v>
      </c>
      <c r="F273" s="4"/>
      <c r="G273" s="31">
        <f>IF(A273="pilot",VLOOKUP($B273,input!$A:$G,COLUMN(input!F$1),0),VLOOKUP($B273,input!$A:$E,COLUMN(input!C$1),0))</f>
        <v>104.752151230998</v>
      </c>
      <c r="H273" s="31">
        <f t="shared" si="50"/>
        <v>96.895739888673148</v>
      </c>
      <c r="I273" s="31">
        <f>ROUND(IF(A273="pilot",VLOOKUP($B273,input!$A:$G,COLUMN(input!G$1),0),VLOOKUP($B273,input!$A:$E,COLUMN(input!D$1),0)),6)</f>
        <v>85.908608999999998</v>
      </c>
      <c r="J273" s="19"/>
    </row>
    <row r="274" spans="1:10" ht="16.5" thickBot="1" x14ac:dyDescent="0.3">
      <c r="B274" s="3" t="s">
        <v>76</v>
      </c>
      <c r="C274" s="3" t="s">
        <v>911</v>
      </c>
      <c r="D274" s="9" t="s">
        <v>181</v>
      </c>
      <c r="E274" s="3">
        <f t="shared" si="49"/>
        <v>268</v>
      </c>
      <c r="F274" s="4"/>
      <c r="G274" s="31">
        <f>IF(A274="pilot",VLOOKUP($B274,input!$A:$G,COLUMN(input!F$1),0),VLOOKUP($B274,input!$A:$E,COLUMN(input!C$1),0))</f>
        <v>2.2935373233547742</v>
      </c>
      <c r="H274" s="31">
        <f t="shared" si="50"/>
        <v>2.1215220241031663</v>
      </c>
      <c r="I274" s="31">
        <f>ROUND(IF(A274="pilot",VLOOKUP($B274,input!$A:$G,COLUMN(input!G$1),0),VLOOKUP($B274,input!$A:$E,COLUMN(input!D$1),0)),6)</f>
        <v>-7.8557769999999998</v>
      </c>
      <c r="J274" s="19"/>
    </row>
    <row r="275" spans="1:10" ht="17.25" thickTop="1" thickBot="1" x14ac:dyDescent="0.3">
      <c r="D275" s="11" t="s">
        <v>678</v>
      </c>
      <c r="E275" s="3">
        <f t="shared" si="49"/>
        <v>269</v>
      </c>
      <c r="F275" s="11"/>
      <c r="G275" s="32">
        <f>SUM(G267:G274)</f>
        <v>127.55883594961008</v>
      </c>
      <c r="H275" s="32">
        <f t="shared" ref="H275:I275" si="51">SUM(H267:H274)</f>
        <v>117.99192325338933</v>
      </c>
      <c r="I275" s="32">
        <f t="shared" si="51"/>
        <v>24.899058000000007</v>
      </c>
      <c r="J275" s="21">
        <f>IF(B275="pilot",0,IF(I275&gt;0, 0, IF((1-(G275/(G275-I275)))&gt;0.5, 0.5, (1-(G275/(G275-I275))))))</f>
        <v>0</v>
      </c>
    </row>
    <row r="276" spans="1:10" ht="16.5" thickTop="1" x14ac:dyDescent="0.25">
      <c r="D276" s="9" t="s">
        <v>634</v>
      </c>
      <c r="E276" s="3">
        <f t="shared" si="49"/>
        <v>270</v>
      </c>
      <c r="F276" s="4"/>
      <c r="G276" s="31"/>
      <c r="H276" s="31"/>
      <c r="I276" s="31"/>
      <c r="J276" s="19"/>
    </row>
    <row r="277" spans="1:10" x14ac:dyDescent="0.25">
      <c r="A277" s="4" t="s">
        <v>735</v>
      </c>
      <c r="B277" s="3" t="s">
        <v>549</v>
      </c>
      <c r="C277" s="3" t="s">
        <v>1009</v>
      </c>
      <c r="D277" s="9" t="s">
        <v>665</v>
      </c>
      <c r="E277" s="3">
        <f t="shared" si="49"/>
        <v>271</v>
      </c>
      <c r="F277" s="4"/>
      <c r="G277" s="31">
        <f>IF(A277="pilot",VLOOKUP($B277,input!$A:$G,COLUMN(input!F$1),0),VLOOKUP($B277,input!$A:$E,COLUMN(input!C$1),0))</f>
        <v>40.074314924271135</v>
      </c>
      <c r="H277" s="31">
        <f t="shared" ref="H277:H279" si="52">IF(A277="Pilot",0.97,0.925)*G277</f>
        <v>38.872085476542999</v>
      </c>
      <c r="I277" s="31">
        <f>ROUND(IF(A277="pilot",VLOOKUP($B277,input!$A:$G,COLUMN(input!G$1),0),VLOOKUP($B277,input!$A:$E,COLUMN(input!D$1),0)),6)</f>
        <v>2.333933</v>
      </c>
      <c r="J277" s="19"/>
    </row>
    <row r="278" spans="1:10" x14ac:dyDescent="0.25">
      <c r="A278" s="4" t="s">
        <v>735</v>
      </c>
      <c r="B278" s="3" t="s">
        <v>569</v>
      </c>
      <c r="C278" s="3" t="s">
        <v>1010</v>
      </c>
      <c r="D278" s="9" t="s">
        <v>701</v>
      </c>
      <c r="E278" s="3">
        <f t="shared" si="49"/>
        <v>272</v>
      </c>
      <c r="F278" s="4"/>
      <c r="G278" s="31">
        <f>IF(A278="pilot",VLOOKUP($B278,input!$A:$G,COLUMN(input!F$1),0),VLOOKUP($B278,input!$A:$E,COLUMN(input!C$1),0))</f>
        <v>63.630060255896204</v>
      </c>
      <c r="H278" s="31">
        <f t="shared" si="52"/>
        <v>61.721158448219313</v>
      </c>
      <c r="I278" s="31">
        <f>ROUND(IF(A278="pilot",VLOOKUP($B278,input!$A:$G,COLUMN(input!G$1),0),VLOOKUP($B278,input!$A:$E,COLUMN(input!D$1),0)),6)</f>
        <v>-17.157505</v>
      </c>
      <c r="J278" s="19"/>
    </row>
    <row r="279" spans="1:10" ht="16.5" thickBot="1" x14ac:dyDescent="0.3">
      <c r="A279" s="4" t="s">
        <v>735</v>
      </c>
      <c r="B279" s="3" t="s">
        <v>570</v>
      </c>
      <c r="C279" s="3" t="s">
        <v>1011</v>
      </c>
      <c r="D279" s="9" t="s">
        <v>702</v>
      </c>
      <c r="E279" s="3">
        <f t="shared" si="49"/>
        <v>273</v>
      </c>
      <c r="F279" s="4"/>
      <c r="G279" s="31">
        <f>IF(A279="pilot",VLOOKUP($B279,input!$A:$G,COLUMN(input!F$1),0),VLOOKUP($B279,input!$A:$E,COLUMN(input!C$1),0))</f>
        <v>70.304606670791088</v>
      </c>
      <c r="H279" s="31">
        <f t="shared" si="52"/>
        <v>68.19546847066735</v>
      </c>
      <c r="I279" s="31">
        <f>ROUND(IF(A279="pilot",VLOOKUP($B279,input!$A:$G,COLUMN(input!G$1),0),VLOOKUP($B279,input!$A:$E,COLUMN(input!D$1),0)),6)</f>
        <v>-28.280588999999999</v>
      </c>
      <c r="J279" s="19"/>
    </row>
    <row r="280" spans="1:10" ht="17.25" thickTop="1" thickBot="1" x14ac:dyDescent="0.3">
      <c r="B280" s="11" t="s">
        <v>735</v>
      </c>
      <c r="C280" s="11"/>
      <c r="D280" s="11" t="s">
        <v>744</v>
      </c>
      <c r="E280" s="3">
        <f t="shared" si="49"/>
        <v>274</v>
      </c>
      <c r="F280" s="11"/>
      <c r="G280" s="32">
        <f>SUM(G277:G279)</f>
        <v>174.00898185095843</v>
      </c>
      <c r="H280" s="32">
        <f t="shared" ref="H280:I280" si="53">SUM(H277:H279)</f>
        <v>168.78871239542966</v>
      </c>
      <c r="I280" s="32">
        <f t="shared" si="53"/>
        <v>-43.104160999999998</v>
      </c>
      <c r="J280" s="21">
        <f>IF(B280="pilot",0,IF(I280&gt;0, 0, IF((1-(G280/(G280-I280)))&gt;0.5, 0.5, (1-(G280/(G280-I280))))))</f>
        <v>0</v>
      </c>
    </row>
    <row r="281" spans="1:10" ht="16.5" thickTop="1" x14ac:dyDescent="0.25">
      <c r="D281" s="9" t="s">
        <v>634</v>
      </c>
      <c r="E281" s="3">
        <f t="shared" si="49"/>
        <v>275</v>
      </c>
      <c r="F281" s="4"/>
      <c r="G281" s="31"/>
      <c r="H281" s="31"/>
      <c r="I281" s="31"/>
      <c r="J281" s="19"/>
    </row>
    <row r="282" spans="1:10" x14ac:dyDescent="0.25">
      <c r="B282" s="3" t="s">
        <v>81</v>
      </c>
      <c r="C282" s="3" t="s">
        <v>912</v>
      </c>
      <c r="D282" s="9" t="s">
        <v>186</v>
      </c>
      <c r="E282" s="3">
        <f t="shared" si="49"/>
        <v>276</v>
      </c>
      <c r="F282" s="4"/>
      <c r="G282" s="31">
        <f>IF(A282="pilot",VLOOKUP($B282,input!$A:$G,COLUMN(input!F$1),0),VLOOKUP($B282,input!$A:$E,COLUMN(input!C$1),0))</f>
        <v>2.7957592875732948</v>
      </c>
      <c r="H282" s="31">
        <f t="shared" ref="H282:H287" si="54">IF(A282="Pilot",0.97,0.925)*G282</f>
        <v>2.5860773410052977</v>
      </c>
      <c r="I282" s="31">
        <f>ROUND(IF(A282="pilot",VLOOKUP($B282,input!$A:$G,COLUMN(input!G$1),0),VLOOKUP($B282,input!$A:$E,COLUMN(input!D$1),0)),6)</f>
        <v>-10.067942</v>
      </c>
      <c r="J282" s="19"/>
    </row>
    <row r="283" spans="1:10" x14ac:dyDescent="0.25">
      <c r="B283" s="3" t="s">
        <v>82</v>
      </c>
      <c r="C283" s="3" t="s">
        <v>913</v>
      </c>
      <c r="D283" s="9" t="s">
        <v>187</v>
      </c>
      <c r="E283" s="3">
        <f t="shared" si="49"/>
        <v>277</v>
      </c>
      <c r="F283" s="4"/>
      <c r="G283" s="31">
        <f>IF(A283="pilot",VLOOKUP($B283,input!$A:$G,COLUMN(input!F$1),0),VLOOKUP($B283,input!$A:$E,COLUMN(input!C$1),0))</f>
        <v>3.4175843605619605</v>
      </c>
      <c r="H283" s="31">
        <f t="shared" si="54"/>
        <v>3.1612655335198134</v>
      </c>
      <c r="I283" s="31">
        <f>ROUND(IF(A283="pilot",VLOOKUP($B283,input!$A:$G,COLUMN(input!G$1),0),VLOOKUP($B283,input!$A:$E,COLUMN(input!D$1),0)),6)</f>
        <v>-10.541871</v>
      </c>
      <c r="J283" s="19"/>
    </row>
    <row r="284" spans="1:10" x14ac:dyDescent="0.25">
      <c r="B284" s="3" t="s">
        <v>80</v>
      </c>
      <c r="C284" s="3" t="s">
        <v>914</v>
      </c>
      <c r="D284" s="9" t="s">
        <v>185</v>
      </c>
      <c r="E284" s="3">
        <f t="shared" si="49"/>
        <v>278</v>
      </c>
      <c r="F284" s="4"/>
      <c r="G284" s="31">
        <f>IF(A284="pilot",VLOOKUP($B284,input!$A:$G,COLUMN(input!F$1),0),VLOOKUP($B284,input!$A:$E,COLUMN(input!C$1),0))</f>
        <v>65.701605356378423</v>
      </c>
      <c r="H284" s="31">
        <f t="shared" si="54"/>
        <v>60.773984954650047</v>
      </c>
      <c r="I284" s="31">
        <f>ROUND(IF(A284="pilot",VLOOKUP($B284,input!$A:$G,COLUMN(input!G$1),0),VLOOKUP($B284,input!$A:$E,COLUMN(input!D$1),0)),6)</f>
        <v>51.088369</v>
      </c>
      <c r="J284" s="19"/>
    </row>
    <row r="285" spans="1:10" x14ac:dyDescent="0.25">
      <c r="B285" s="3" t="s">
        <v>481</v>
      </c>
      <c r="C285" s="3" t="s">
        <v>1012</v>
      </c>
      <c r="D285" s="9" t="s">
        <v>726</v>
      </c>
      <c r="E285" s="3">
        <f t="shared" si="49"/>
        <v>279</v>
      </c>
      <c r="F285" s="4"/>
      <c r="G285" s="31">
        <f>IF(A285="pilot",VLOOKUP($B285,input!$A:$G,COLUMN(input!F$1),0),VLOOKUP($B285,input!$A:$E,COLUMN(input!C$1),0))</f>
        <v>3.5275919822895219</v>
      </c>
      <c r="H285" s="31">
        <f t="shared" si="54"/>
        <v>3.2630225836178077</v>
      </c>
      <c r="I285" s="31">
        <f>ROUND(IF(A285="pilot",VLOOKUP($B285,input!$A:$G,COLUMN(input!G$1),0),VLOOKUP($B285,input!$A:$E,COLUMN(input!D$1),0)),6)</f>
        <v>-13.336057</v>
      </c>
      <c r="J285" s="19"/>
    </row>
    <row r="286" spans="1:10" x14ac:dyDescent="0.25">
      <c r="B286" s="3" t="s">
        <v>479</v>
      </c>
      <c r="C286" s="3" t="s">
        <v>1013</v>
      </c>
      <c r="D286" s="9" t="s">
        <v>727</v>
      </c>
      <c r="E286" s="3">
        <f t="shared" si="49"/>
        <v>280</v>
      </c>
      <c r="F286" s="4"/>
      <c r="G286" s="31">
        <f>IF(A286="pilot",VLOOKUP($B286,input!$A:$G,COLUMN(input!F$1),0),VLOOKUP($B286,input!$A:$E,COLUMN(input!C$1),0))</f>
        <v>2.6050138498339779</v>
      </c>
      <c r="H286" s="31">
        <f t="shared" si="54"/>
        <v>2.4096378110964296</v>
      </c>
      <c r="I286" s="31">
        <f>ROUND(IF(A286="pilot",VLOOKUP($B286,input!$A:$G,COLUMN(input!G$1),0),VLOOKUP($B286,input!$A:$E,COLUMN(input!D$1),0)),6)</f>
        <v>-12.780893000000001</v>
      </c>
      <c r="J286" s="19"/>
    </row>
    <row r="287" spans="1:10" ht="16.5" thickBot="1" x14ac:dyDescent="0.3">
      <c r="B287" s="3" t="s">
        <v>480</v>
      </c>
      <c r="C287" s="3" t="s">
        <v>1014</v>
      </c>
      <c r="D287" s="9" t="s">
        <v>728</v>
      </c>
      <c r="E287" s="3">
        <f t="shared" si="49"/>
        <v>281</v>
      </c>
      <c r="F287" s="4"/>
      <c r="G287" s="31">
        <f>IF(A287="pilot",VLOOKUP($B287,input!$A:$G,COLUMN(input!F$1),0),VLOOKUP($B287,input!$A:$E,COLUMN(input!C$1),0))</f>
        <v>1.1569093559976416</v>
      </c>
      <c r="H287" s="31">
        <f t="shared" si="54"/>
        <v>1.0701411542978185</v>
      </c>
      <c r="I287" s="31">
        <f>ROUND(IF(A287="pilot",VLOOKUP($B287,input!$A:$G,COLUMN(input!G$1),0),VLOOKUP($B287,input!$A:$E,COLUMN(input!D$1),0)),6)</f>
        <v>-4.9134710000000004</v>
      </c>
      <c r="J287" s="19"/>
    </row>
    <row r="288" spans="1:10" ht="17.25" thickTop="1" thickBot="1" x14ac:dyDescent="0.3">
      <c r="D288" s="11" t="s">
        <v>408</v>
      </c>
      <c r="E288" s="3">
        <f t="shared" si="49"/>
        <v>282</v>
      </c>
      <c r="F288" s="11"/>
      <c r="G288" s="32">
        <f>SUM(G282:G287)</f>
        <v>79.204464192634816</v>
      </c>
      <c r="H288" s="32">
        <f t="shared" ref="H288:I288" si="55">SUM(H282:H287)</f>
        <v>73.264129378187221</v>
      </c>
      <c r="I288" s="32">
        <f t="shared" si="55"/>
        <v>-0.55186500000000382</v>
      </c>
      <c r="J288" s="21">
        <f>IF(B288="pilot",0,IF(I288&gt;0, 0, IF((1-(G288/(G288-I288)))&gt;0.5, 0.5, (1-(G288/(G288-I288))))))</f>
        <v>6.9193881612465979E-3</v>
      </c>
    </row>
    <row r="289" spans="1:10" ht="16.5" thickTop="1" x14ac:dyDescent="0.25">
      <c r="D289" s="9" t="s">
        <v>634</v>
      </c>
      <c r="E289" s="3">
        <f t="shared" si="49"/>
        <v>283</v>
      </c>
      <c r="F289" s="4"/>
      <c r="G289" s="31"/>
      <c r="H289" s="31"/>
      <c r="I289" s="31"/>
      <c r="J289" s="19"/>
    </row>
    <row r="290" spans="1:10" x14ac:dyDescent="0.25">
      <c r="B290" s="3" t="s">
        <v>88</v>
      </c>
      <c r="C290" s="3" t="s">
        <v>920</v>
      </c>
      <c r="D290" s="9" t="s">
        <v>193</v>
      </c>
      <c r="E290" s="3">
        <f t="shared" si="49"/>
        <v>284</v>
      </c>
      <c r="F290" s="4"/>
      <c r="G290" s="31">
        <f>IF(A290="pilot",VLOOKUP($B290,input!$A:$G,COLUMN(input!F$1),0),VLOOKUP($B290,input!$A:$E,COLUMN(input!C$1),0))</f>
        <v>3.5937648343544422</v>
      </c>
      <c r="H290" s="31">
        <f t="shared" ref="H290:H296" si="56">IF(A290="Pilot",0.97,0.925)*G290</f>
        <v>3.3242324717778593</v>
      </c>
      <c r="I290" s="31">
        <f>ROUND(IF(A290="pilot",VLOOKUP($B290,input!$A:$G,COLUMN(input!G$1),0),VLOOKUP($B290,input!$A:$E,COLUMN(input!D$1),0)),6)</f>
        <v>-9.0057089999999995</v>
      </c>
      <c r="J290" s="19"/>
    </row>
    <row r="291" spans="1:10" x14ac:dyDescent="0.25">
      <c r="B291" s="3" t="s">
        <v>89</v>
      </c>
      <c r="C291" s="3" t="s">
        <v>921</v>
      </c>
      <c r="D291" s="9" t="s">
        <v>194</v>
      </c>
      <c r="E291" s="3">
        <f t="shared" si="49"/>
        <v>285</v>
      </c>
      <c r="F291" s="4"/>
      <c r="G291" s="31">
        <f>IF(A291="pilot",VLOOKUP($B291,input!$A:$G,COLUMN(input!F$1),0),VLOOKUP($B291,input!$A:$E,COLUMN(input!C$1),0))</f>
        <v>2.7168797231547401</v>
      </c>
      <c r="H291" s="31">
        <f t="shared" si="56"/>
        <v>2.5131137439181348</v>
      </c>
      <c r="I291" s="31">
        <f>ROUND(IF(A291="pilot",VLOOKUP($B291,input!$A:$G,COLUMN(input!G$1),0),VLOOKUP($B291,input!$A:$E,COLUMN(input!D$1),0)),6)</f>
        <v>-14.173976</v>
      </c>
      <c r="J291" s="19"/>
    </row>
    <row r="292" spans="1:10" x14ac:dyDescent="0.25">
      <c r="B292" s="3" t="s">
        <v>84</v>
      </c>
      <c r="C292" s="3" t="s">
        <v>916</v>
      </c>
      <c r="D292" s="9" t="s">
        <v>189</v>
      </c>
      <c r="E292" s="3">
        <f t="shared" si="49"/>
        <v>286</v>
      </c>
      <c r="F292" s="4"/>
      <c r="G292" s="31">
        <f>IF(A292="pilot",VLOOKUP($B292,input!$A:$G,COLUMN(input!F$1),0),VLOOKUP($B292,input!$A:$E,COLUMN(input!C$1),0))</f>
        <v>97.339025968354633</v>
      </c>
      <c r="H292" s="31">
        <f t="shared" si="56"/>
        <v>90.038599020728043</v>
      </c>
      <c r="I292" s="31">
        <f>ROUND(IF(A292="pilot",VLOOKUP($B292,input!$A:$G,COLUMN(input!G$1),0),VLOOKUP($B292,input!$A:$E,COLUMN(input!D$1),0)),6)</f>
        <v>73.943957999999995</v>
      </c>
      <c r="J292" s="19"/>
    </row>
    <row r="293" spans="1:10" x14ac:dyDescent="0.25">
      <c r="B293" s="3" t="s">
        <v>87</v>
      </c>
      <c r="C293" s="3" t="s">
        <v>919</v>
      </c>
      <c r="D293" s="9" t="s">
        <v>192</v>
      </c>
      <c r="E293" s="3">
        <f t="shared" si="49"/>
        <v>287</v>
      </c>
      <c r="F293" s="4"/>
      <c r="G293" s="31">
        <f>IF(A293="pilot",VLOOKUP($B293,input!$A:$G,COLUMN(input!F$1),0),VLOOKUP($B293,input!$A:$E,COLUMN(input!C$1),0))</f>
        <v>2.5225742942467533</v>
      </c>
      <c r="H293" s="31">
        <f t="shared" si="56"/>
        <v>2.3333812221782471</v>
      </c>
      <c r="I293" s="31">
        <f>ROUND(IF(A293="pilot",VLOOKUP($B293,input!$A:$G,COLUMN(input!G$1),0),VLOOKUP($B293,input!$A:$E,COLUMN(input!D$1),0)),6)</f>
        <v>-5.199478</v>
      </c>
      <c r="J293" s="19"/>
    </row>
    <row r="294" spans="1:10" x14ac:dyDescent="0.25">
      <c r="B294" s="3" t="s">
        <v>83</v>
      </c>
      <c r="C294" s="3" t="s">
        <v>915</v>
      </c>
      <c r="D294" s="9" t="s">
        <v>188</v>
      </c>
      <c r="E294" s="3">
        <f t="shared" si="49"/>
        <v>288</v>
      </c>
      <c r="F294" s="4"/>
      <c r="G294" s="31">
        <f>IF(A294="pilot",VLOOKUP($B294,input!$A:$G,COLUMN(input!F$1),0),VLOOKUP($B294,input!$A:$E,COLUMN(input!C$1),0))</f>
        <v>70.093286549385709</v>
      </c>
      <c r="H294" s="31">
        <f t="shared" si="56"/>
        <v>64.836290058181788</v>
      </c>
      <c r="I294" s="31">
        <f>ROUND(IF(A294="pilot",VLOOKUP($B294,input!$A:$G,COLUMN(input!G$1),0),VLOOKUP($B294,input!$A:$E,COLUMN(input!D$1),0)),6)</f>
        <v>29.682879</v>
      </c>
      <c r="J294" s="19"/>
    </row>
    <row r="295" spans="1:10" x14ac:dyDescent="0.25">
      <c r="B295" s="3" t="s">
        <v>85</v>
      </c>
      <c r="C295" s="3" t="s">
        <v>917</v>
      </c>
      <c r="D295" s="9" t="s">
        <v>729</v>
      </c>
      <c r="E295" s="3">
        <f t="shared" si="49"/>
        <v>289</v>
      </c>
      <c r="F295" s="4"/>
      <c r="G295" s="31">
        <f>IF(A295="pilot",VLOOKUP($B295,input!$A:$G,COLUMN(input!F$1),0),VLOOKUP($B295,input!$A:$E,COLUMN(input!C$1),0))</f>
        <v>9.2525318362953097</v>
      </c>
      <c r="H295" s="31">
        <f t="shared" si="56"/>
        <v>8.5585919485731612</v>
      </c>
      <c r="I295" s="31">
        <f>ROUND(IF(A295="pilot",VLOOKUP($B295,input!$A:$G,COLUMN(input!G$1),0),VLOOKUP($B295,input!$A:$E,COLUMN(input!D$1),0)),6)</f>
        <v>5.8283709999999997</v>
      </c>
      <c r="J295" s="19"/>
    </row>
    <row r="296" spans="1:10" ht="16.5" thickBot="1" x14ac:dyDescent="0.3">
      <c r="B296" s="3" t="s">
        <v>86</v>
      </c>
      <c r="C296" s="3" t="s">
        <v>918</v>
      </c>
      <c r="D296" s="9" t="s">
        <v>191</v>
      </c>
      <c r="E296" s="3">
        <f t="shared" si="49"/>
        <v>290</v>
      </c>
      <c r="F296" s="4"/>
      <c r="G296" s="31">
        <f>IF(A296="pilot",VLOOKUP($B296,input!$A:$G,COLUMN(input!F$1),0),VLOOKUP($B296,input!$A:$E,COLUMN(input!C$1),0))</f>
        <v>2.2584435761551607</v>
      </c>
      <c r="H296" s="31">
        <f t="shared" si="56"/>
        <v>2.0890603079435239</v>
      </c>
      <c r="I296" s="31">
        <f>ROUND(IF(A296="pilot",VLOOKUP($B296,input!$A:$G,COLUMN(input!G$1),0),VLOOKUP($B296,input!$A:$E,COLUMN(input!D$1),0)),6)</f>
        <v>-5.6722609999999998</v>
      </c>
      <c r="J296" s="19"/>
    </row>
    <row r="297" spans="1:10" ht="17.25" thickTop="1" thickBot="1" x14ac:dyDescent="0.3">
      <c r="D297" s="11" t="s">
        <v>680</v>
      </c>
      <c r="E297" s="3">
        <f t="shared" si="49"/>
        <v>291</v>
      </c>
      <c r="F297" s="11"/>
      <c r="G297" s="32">
        <f>SUM(G290:G296)</f>
        <v>187.77650678194675</v>
      </c>
      <c r="H297" s="32">
        <f t="shared" ref="H297:I297" si="57">SUM(H290:H296)</f>
        <v>173.69326877330076</v>
      </c>
      <c r="I297" s="32">
        <f t="shared" si="57"/>
        <v>75.403783999999987</v>
      </c>
      <c r="J297" s="21">
        <f>IF(B297="pilot",0,IF(I297&gt;0, 0, IF((1-(G297/(G297-I297)))&gt;0.5, 0.5, (1-(G297/(G297-I297))))))</f>
        <v>0</v>
      </c>
    </row>
    <row r="298" spans="1:10" ht="16.5" thickTop="1" x14ac:dyDescent="0.25">
      <c r="D298" s="9" t="s">
        <v>634</v>
      </c>
      <c r="E298" s="3">
        <f t="shared" si="49"/>
        <v>292</v>
      </c>
      <c r="F298" s="4"/>
      <c r="G298" s="31"/>
      <c r="H298" s="31"/>
      <c r="I298" s="31"/>
      <c r="J298" s="19"/>
    </row>
    <row r="299" spans="1:10" x14ac:dyDescent="0.25">
      <c r="A299" s="4" t="s">
        <v>735</v>
      </c>
      <c r="B299" s="3" t="s">
        <v>91</v>
      </c>
      <c r="C299" s="3" t="s">
        <v>923</v>
      </c>
      <c r="D299" s="9" t="s">
        <v>196</v>
      </c>
      <c r="E299" s="3">
        <f t="shared" si="49"/>
        <v>293</v>
      </c>
      <c r="F299" s="4"/>
      <c r="G299" s="31">
        <f>IF(A299="pilot",VLOOKUP($B299,input!$A:$G,COLUMN(input!F$1),0),VLOOKUP($B299,input!$A:$E,COLUMN(input!C$1),0))</f>
        <v>2.3909454121689588</v>
      </c>
      <c r="H299" s="31">
        <f t="shared" ref="H299:H306" si="58">IF(A299="Pilot",0.97,0.925)*G299</f>
        <v>2.31921704980389</v>
      </c>
      <c r="I299" s="31">
        <f>ROUND(IF(A299="pilot",VLOOKUP($B299,input!$A:$G,COLUMN(input!G$1),0),VLOOKUP($B299,input!$A:$E,COLUMN(input!D$1),0)),6)</f>
        <v>-16.445847000000001</v>
      </c>
      <c r="J299" s="19"/>
    </row>
    <row r="300" spans="1:10" x14ac:dyDescent="0.25">
      <c r="A300" s="4" t="s">
        <v>735</v>
      </c>
      <c r="B300" s="3" t="s">
        <v>94</v>
      </c>
      <c r="C300" s="3" t="s">
        <v>926</v>
      </c>
      <c r="D300" s="9" t="s">
        <v>199</v>
      </c>
      <c r="E300" s="3">
        <f t="shared" si="49"/>
        <v>294</v>
      </c>
      <c r="F300" s="4"/>
      <c r="G300" s="31">
        <f>IF(A300="pilot",VLOOKUP($B300,input!$A:$G,COLUMN(input!F$1),0),VLOOKUP($B300,input!$A:$E,COLUMN(input!C$1),0))</f>
        <v>2.7184623873279881</v>
      </c>
      <c r="H300" s="31">
        <f t="shared" si="58"/>
        <v>2.6369085157081482</v>
      </c>
      <c r="I300" s="31">
        <f>ROUND(IF(A300="pilot",VLOOKUP($B300,input!$A:$G,COLUMN(input!G$1),0),VLOOKUP($B300,input!$A:$E,COLUMN(input!D$1),0)),6)</f>
        <v>-32.310417000000001</v>
      </c>
      <c r="J300" s="19"/>
    </row>
    <row r="301" spans="1:10" x14ac:dyDescent="0.25">
      <c r="A301" s="4" t="s">
        <v>735</v>
      </c>
      <c r="B301" s="3" t="s">
        <v>96</v>
      </c>
      <c r="C301" s="3" t="s">
        <v>927</v>
      </c>
      <c r="D301" s="9" t="s">
        <v>201</v>
      </c>
      <c r="E301" s="3">
        <f t="shared" si="49"/>
        <v>295</v>
      </c>
      <c r="F301" s="4"/>
      <c r="G301" s="31">
        <f>IF(A301="pilot",VLOOKUP($B301,input!$A:$G,COLUMN(input!F$1),0),VLOOKUP($B301,input!$A:$E,COLUMN(input!C$1),0))</f>
        <v>4.7260660045335117</v>
      </c>
      <c r="H301" s="31">
        <f t="shared" si="58"/>
        <v>4.5842840243975065</v>
      </c>
      <c r="I301" s="31">
        <f>ROUND(IF(A301="pilot",VLOOKUP($B301,input!$A:$G,COLUMN(input!G$1),0),VLOOKUP($B301,input!$A:$E,COLUMN(input!D$1),0)),6)</f>
        <v>-17.371793</v>
      </c>
      <c r="J301" s="19"/>
    </row>
    <row r="302" spans="1:10" x14ac:dyDescent="0.25">
      <c r="A302" s="4" t="s">
        <v>735</v>
      </c>
      <c r="B302" s="3" t="s">
        <v>95</v>
      </c>
      <c r="C302" s="3" t="s">
        <v>929</v>
      </c>
      <c r="D302" s="9" t="s">
        <v>200</v>
      </c>
      <c r="E302" s="3">
        <f t="shared" si="49"/>
        <v>296</v>
      </c>
      <c r="F302" s="4"/>
      <c r="G302" s="31">
        <f>IF(A302="pilot",VLOOKUP($B302,input!$A:$G,COLUMN(input!F$1),0),VLOOKUP($B302,input!$A:$E,COLUMN(input!C$1),0))</f>
        <v>3.1869008781632853</v>
      </c>
      <c r="H302" s="31">
        <f t="shared" si="58"/>
        <v>3.0912938518183868</v>
      </c>
      <c r="I302" s="31">
        <f>ROUND(IF(A302="pilot",VLOOKUP($B302,input!$A:$G,COLUMN(input!G$1),0),VLOOKUP($B302,input!$A:$E,COLUMN(input!D$1),0)),6)</f>
        <v>-30.733733999999998</v>
      </c>
      <c r="J302" s="19"/>
    </row>
    <row r="303" spans="1:10" x14ac:dyDescent="0.25">
      <c r="A303" s="4" t="s">
        <v>735</v>
      </c>
      <c r="B303" s="3" t="s">
        <v>92</v>
      </c>
      <c r="C303" s="3" t="s">
        <v>924</v>
      </c>
      <c r="D303" s="9" t="s">
        <v>197</v>
      </c>
      <c r="E303" s="3">
        <f t="shared" si="49"/>
        <v>297</v>
      </c>
      <c r="F303" s="4"/>
      <c r="G303" s="31">
        <f>IF(A303="pilot",VLOOKUP($B303,input!$A:$G,COLUMN(input!F$1),0),VLOOKUP($B303,input!$A:$E,COLUMN(input!C$1),0))</f>
        <v>4.1913251441263917</v>
      </c>
      <c r="H303" s="31">
        <f t="shared" si="58"/>
        <v>4.0655853898025995</v>
      </c>
      <c r="I303" s="31">
        <f>ROUND(IF(A303="pilot",VLOOKUP($B303,input!$A:$G,COLUMN(input!G$1),0),VLOOKUP($B303,input!$A:$E,COLUMN(input!D$1),0)),6)</f>
        <v>-37.193550000000002</v>
      </c>
      <c r="J303" s="19"/>
    </row>
    <row r="304" spans="1:10" x14ac:dyDescent="0.25">
      <c r="A304" s="4" t="s">
        <v>735</v>
      </c>
      <c r="B304" s="3" t="s">
        <v>90</v>
      </c>
      <c r="C304" s="3" t="s">
        <v>922</v>
      </c>
      <c r="D304" s="9" t="s">
        <v>195</v>
      </c>
      <c r="E304" s="3">
        <f t="shared" si="49"/>
        <v>298</v>
      </c>
      <c r="F304" s="4"/>
      <c r="G304" s="31">
        <f>IF(A304="pilot",VLOOKUP($B304,input!$A:$G,COLUMN(input!F$1),0),VLOOKUP($B304,input!$A:$E,COLUMN(input!C$1),0))</f>
        <v>2.4881265574732181</v>
      </c>
      <c r="H304" s="31">
        <f t="shared" si="58"/>
        <v>2.4134827607490217</v>
      </c>
      <c r="I304" s="31">
        <f>ROUND(IF(A304="pilot",VLOOKUP($B304,input!$A:$G,COLUMN(input!G$1),0),VLOOKUP($B304,input!$A:$E,COLUMN(input!D$1),0)),6)</f>
        <v>-15.468854</v>
      </c>
      <c r="J304" s="19"/>
    </row>
    <row r="305" spans="1:10" x14ac:dyDescent="0.25">
      <c r="A305" s="4" t="s">
        <v>735</v>
      </c>
      <c r="B305" s="3" t="s">
        <v>93</v>
      </c>
      <c r="C305" s="3" t="s">
        <v>925</v>
      </c>
      <c r="D305" s="9" t="s">
        <v>198</v>
      </c>
      <c r="E305" s="3">
        <f t="shared" si="49"/>
        <v>299</v>
      </c>
      <c r="F305" s="4"/>
      <c r="G305" s="31">
        <f>IF(A305="pilot",VLOOKUP($B305,input!$A:$G,COLUMN(input!F$1),0),VLOOKUP($B305,input!$A:$E,COLUMN(input!C$1),0))</f>
        <v>2.6566968225008512</v>
      </c>
      <c r="H305" s="31">
        <f t="shared" si="58"/>
        <v>2.5769959178258257</v>
      </c>
      <c r="I305" s="31">
        <f>ROUND(IF(A305="pilot",VLOOKUP($B305,input!$A:$G,COLUMN(input!G$1),0),VLOOKUP($B305,input!$A:$E,COLUMN(input!D$1),0)),6)</f>
        <v>-14.805160000000001</v>
      </c>
      <c r="J305" s="19"/>
    </row>
    <row r="306" spans="1:10" ht="16.5" thickBot="1" x14ac:dyDescent="0.3">
      <c r="A306" s="4" t="s">
        <v>735</v>
      </c>
      <c r="B306" s="3" t="s">
        <v>97</v>
      </c>
      <c r="C306" s="3" t="s">
        <v>928</v>
      </c>
      <c r="D306" s="9" t="s">
        <v>202</v>
      </c>
      <c r="E306" s="3">
        <f t="shared" si="49"/>
        <v>300</v>
      </c>
      <c r="F306" s="4"/>
      <c r="G306" s="31">
        <f>IF(A306="pilot",VLOOKUP($B306,input!$A:$G,COLUMN(input!F$1),0),VLOOKUP($B306,input!$A:$E,COLUMN(input!C$1),0))</f>
        <v>131.42118049282641</v>
      </c>
      <c r="H306" s="31">
        <f t="shared" si="58"/>
        <v>127.47854507804162</v>
      </c>
      <c r="I306" s="31">
        <f>ROUND(IF(A306="pilot",VLOOKUP($B306,input!$A:$G,COLUMN(input!G$1),0),VLOOKUP($B306,input!$A:$E,COLUMN(input!D$1),0)),6)</f>
        <v>84.694726000000003</v>
      </c>
      <c r="J306" s="19"/>
    </row>
    <row r="307" spans="1:10" ht="17.25" thickTop="1" thickBot="1" x14ac:dyDescent="0.3">
      <c r="B307" s="11" t="s">
        <v>735</v>
      </c>
      <c r="C307" s="11"/>
      <c r="D307" s="11" t="s">
        <v>745</v>
      </c>
      <c r="E307" s="3">
        <f t="shared" si="49"/>
        <v>301</v>
      </c>
      <c r="F307" s="11"/>
      <c r="G307" s="32">
        <f>SUM(G299:G306)</f>
        <v>153.7797036991206</v>
      </c>
      <c r="H307" s="32">
        <f t="shared" ref="H307:I307" si="59">SUM(H299:H306)</f>
        <v>149.16631258814701</v>
      </c>
      <c r="I307" s="32">
        <f t="shared" si="59"/>
        <v>-79.63462899999999</v>
      </c>
      <c r="J307" s="21">
        <f>IF(B307="pilot",0,IF(I307&gt;0, 0, IF((1-(G307/(G307-I307)))&gt;0.5, 0.5, (1-(G307/(G307-I307))))))</f>
        <v>0</v>
      </c>
    </row>
    <row r="308" spans="1:10" ht="16.5" thickTop="1" x14ac:dyDescent="0.25">
      <c r="D308" s="9" t="s">
        <v>634</v>
      </c>
      <c r="E308" s="3">
        <f t="shared" si="49"/>
        <v>302</v>
      </c>
      <c r="F308" s="4"/>
      <c r="G308" s="31"/>
      <c r="H308" s="31"/>
      <c r="I308" s="31"/>
      <c r="J308" s="19"/>
    </row>
    <row r="309" spans="1:10" x14ac:dyDescent="0.25">
      <c r="A309" s="4" t="s">
        <v>735</v>
      </c>
      <c r="B309" s="3" t="s">
        <v>100</v>
      </c>
      <c r="C309" s="3" t="s">
        <v>930</v>
      </c>
      <c r="D309" s="9" t="s">
        <v>205</v>
      </c>
      <c r="E309" s="3">
        <f t="shared" si="49"/>
        <v>303</v>
      </c>
      <c r="F309" s="4"/>
      <c r="G309" s="31">
        <f>IF(A309="pilot",VLOOKUP($B309,input!$A:$G,COLUMN(input!F$1),0),VLOOKUP($B309,input!$A:$E,COLUMN(input!C$1),0))</f>
        <v>115.19090728493131</v>
      </c>
      <c r="H309" s="31">
        <f t="shared" ref="H309:H320" si="60">IF(A309="Pilot",0.97,0.925)*G309</f>
        <v>111.73518006638336</v>
      </c>
      <c r="I309" s="31">
        <f>ROUND(IF(A309="pilot",VLOOKUP($B309,input!$A:$G,COLUMN(input!G$1),0),VLOOKUP($B309,input!$A:$E,COLUMN(input!D$1),0)),6)</f>
        <v>-235.17268100000001</v>
      </c>
      <c r="J309" s="19"/>
    </row>
    <row r="310" spans="1:10" x14ac:dyDescent="0.25">
      <c r="A310" s="4" t="s">
        <v>735</v>
      </c>
      <c r="B310" s="3" t="s">
        <v>488</v>
      </c>
      <c r="C310" s="3" t="s">
        <v>1015</v>
      </c>
      <c r="D310" s="9" t="s">
        <v>703</v>
      </c>
      <c r="E310" s="3">
        <f t="shared" si="49"/>
        <v>304</v>
      </c>
      <c r="F310" s="4"/>
      <c r="G310" s="30">
        <f>IF(A310="pilot",VLOOKUP($B310,input!$A:$G,COLUMN(input!F$1),0),VLOOKUP($B310,input!$A:$E,COLUMN(input!C$1),0))</f>
        <v>2.0533469538730147</v>
      </c>
      <c r="H310" s="31">
        <f t="shared" si="60"/>
        <v>1.9917465452568242</v>
      </c>
      <c r="I310" s="30">
        <f>ROUND(IF(A310="pilot",VLOOKUP($B310,input!$A:$G,COLUMN(input!G$1),0),VLOOKUP($B310,input!$A:$E,COLUMN(input!D$1),0)),6)</f>
        <v>-11.330431000000001</v>
      </c>
    </row>
    <row r="311" spans="1:10" x14ac:dyDescent="0.25">
      <c r="A311" s="4" t="s">
        <v>735</v>
      </c>
      <c r="B311" s="3" t="s">
        <v>422</v>
      </c>
      <c r="C311" s="3" t="s">
        <v>936</v>
      </c>
      <c r="D311" s="9" t="s">
        <v>418</v>
      </c>
      <c r="E311" s="3">
        <f t="shared" si="49"/>
        <v>305</v>
      </c>
      <c r="F311" s="4"/>
      <c r="G311" s="30">
        <f>IF(A311="pilot",VLOOKUP($B311,input!$A:$G,COLUMN(input!F$1),0),VLOOKUP($B311,input!$A:$E,COLUMN(input!C$1),0))</f>
        <v>1.5086660860289922</v>
      </c>
      <c r="H311" s="31">
        <f t="shared" si="60"/>
        <v>1.4634061034481225</v>
      </c>
      <c r="I311" s="30">
        <f>ROUND(IF(A311="pilot",VLOOKUP($B311,input!$A:$G,COLUMN(input!G$1),0),VLOOKUP($B311,input!$A:$E,COLUMN(input!D$1),0)),6)</f>
        <v>-8.6968390000000007</v>
      </c>
    </row>
    <row r="312" spans="1:10" x14ac:dyDescent="0.25">
      <c r="A312" s="4" t="s">
        <v>735</v>
      </c>
      <c r="B312" s="3" t="s">
        <v>421</v>
      </c>
      <c r="C312" s="3" t="s">
        <v>935</v>
      </c>
      <c r="D312" s="9" t="s">
        <v>417</v>
      </c>
      <c r="E312" s="3">
        <f t="shared" si="49"/>
        <v>306</v>
      </c>
      <c r="F312" s="4"/>
      <c r="G312" s="30">
        <f>IF(A312="pilot",VLOOKUP($B312,input!$A:$G,COLUMN(input!F$1),0),VLOOKUP($B312,input!$A:$E,COLUMN(input!C$1),0))</f>
        <v>1.2372361774617797</v>
      </c>
      <c r="H312" s="31">
        <f t="shared" si="60"/>
        <v>1.2001190921379263</v>
      </c>
      <c r="I312" s="30">
        <f>ROUND(IF(A312="pilot",VLOOKUP($B312,input!$A:$G,COLUMN(input!G$1),0),VLOOKUP($B312,input!$A:$E,COLUMN(input!D$1),0)),6)</f>
        <v>-11.381791</v>
      </c>
    </row>
    <row r="313" spans="1:10" x14ac:dyDescent="0.25">
      <c r="A313" s="4" t="s">
        <v>735</v>
      </c>
      <c r="B313" s="3" t="s">
        <v>487</v>
      </c>
      <c r="C313" s="3" t="s">
        <v>1016</v>
      </c>
      <c r="D313" s="9" t="s">
        <v>704</v>
      </c>
      <c r="E313" s="3">
        <f t="shared" si="49"/>
        <v>307</v>
      </c>
      <c r="F313" s="4"/>
      <c r="G313" s="30">
        <f>IF(A313="pilot",VLOOKUP($B313,input!$A:$G,COLUMN(input!F$1),0),VLOOKUP($B313,input!$A:$E,COLUMN(input!C$1),0))</f>
        <v>1.9263911244199814</v>
      </c>
      <c r="H313" s="31">
        <f t="shared" si="60"/>
        <v>1.8685993906873819</v>
      </c>
      <c r="I313" s="30">
        <f>ROUND(IF(A313="pilot",VLOOKUP($B313,input!$A:$G,COLUMN(input!G$1),0),VLOOKUP($B313,input!$A:$E,COLUMN(input!D$1),0)),6)</f>
        <v>-9.9088899999999995</v>
      </c>
    </row>
    <row r="314" spans="1:10" x14ac:dyDescent="0.25">
      <c r="A314" s="4" t="s">
        <v>735</v>
      </c>
      <c r="B314" s="3" t="s">
        <v>485</v>
      </c>
      <c r="C314" s="3" t="s">
        <v>1017</v>
      </c>
      <c r="D314" s="9" t="s">
        <v>705</v>
      </c>
      <c r="E314" s="3">
        <f t="shared" si="49"/>
        <v>308</v>
      </c>
      <c r="F314" s="4"/>
      <c r="G314" s="30">
        <f>IF(A314="pilot",VLOOKUP($B314,input!$A:$G,COLUMN(input!F$1),0),VLOOKUP($B314,input!$A:$E,COLUMN(input!C$1),0))</f>
        <v>1.7934413932147011</v>
      </c>
      <c r="H314" s="31">
        <f t="shared" si="60"/>
        <v>1.7396381514182599</v>
      </c>
      <c r="I314" s="30">
        <f>ROUND(IF(A314="pilot",VLOOKUP($B314,input!$A:$G,COLUMN(input!G$1),0),VLOOKUP($B314,input!$A:$E,COLUMN(input!D$1),0)),6)</f>
        <v>-13.899760000000001</v>
      </c>
    </row>
    <row r="315" spans="1:10" x14ac:dyDescent="0.25">
      <c r="A315" s="4" t="s">
        <v>735</v>
      </c>
      <c r="B315" s="3" t="s">
        <v>420</v>
      </c>
      <c r="C315" s="3" t="s">
        <v>932</v>
      </c>
      <c r="D315" s="9" t="s">
        <v>416</v>
      </c>
      <c r="E315" s="3">
        <f t="shared" si="49"/>
        <v>309</v>
      </c>
      <c r="F315" s="4"/>
      <c r="G315" s="30">
        <f>IF(A315="pilot",VLOOKUP($B315,input!$A:$G,COLUMN(input!F$1),0),VLOOKUP($B315,input!$A:$E,COLUMN(input!C$1),0))</f>
        <v>2.2396817580002382</v>
      </c>
      <c r="H315" s="31">
        <f t="shared" si="60"/>
        <v>2.1724913052602308</v>
      </c>
      <c r="I315" s="30">
        <f>ROUND(IF(A315="pilot",VLOOKUP($B315,input!$A:$G,COLUMN(input!G$1),0),VLOOKUP($B315,input!$A:$E,COLUMN(input!D$1),0)),6)</f>
        <v>-16.111346000000001</v>
      </c>
    </row>
    <row r="316" spans="1:10" x14ac:dyDescent="0.25">
      <c r="A316" s="4" t="s">
        <v>735</v>
      </c>
      <c r="B316" s="3" t="s">
        <v>99</v>
      </c>
      <c r="C316" s="3" t="s">
        <v>931</v>
      </c>
      <c r="D316" s="9" t="s">
        <v>204</v>
      </c>
      <c r="E316" s="3">
        <f t="shared" si="49"/>
        <v>310</v>
      </c>
      <c r="F316" s="4"/>
      <c r="G316" s="30">
        <f>IF(A316="pilot",VLOOKUP($B316,input!$A:$G,COLUMN(input!F$1),0),VLOOKUP($B316,input!$A:$E,COLUMN(input!C$1),0))</f>
        <v>1.8554255340926169</v>
      </c>
      <c r="H316" s="31">
        <f t="shared" si="60"/>
        <v>1.7997627680698383</v>
      </c>
      <c r="I316" s="30">
        <f>ROUND(IF(A316="pilot",VLOOKUP($B316,input!$A:$G,COLUMN(input!G$1),0),VLOOKUP($B316,input!$A:$E,COLUMN(input!D$1),0)),6)</f>
        <v>-11.113016</v>
      </c>
    </row>
    <row r="317" spans="1:10" x14ac:dyDescent="0.25">
      <c r="A317" s="4" t="s">
        <v>735</v>
      </c>
      <c r="B317" s="3" t="s">
        <v>484</v>
      </c>
      <c r="C317" s="3" t="s">
        <v>1018</v>
      </c>
      <c r="D317" s="9" t="s">
        <v>730</v>
      </c>
      <c r="E317" s="3">
        <f t="shared" si="49"/>
        <v>311</v>
      </c>
      <c r="F317" s="4"/>
      <c r="G317" s="30">
        <f>IF(A317="pilot",VLOOKUP($B317,input!$A:$G,COLUMN(input!F$1),0),VLOOKUP($B317,input!$A:$E,COLUMN(input!C$1),0))</f>
        <v>2.2947267955904986</v>
      </c>
      <c r="H317" s="31">
        <f t="shared" si="60"/>
        <v>2.2258849917227836</v>
      </c>
      <c r="I317" s="30">
        <f>ROUND(IF(A317="pilot",VLOOKUP($B317,input!$A:$G,COLUMN(input!G$1),0),VLOOKUP($B317,input!$A:$E,COLUMN(input!D$1),0)),6)</f>
        <v>-13.490460000000001</v>
      </c>
    </row>
    <row r="318" spans="1:10" x14ac:dyDescent="0.25">
      <c r="A318" s="4" t="s">
        <v>735</v>
      </c>
      <c r="B318" s="3" t="s">
        <v>483</v>
      </c>
      <c r="C318" s="3" t="s">
        <v>1019</v>
      </c>
      <c r="D318" s="9" t="s">
        <v>731</v>
      </c>
      <c r="E318" s="3">
        <f t="shared" si="49"/>
        <v>312</v>
      </c>
      <c r="F318" s="4"/>
      <c r="G318" s="30">
        <f>IF(A318="pilot",VLOOKUP($B318,input!$A:$G,COLUMN(input!F$1),0),VLOOKUP($B318,input!$A:$E,COLUMN(input!C$1),0))</f>
        <v>1.3656627494393958</v>
      </c>
      <c r="H318" s="31">
        <f t="shared" si="60"/>
        <v>1.3246928669562139</v>
      </c>
      <c r="I318" s="30">
        <f>ROUND(IF(A318="pilot",VLOOKUP($B318,input!$A:$G,COLUMN(input!G$1),0),VLOOKUP($B318,input!$A:$E,COLUMN(input!D$1),0)),6)</f>
        <v>-6.1078450000000002</v>
      </c>
    </row>
    <row r="319" spans="1:10" x14ac:dyDescent="0.25">
      <c r="A319" s="4" t="s">
        <v>735</v>
      </c>
      <c r="B319" s="3" t="s">
        <v>98</v>
      </c>
      <c r="C319" s="3" t="s">
        <v>934</v>
      </c>
      <c r="D319" s="9" t="s">
        <v>203</v>
      </c>
      <c r="E319" s="3">
        <f t="shared" si="49"/>
        <v>313</v>
      </c>
      <c r="F319" s="4"/>
      <c r="G319" s="30">
        <f>IF(A319="pilot",VLOOKUP($B319,input!$A:$G,COLUMN(input!F$1),0),VLOOKUP($B319,input!$A:$E,COLUMN(input!C$1),0))</f>
        <v>2.8170217064043257</v>
      </c>
      <c r="H319" s="31">
        <f t="shared" si="60"/>
        <v>2.7325110552121958</v>
      </c>
      <c r="I319" s="30">
        <f>ROUND(IF(A319="pilot",VLOOKUP($B319,input!$A:$G,COLUMN(input!G$1),0),VLOOKUP($B319,input!$A:$E,COLUMN(input!D$1),0)),6)</f>
        <v>-22.269017999999999</v>
      </c>
    </row>
    <row r="320" spans="1:10" ht="16.5" thickBot="1" x14ac:dyDescent="0.3">
      <c r="A320" s="4" t="s">
        <v>735</v>
      </c>
      <c r="B320" s="3" t="s">
        <v>486</v>
      </c>
      <c r="C320" s="3" t="s">
        <v>1020</v>
      </c>
      <c r="D320" s="9" t="s">
        <v>706</v>
      </c>
      <c r="E320" s="3">
        <f t="shared" si="49"/>
        <v>314</v>
      </c>
      <c r="F320" s="4"/>
      <c r="G320" s="30">
        <f>IF(A320="pilot",VLOOKUP($B320,input!$A:$G,COLUMN(input!F$1),0),VLOOKUP($B320,input!$A:$E,COLUMN(input!C$1),0))</f>
        <v>1.4036013453630527</v>
      </c>
      <c r="H320" s="31">
        <f t="shared" si="60"/>
        <v>1.3614933050021611</v>
      </c>
      <c r="I320" s="30">
        <f>ROUND(IF(A320="pilot",VLOOKUP($B320,input!$A:$G,COLUMN(input!G$1),0),VLOOKUP($B320,input!$A:$E,COLUMN(input!D$1),0)),6)</f>
        <v>-5.3856809999999999</v>
      </c>
    </row>
    <row r="321" spans="2:10" ht="17.25" thickTop="1" thickBot="1" x14ac:dyDescent="0.3">
      <c r="B321" s="11" t="s">
        <v>735</v>
      </c>
      <c r="C321" s="11"/>
      <c r="D321" s="11" t="s">
        <v>746</v>
      </c>
      <c r="E321" s="3">
        <f t="shared" si="49"/>
        <v>315</v>
      </c>
      <c r="F321" s="11"/>
      <c r="G321" s="32">
        <f>SUM(G309:G320)</f>
        <v>135.68610890881993</v>
      </c>
      <c r="H321" s="32">
        <f t="shared" ref="H321:I321" si="61">SUM(H309:H320)</f>
        <v>131.61552564155531</v>
      </c>
      <c r="I321" s="32">
        <f t="shared" si="61"/>
        <v>-364.86775800000004</v>
      </c>
      <c r="J321" s="21">
        <f>IF(B321="pilot",0,IF(I321&gt;0, 0, IF((1-(G321/(G321-I321)))&gt;0.5, 0.5, (1-(G321/(G321-I321))))))</f>
        <v>0</v>
      </c>
    </row>
    <row r="322" spans="2:10" ht="16.5" thickTop="1" x14ac:dyDescent="0.25">
      <c r="D322" s="9" t="s">
        <v>634</v>
      </c>
      <c r="E322" s="3">
        <f t="shared" si="49"/>
        <v>316</v>
      </c>
      <c r="F322" s="4"/>
    </row>
    <row r="323" spans="2:10" x14ac:dyDescent="0.25">
      <c r="B323" s="3" t="s">
        <v>243</v>
      </c>
      <c r="C323" s="3" t="s">
        <v>937</v>
      </c>
      <c r="D323" s="9" t="s">
        <v>328</v>
      </c>
      <c r="E323" s="3">
        <f t="shared" si="49"/>
        <v>317</v>
      </c>
      <c r="F323" s="4"/>
      <c r="G323" s="31">
        <f>IF(A323="pilot",VLOOKUP($B323,input!$A:$G,COLUMN(input!F$1),0),VLOOKUP($B323,input!$A:$E,COLUMN(input!C$1),0))</f>
        <v>76.239041547803211</v>
      </c>
      <c r="H323" s="31">
        <f t="shared" ref="H323:H327" si="62">IF(A323="Pilot",0.97,0.925)*G323</f>
        <v>70.521113431717978</v>
      </c>
      <c r="I323" s="31">
        <f>ROUND(IF(A323="pilot",VLOOKUP($B323,input!$A:$G,COLUMN(input!G$1),0),VLOOKUP($B323,input!$A:$E,COLUMN(input!D$1),0)),6)</f>
        <v>44.048296000000001</v>
      </c>
      <c r="J323" s="19"/>
    </row>
    <row r="324" spans="2:10" x14ac:dyDescent="0.25">
      <c r="B324" s="3" t="s">
        <v>244</v>
      </c>
      <c r="C324" s="3" t="s">
        <v>938</v>
      </c>
      <c r="D324" s="9" t="s">
        <v>329</v>
      </c>
      <c r="E324" s="3">
        <f t="shared" si="49"/>
        <v>318</v>
      </c>
      <c r="F324" s="4"/>
      <c r="G324" s="31">
        <f>IF(A324="pilot",VLOOKUP($B324,input!$A:$G,COLUMN(input!F$1),0),VLOOKUP($B324,input!$A:$E,COLUMN(input!C$1),0))</f>
        <v>1.6998669914752291</v>
      </c>
      <c r="H324" s="31">
        <f t="shared" si="62"/>
        <v>1.5723769671145871</v>
      </c>
      <c r="I324" s="31">
        <f>ROUND(IF(A324="pilot",VLOOKUP($B324,input!$A:$G,COLUMN(input!G$1),0),VLOOKUP($B324,input!$A:$E,COLUMN(input!D$1),0)),6)</f>
        <v>-4.9305849999999998</v>
      </c>
      <c r="J324" s="19"/>
    </row>
    <row r="325" spans="2:10" x14ac:dyDescent="0.25">
      <c r="B325" s="3" t="s">
        <v>245</v>
      </c>
      <c r="C325" s="3" t="s">
        <v>939</v>
      </c>
      <c r="D325" s="9" t="s">
        <v>330</v>
      </c>
      <c r="E325" s="3">
        <f t="shared" si="49"/>
        <v>319</v>
      </c>
      <c r="F325" s="4"/>
      <c r="G325" s="31">
        <f>IF(A325="pilot",VLOOKUP($B325,input!$A:$G,COLUMN(input!F$1),0),VLOOKUP($B325,input!$A:$E,COLUMN(input!C$1),0))</f>
        <v>3.5290019269737227</v>
      </c>
      <c r="H325" s="31">
        <f t="shared" si="62"/>
        <v>3.2643267824506936</v>
      </c>
      <c r="I325" s="31">
        <f>ROUND(IF(A325="pilot",VLOOKUP($B325,input!$A:$G,COLUMN(input!G$1),0),VLOOKUP($B325,input!$A:$E,COLUMN(input!D$1),0)),6)</f>
        <v>-8.6984910000000006</v>
      </c>
      <c r="J325" s="19"/>
    </row>
    <row r="326" spans="2:10" x14ac:dyDescent="0.25">
      <c r="B326" s="3" t="s">
        <v>246</v>
      </c>
      <c r="C326" s="3" t="s">
        <v>940</v>
      </c>
      <c r="D326" s="9" t="s">
        <v>331</v>
      </c>
      <c r="E326" s="3">
        <f t="shared" si="49"/>
        <v>320</v>
      </c>
      <c r="F326" s="4"/>
      <c r="G326" s="31">
        <f>IF(A326="pilot",VLOOKUP($B326,input!$A:$G,COLUMN(input!F$1),0),VLOOKUP($B326,input!$A:$E,COLUMN(input!C$1),0))</f>
        <v>2.1661600335886377</v>
      </c>
      <c r="H326" s="31">
        <f t="shared" si="62"/>
        <v>2.0036980310694901</v>
      </c>
      <c r="I326" s="31">
        <f>ROUND(IF(A326="pilot",VLOOKUP($B326,input!$A:$G,COLUMN(input!G$1),0),VLOOKUP($B326,input!$A:$E,COLUMN(input!D$1),0)),6)</f>
        <v>-16.670535999999998</v>
      </c>
      <c r="J326" s="19"/>
    </row>
    <row r="327" spans="2:10" ht="16.5" thickBot="1" x14ac:dyDescent="0.3">
      <c r="B327" s="3" t="s">
        <v>247</v>
      </c>
      <c r="C327" s="3" t="s">
        <v>941</v>
      </c>
      <c r="D327" s="9" t="s">
        <v>332</v>
      </c>
      <c r="E327" s="3">
        <f t="shared" si="49"/>
        <v>321</v>
      </c>
      <c r="F327" s="4"/>
      <c r="G327" s="31">
        <f>IF(A327="pilot",VLOOKUP($B327,input!$A:$G,COLUMN(input!F$1),0),VLOOKUP($B327,input!$A:$E,COLUMN(input!C$1),0))</f>
        <v>2.5900305775201939</v>
      </c>
      <c r="H327" s="31">
        <f t="shared" si="62"/>
        <v>2.3957782842061794</v>
      </c>
      <c r="I327" s="31">
        <f>ROUND(IF(A327="pilot",VLOOKUP($B327,input!$A:$G,COLUMN(input!G$1),0),VLOOKUP($B327,input!$A:$E,COLUMN(input!D$1),0)),6)</f>
        <v>-9.8385429999999996</v>
      </c>
      <c r="J327" s="19"/>
    </row>
    <row r="328" spans="2:10" ht="17.25" thickTop="1" thickBot="1" x14ac:dyDescent="0.3">
      <c r="D328" s="11" t="s">
        <v>412</v>
      </c>
      <c r="E328" s="3">
        <f t="shared" si="49"/>
        <v>322</v>
      </c>
      <c r="F328" s="11"/>
      <c r="G328" s="32">
        <f>SUM(G323:G327)</f>
        <v>86.224101077360999</v>
      </c>
      <c r="H328" s="32">
        <f t="shared" ref="H328:I328" si="63">SUM(H323:H327)</f>
        <v>79.75729349655893</v>
      </c>
      <c r="I328" s="32">
        <f t="shared" si="63"/>
        <v>3.9101410000000012</v>
      </c>
      <c r="J328" s="21">
        <f>IF(B328="pilot",0,IF(I328&gt;0, 0, IF((1-(G328/(G328-I328)))&gt;0.5, 0.5, (1-(G328/(G328-I328))))))</f>
        <v>0</v>
      </c>
    </row>
    <row r="329" spans="2:10" ht="16.5" thickTop="1" x14ac:dyDescent="0.25">
      <c r="D329" s="9" t="s">
        <v>634</v>
      </c>
      <c r="E329" s="3">
        <f t="shared" si="49"/>
        <v>323</v>
      </c>
      <c r="F329" s="4"/>
    </row>
    <row r="330" spans="2:10" x14ac:dyDescent="0.25">
      <c r="B330" s="3" t="s">
        <v>103</v>
      </c>
      <c r="C330" s="3" t="s">
        <v>944</v>
      </c>
      <c r="D330" s="9" t="s">
        <v>208</v>
      </c>
      <c r="E330" s="3">
        <f t="shared" si="49"/>
        <v>324</v>
      </c>
      <c r="F330" s="4"/>
      <c r="G330" s="31">
        <f>IF(A330="pilot",VLOOKUP($B330,input!$A:$G,COLUMN(input!F$1),0),VLOOKUP($B330,input!$A:$E,COLUMN(input!C$1),0))</f>
        <v>2.5155973959645372</v>
      </c>
      <c r="H330" s="31">
        <f t="shared" ref="H330:H333" si="64">IF(A330="Pilot",0.97,0.925)*G330</f>
        <v>2.3269275912671969</v>
      </c>
      <c r="I330" s="31">
        <f>ROUND(IF(A330="pilot",VLOOKUP($B330,input!$A:$G,COLUMN(input!G$1),0),VLOOKUP($B330,input!$A:$E,COLUMN(input!D$1),0)),6)</f>
        <v>-12.859621000000001</v>
      </c>
      <c r="J330" s="19"/>
    </row>
    <row r="331" spans="2:10" x14ac:dyDescent="0.25">
      <c r="B331" s="3" t="s">
        <v>102</v>
      </c>
      <c r="C331" s="3" t="s">
        <v>943</v>
      </c>
      <c r="D331" s="9" t="s">
        <v>207</v>
      </c>
      <c r="E331" s="3">
        <f t="shared" ref="E331:E334" si="65">E330+1</f>
        <v>325</v>
      </c>
      <c r="F331" s="4"/>
      <c r="G331" s="31">
        <f>IF(A331="pilot",VLOOKUP($B331,input!$A:$G,COLUMN(input!F$1),0),VLOOKUP($B331,input!$A:$E,COLUMN(input!C$1),0))</f>
        <v>2.5512664138860131</v>
      </c>
      <c r="H331" s="31">
        <f t="shared" si="64"/>
        <v>2.3599214328445624</v>
      </c>
      <c r="I331" s="31">
        <f>ROUND(IF(A331="pilot",VLOOKUP($B331,input!$A:$G,COLUMN(input!G$1),0),VLOOKUP($B331,input!$A:$E,COLUMN(input!D$1),0)),6)</f>
        <v>-12.882699000000001</v>
      </c>
      <c r="J331" s="19"/>
    </row>
    <row r="332" spans="2:10" x14ac:dyDescent="0.25">
      <c r="B332" s="3" t="s">
        <v>104</v>
      </c>
      <c r="C332" s="3" t="s">
        <v>945</v>
      </c>
      <c r="D332" s="9" t="s">
        <v>209</v>
      </c>
      <c r="E332" s="3">
        <f t="shared" si="65"/>
        <v>326</v>
      </c>
      <c r="F332" s="4"/>
      <c r="G332" s="31">
        <f>IF(A332="pilot",VLOOKUP($B332,input!$A:$G,COLUMN(input!F$1),0),VLOOKUP($B332,input!$A:$E,COLUMN(input!C$1),0))</f>
        <v>2.734952752785508</v>
      </c>
      <c r="H332" s="31">
        <f t="shared" si="64"/>
        <v>2.529831296326595</v>
      </c>
      <c r="I332" s="31">
        <f>ROUND(IF(A332="pilot",VLOOKUP($B332,input!$A:$G,COLUMN(input!G$1),0),VLOOKUP($B332,input!$A:$E,COLUMN(input!D$1),0)),6)</f>
        <v>-8.1569690000000001</v>
      </c>
      <c r="J332" s="19"/>
    </row>
    <row r="333" spans="2:10" ht="16.5" thickBot="1" x14ac:dyDescent="0.3">
      <c r="B333" s="3" t="s">
        <v>101</v>
      </c>
      <c r="C333" s="3" t="s">
        <v>942</v>
      </c>
      <c r="D333" s="9" t="s">
        <v>206</v>
      </c>
      <c r="E333" s="3">
        <f t="shared" si="65"/>
        <v>327</v>
      </c>
      <c r="F333" s="4"/>
      <c r="G333" s="31">
        <f>IF(A333="pilot",VLOOKUP($B333,input!$A:$G,COLUMN(input!F$1),0),VLOOKUP($B333,input!$A:$E,COLUMN(input!C$1),0))</f>
        <v>61.071100559909659</v>
      </c>
      <c r="H333" s="31">
        <f t="shared" si="64"/>
        <v>56.490768017916437</v>
      </c>
      <c r="I333" s="31">
        <f>ROUND(IF(A333="pilot",VLOOKUP($B333,input!$A:$G,COLUMN(input!G$1),0),VLOOKUP($B333,input!$A:$E,COLUMN(input!D$1),0)),6)</f>
        <v>45.135702999999999</v>
      </c>
      <c r="J333" s="19"/>
    </row>
    <row r="334" spans="2:10" ht="17.25" thickTop="1" thickBot="1" x14ac:dyDescent="0.3">
      <c r="D334" s="11" t="s">
        <v>681</v>
      </c>
      <c r="E334" s="3">
        <f t="shared" si="65"/>
        <v>328</v>
      </c>
      <c r="F334" s="11"/>
      <c r="G334" s="32">
        <f>SUM(G330:G333)</f>
        <v>68.872917122545715</v>
      </c>
      <c r="H334" s="32">
        <f t="shared" ref="H334:I334" si="66">SUM(H330:H333)</f>
        <v>63.707448338354794</v>
      </c>
      <c r="I334" s="32">
        <f t="shared" si="66"/>
        <v>11.236414000000003</v>
      </c>
      <c r="J334" s="21">
        <f>IF(B334="pilot",0,IF(I334&gt;0, 0, IF((1-(G334/(G334-I334)))&gt;0.5, 0.5, (1-(G334/(G334-I334))))))</f>
        <v>0</v>
      </c>
    </row>
    <row r="335" spans="2:10" ht="16.5" thickTop="1" x14ac:dyDescent="0.25">
      <c r="D335" s="4" t="s">
        <v>634</v>
      </c>
      <c r="F335" s="4"/>
    </row>
    <row r="336" spans="2:10" x14ac:dyDescent="0.25">
      <c r="D336" s="4" t="s">
        <v>747</v>
      </c>
      <c r="F336" s="4"/>
    </row>
    <row r="337" spans="4:6" ht="18" x14ac:dyDescent="0.25">
      <c r="D337" s="4" t="s">
        <v>1026</v>
      </c>
      <c r="F337" s="4"/>
    </row>
    <row r="338" spans="4:6" x14ac:dyDescent="0.25">
      <c r="D338" s="4" t="s">
        <v>634</v>
      </c>
      <c r="F338" s="4"/>
    </row>
    <row r="339" spans="4:6" x14ac:dyDescent="0.25">
      <c r="D339" s="4" t="s">
        <v>634</v>
      </c>
      <c r="F339" s="4"/>
    </row>
    <row r="340" spans="4:6" x14ac:dyDescent="0.25">
      <c r="D340" s="4" t="s">
        <v>634</v>
      </c>
      <c r="F340" s="4"/>
    </row>
    <row r="341" spans="4:6" x14ac:dyDescent="0.25">
      <c r="D341" s="4" t="s">
        <v>634</v>
      </c>
      <c r="F341" s="4"/>
    </row>
    <row r="342" spans="4:6" x14ac:dyDescent="0.25">
      <c r="D342" s="4" t="s">
        <v>634</v>
      </c>
      <c r="F342" s="4"/>
    </row>
    <row r="343" spans="4:6" x14ac:dyDescent="0.25">
      <c r="D343" s="4" t="s">
        <v>634</v>
      </c>
      <c r="F343" s="4"/>
    </row>
    <row r="344" spans="4:6" x14ac:dyDescent="0.25">
      <c r="D344" s="4" t="s">
        <v>634</v>
      </c>
      <c r="F344" s="4"/>
    </row>
    <row r="345" spans="4:6" x14ac:dyDescent="0.25">
      <c r="D345" s="4" t="s">
        <v>634</v>
      </c>
      <c r="F345" s="4"/>
    </row>
    <row r="346" spans="4:6" x14ac:dyDescent="0.25">
      <c r="D346" s="4" t="s">
        <v>634</v>
      </c>
      <c r="F346" s="4"/>
    </row>
    <row r="347" spans="4:6" x14ac:dyDescent="0.25">
      <c r="D347" s="4" t="s">
        <v>634</v>
      </c>
      <c r="F347" s="4"/>
    </row>
    <row r="348" spans="4:6" x14ac:dyDescent="0.25">
      <c r="D348" s="4" t="s">
        <v>634</v>
      </c>
      <c r="F348" s="4"/>
    </row>
    <row r="349" spans="4:6" x14ac:dyDescent="0.25">
      <c r="D349" s="4" t="s">
        <v>634</v>
      </c>
      <c r="F349" s="4"/>
    </row>
    <row r="350" spans="4:6" x14ac:dyDescent="0.25">
      <c r="D350" s="4" t="s">
        <v>634</v>
      </c>
      <c r="F350" s="4"/>
    </row>
    <row r="351" spans="4:6" x14ac:dyDescent="0.25">
      <c r="D351" s="4" t="s">
        <v>634</v>
      </c>
      <c r="F351" s="4"/>
    </row>
    <row r="352" spans="4:6" x14ac:dyDescent="0.25">
      <c r="D352" s="4" t="s">
        <v>634</v>
      </c>
      <c r="F352" s="4"/>
    </row>
    <row r="353" spans="4:6" x14ac:dyDescent="0.25">
      <c r="D353" s="4" t="s">
        <v>634</v>
      </c>
      <c r="F353" s="4"/>
    </row>
    <row r="354" spans="4:6" x14ac:dyDescent="0.25">
      <c r="D354" s="4" t="s">
        <v>634</v>
      </c>
      <c r="F354" s="4"/>
    </row>
    <row r="355" spans="4:6" x14ac:dyDescent="0.25">
      <c r="D355" s="4" t="s">
        <v>634</v>
      </c>
      <c r="F355" s="4"/>
    </row>
    <row r="356" spans="4:6" x14ac:dyDescent="0.25">
      <c r="D356" s="4" t="s">
        <v>634</v>
      </c>
      <c r="F356" s="4"/>
    </row>
    <row r="357" spans="4:6" x14ac:dyDescent="0.25">
      <c r="D357" s="4" t="s">
        <v>634</v>
      </c>
      <c r="F357" s="4"/>
    </row>
    <row r="358" spans="4:6" x14ac:dyDescent="0.25">
      <c r="D358" s="4" t="s">
        <v>634</v>
      </c>
      <c r="F358" s="4"/>
    </row>
    <row r="359" spans="4:6" x14ac:dyDescent="0.25">
      <c r="D359" s="4" t="s">
        <v>634</v>
      </c>
      <c r="F359" s="4"/>
    </row>
    <row r="360" spans="4:6" x14ac:dyDescent="0.25">
      <c r="D360" s="4" t="s">
        <v>634</v>
      </c>
      <c r="F360" s="4"/>
    </row>
    <row r="361" spans="4:6" x14ac:dyDescent="0.25">
      <c r="D361" s="4" t="s">
        <v>634</v>
      </c>
      <c r="F361" s="4"/>
    </row>
    <row r="362" spans="4:6" x14ac:dyDescent="0.25">
      <c r="D362" s="4" t="s">
        <v>634</v>
      </c>
      <c r="F362" s="4"/>
    </row>
    <row r="363" spans="4:6" x14ac:dyDescent="0.25">
      <c r="D363" s="4" t="s">
        <v>634</v>
      </c>
      <c r="F363" s="4"/>
    </row>
    <row r="364" spans="4:6" x14ac:dyDescent="0.25">
      <c r="D364" s="4" t="s">
        <v>634</v>
      </c>
      <c r="F364" s="4"/>
    </row>
    <row r="365" spans="4:6" x14ac:dyDescent="0.25">
      <c r="D365" s="4" t="s">
        <v>634</v>
      </c>
      <c r="F365" s="4"/>
    </row>
    <row r="366" spans="4:6" x14ac:dyDescent="0.25">
      <c r="D366" s="4" t="s">
        <v>634</v>
      </c>
      <c r="F366" s="4"/>
    </row>
    <row r="367" spans="4:6" x14ac:dyDescent="0.25">
      <c r="D367" s="4" t="s">
        <v>634</v>
      </c>
      <c r="F367" s="4"/>
    </row>
    <row r="368" spans="4:6" x14ac:dyDescent="0.25">
      <c r="D368" s="4" t="s">
        <v>634</v>
      </c>
      <c r="F368" s="4"/>
    </row>
    <row r="369" spans="4:6" x14ac:dyDescent="0.25">
      <c r="D369" s="4" t="s">
        <v>634</v>
      </c>
      <c r="F369" s="4"/>
    </row>
    <row r="370" spans="4:6" x14ac:dyDescent="0.25">
      <c r="D370" s="4" t="s">
        <v>634</v>
      </c>
      <c r="F370" s="4"/>
    </row>
    <row r="371" spans="4:6" x14ac:dyDescent="0.25">
      <c r="D371" s="4" t="s">
        <v>634</v>
      </c>
      <c r="F371" s="4"/>
    </row>
    <row r="372" spans="4:6" x14ac:dyDescent="0.25">
      <c r="D372" s="4" t="s">
        <v>634</v>
      </c>
      <c r="F372" s="4"/>
    </row>
    <row r="373" spans="4:6" x14ac:dyDescent="0.25">
      <c r="D373" s="4" t="s">
        <v>634</v>
      </c>
      <c r="F373" s="4"/>
    </row>
    <row r="374" spans="4:6" x14ac:dyDescent="0.25">
      <c r="D374" s="4" t="s">
        <v>634</v>
      </c>
      <c r="F374" s="4"/>
    </row>
    <row r="375" spans="4:6" x14ac:dyDescent="0.25">
      <c r="D375" s="4" t="s">
        <v>634</v>
      </c>
      <c r="F375" s="4"/>
    </row>
    <row r="376" spans="4:6" x14ac:dyDescent="0.25">
      <c r="D376" s="4" t="s">
        <v>634</v>
      </c>
      <c r="F376" s="4"/>
    </row>
    <row r="377" spans="4:6" x14ac:dyDescent="0.25">
      <c r="D377" s="4" t="s">
        <v>634</v>
      </c>
      <c r="F377" s="4"/>
    </row>
    <row r="378" spans="4:6" x14ac:dyDescent="0.25">
      <c r="D378" s="4" t="s">
        <v>634</v>
      </c>
      <c r="F378" s="4"/>
    </row>
    <row r="379" spans="4:6" x14ac:dyDescent="0.25">
      <c r="D379" s="4" t="s">
        <v>634</v>
      </c>
      <c r="F379" s="4"/>
    </row>
    <row r="380" spans="4:6" x14ac:dyDescent="0.25">
      <c r="D380" s="4" t="s">
        <v>634</v>
      </c>
      <c r="F380" s="4"/>
    </row>
    <row r="381" spans="4:6" x14ac:dyDescent="0.25">
      <c r="D381" s="4" t="s">
        <v>634</v>
      </c>
      <c r="F381" s="4"/>
    </row>
    <row r="382" spans="4:6" x14ac:dyDescent="0.25">
      <c r="D382" s="4" t="s">
        <v>634</v>
      </c>
      <c r="F382" s="4"/>
    </row>
    <row r="383" spans="4:6" x14ac:dyDescent="0.25">
      <c r="D383" s="4" t="s">
        <v>634</v>
      </c>
      <c r="F383" s="4"/>
    </row>
  </sheetData>
  <mergeCells count="1">
    <mergeCell ref="D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62"/>
  <sheetViews>
    <sheetView topLeftCell="A24" workbookViewId="0">
      <selection activeCell="A31" sqref="A31:A61"/>
    </sheetView>
  </sheetViews>
  <sheetFormatPr defaultRowHeight="15" x14ac:dyDescent="0.2"/>
  <cols>
    <col min="1" max="1" width="46.77734375" bestFit="1" customWidth="1"/>
    <col min="2" max="2" width="12.44140625" bestFit="1" customWidth="1"/>
    <col min="3" max="3" width="12.33203125" bestFit="1" customWidth="1"/>
  </cols>
  <sheetData>
    <row r="1" spans="1:3" x14ac:dyDescent="0.2">
      <c r="A1" s="1" t="s">
        <v>632</v>
      </c>
      <c r="B1" s="1" t="s">
        <v>414</v>
      </c>
      <c r="C1" s="1" t="s">
        <v>415</v>
      </c>
    </row>
    <row r="2" spans="1:3" x14ac:dyDescent="0.2">
      <c r="A2" t="s">
        <v>389</v>
      </c>
      <c r="B2" s="2">
        <v>5</v>
      </c>
      <c r="C2" s="2">
        <v>5</v>
      </c>
    </row>
    <row r="3" spans="1:3" x14ac:dyDescent="0.2">
      <c r="A3" t="s">
        <v>395</v>
      </c>
      <c r="B3" s="2">
        <v>7</v>
      </c>
      <c r="C3" s="2">
        <f>C2+2+B3</f>
        <v>14</v>
      </c>
    </row>
    <row r="4" spans="1:3" x14ac:dyDescent="0.2">
      <c r="A4" t="s">
        <v>390</v>
      </c>
      <c r="B4" s="2">
        <v>6</v>
      </c>
      <c r="C4" s="2">
        <f t="shared" ref="C4:C28" si="0">C3+2+B4</f>
        <v>22</v>
      </c>
    </row>
    <row r="5" spans="1:3" x14ac:dyDescent="0.2">
      <c r="A5" t="s">
        <v>391</v>
      </c>
      <c r="B5" s="2">
        <v>11</v>
      </c>
      <c r="C5" s="2">
        <f t="shared" si="0"/>
        <v>35</v>
      </c>
    </row>
    <row r="6" spans="1:3" x14ac:dyDescent="0.2">
      <c r="A6" t="s">
        <v>392</v>
      </c>
      <c r="B6" s="2">
        <v>10</v>
      </c>
      <c r="C6" s="2">
        <f t="shared" si="0"/>
        <v>47</v>
      </c>
    </row>
    <row r="7" spans="1:3" x14ac:dyDescent="0.2">
      <c r="A7" t="s">
        <v>393</v>
      </c>
      <c r="B7" s="2">
        <v>4</v>
      </c>
      <c r="C7" s="2">
        <f>C6+2+B7</f>
        <v>53</v>
      </c>
    </row>
    <row r="8" spans="1:3" x14ac:dyDescent="0.2">
      <c r="A8" t="s">
        <v>394</v>
      </c>
      <c r="B8" s="2">
        <v>11</v>
      </c>
      <c r="C8" s="2">
        <f>C7+2+B8</f>
        <v>66</v>
      </c>
    </row>
    <row r="9" spans="1:3" x14ac:dyDescent="0.2">
      <c r="A9" t="s">
        <v>396</v>
      </c>
      <c r="B9" s="2">
        <v>6</v>
      </c>
      <c r="C9" s="2">
        <f t="shared" si="0"/>
        <v>74</v>
      </c>
    </row>
    <row r="10" spans="1:3" x14ac:dyDescent="0.2">
      <c r="A10" t="s">
        <v>397</v>
      </c>
      <c r="B10" s="2">
        <v>12</v>
      </c>
      <c r="C10" s="2">
        <f t="shared" si="0"/>
        <v>88</v>
      </c>
    </row>
    <row r="11" spans="1:3" x14ac:dyDescent="0.2">
      <c r="A11" t="s">
        <v>387</v>
      </c>
      <c r="B11" s="2">
        <v>8</v>
      </c>
      <c r="C11" s="2">
        <f t="shared" si="0"/>
        <v>98</v>
      </c>
    </row>
    <row r="12" spans="1:3" x14ac:dyDescent="0.2">
      <c r="A12" t="s">
        <v>398</v>
      </c>
      <c r="B12" s="2">
        <v>12</v>
      </c>
      <c r="C12" s="2">
        <f t="shared" si="0"/>
        <v>112</v>
      </c>
    </row>
    <row r="13" spans="1:3" x14ac:dyDescent="0.2">
      <c r="A13" t="s">
        <v>388</v>
      </c>
      <c r="B13" s="2">
        <v>10</v>
      </c>
      <c r="C13" s="2">
        <f t="shared" si="0"/>
        <v>124</v>
      </c>
    </row>
    <row r="14" spans="1:3" x14ac:dyDescent="0.2">
      <c r="A14" t="s">
        <v>399</v>
      </c>
      <c r="B14" s="2">
        <v>7</v>
      </c>
      <c r="C14" s="2">
        <f t="shared" si="0"/>
        <v>133</v>
      </c>
    </row>
    <row r="15" spans="1:3" x14ac:dyDescent="0.2">
      <c r="A15" t="s">
        <v>400</v>
      </c>
      <c r="B15" s="2">
        <v>10</v>
      </c>
      <c r="C15" s="2">
        <f t="shared" si="0"/>
        <v>145</v>
      </c>
    </row>
    <row r="16" spans="1:3" x14ac:dyDescent="0.2">
      <c r="A16" t="s">
        <v>401</v>
      </c>
      <c r="B16" s="2">
        <v>7</v>
      </c>
      <c r="C16" s="2">
        <f t="shared" si="0"/>
        <v>154</v>
      </c>
    </row>
    <row r="17" spans="1:3" x14ac:dyDescent="0.2">
      <c r="A17" t="s">
        <v>402</v>
      </c>
      <c r="B17" s="2">
        <v>3</v>
      </c>
      <c r="C17" s="2">
        <f t="shared" si="0"/>
        <v>159</v>
      </c>
    </row>
    <row r="18" spans="1:3" x14ac:dyDescent="0.2">
      <c r="A18" t="s">
        <v>403</v>
      </c>
      <c r="B18" s="2">
        <v>7</v>
      </c>
      <c r="C18" s="2">
        <f t="shared" si="0"/>
        <v>168</v>
      </c>
    </row>
    <row r="19" spans="1:3" x14ac:dyDescent="0.2">
      <c r="A19" t="s">
        <v>404</v>
      </c>
      <c r="B19" s="2">
        <v>7</v>
      </c>
      <c r="C19" s="2">
        <f>C18+2+B19</f>
        <v>177</v>
      </c>
    </row>
    <row r="20" spans="1:3" x14ac:dyDescent="0.2">
      <c r="A20" t="s">
        <v>405</v>
      </c>
      <c r="B20" s="2">
        <v>3</v>
      </c>
      <c r="C20" s="2">
        <f t="shared" si="0"/>
        <v>182</v>
      </c>
    </row>
    <row r="21" spans="1:3" x14ac:dyDescent="0.2">
      <c r="A21" t="s">
        <v>406</v>
      </c>
      <c r="B21" s="2">
        <v>6</v>
      </c>
      <c r="C21" s="2">
        <f t="shared" si="0"/>
        <v>190</v>
      </c>
    </row>
    <row r="22" spans="1:3" x14ac:dyDescent="0.2">
      <c r="A22" t="s">
        <v>407</v>
      </c>
      <c r="B22" s="2">
        <v>8</v>
      </c>
      <c r="C22" s="2">
        <f t="shared" si="0"/>
        <v>200</v>
      </c>
    </row>
    <row r="23" spans="1:3" x14ac:dyDescent="0.2">
      <c r="A23" t="s">
        <v>408</v>
      </c>
      <c r="B23" s="2">
        <v>3</v>
      </c>
      <c r="C23" s="2">
        <f t="shared" si="0"/>
        <v>205</v>
      </c>
    </row>
    <row r="24" spans="1:3" x14ac:dyDescent="0.2">
      <c r="A24" t="s">
        <v>409</v>
      </c>
      <c r="B24" s="2">
        <v>7</v>
      </c>
      <c r="C24" s="2">
        <f t="shared" si="0"/>
        <v>214</v>
      </c>
    </row>
    <row r="25" spans="1:3" x14ac:dyDescent="0.2">
      <c r="A25" t="s">
        <v>410</v>
      </c>
      <c r="B25" s="2">
        <v>8</v>
      </c>
      <c r="C25" s="2">
        <f t="shared" si="0"/>
        <v>224</v>
      </c>
    </row>
    <row r="26" spans="1:3" x14ac:dyDescent="0.2">
      <c r="A26" t="s">
        <v>411</v>
      </c>
      <c r="B26" s="2">
        <v>7</v>
      </c>
      <c r="C26" s="2">
        <f t="shared" si="0"/>
        <v>233</v>
      </c>
    </row>
    <row r="27" spans="1:3" x14ac:dyDescent="0.2">
      <c r="A27" t="s">
        <v>412</v>
      </c>
      <c r="B27" s="2">
        <v>5</v>
      </c>
      <c r="C27" s="2">
        <f t="shared" si="0"/>
        <v>240</v>
      </c>
    </row>
    <row r="28" spans="1:3" x14ac:dyDescent="0.2">
      <c r="A28" t="s">
        <v>413</v>
      </c>
      <c r="B28" s="2">
        <v>4</v>
      </c>
      <c r="C28" s="2">
        <f t="shared" si="0"/>
        <v>246</v>
      </c>
    </row>
    <row r="30" spans="1:3" x14ac:dyDescent="0.2">
      <c r="A30" s="1" t="s">
        <v>633</v>
      </c>
      <c r="B30" s="1" t="s">
        <v>414</v>
      </c>
      <c r="C30" s="1" t="s">
        <v>415</v>
      </c>
    </row>
    <row r="31" spans="1:3" x14ac:dyDescent="0.2">
      <c r="A31" t="s">
        <v>635</v>
      </c>
      <c r="B31" s="2">
        <v>6</v>
      </c>
      <c r="C31" s="2">
        <v>6</v>
      </c>
    </row>
    <row r="32" spans="1:3" x14ac:dyDescent="0.2">
      <c r="A32" t="s">
        <v>668</v>
      </c>
      <c r="B32" s="2">
        <v>5</v>
      </c>
      <c r="C32" s="2">
        <f>C31+2+B32</f>
        <v>13</v>
      </c>
    </row>
    <row r="33" spans="1:3" x14ac:dyDescent="0.2">
      <c r="A33" t="s">
        <v>669</v>
      </c>
      <c r="B33" s="2">
        <v>7</v>
      </c>
      <c r="C33" s="2">
        <f t="shared" ref="C33:C35" si="1">C32+2+B33</f>
        <v>22</v>
      </c>
    </row>
    <row r="34" spans="1:3" x14ac:dyDescent="0.2">
      <c r="A34" t="s">
        <v>390</v>
      </c>
      <c r="B34" s="2">
        <v>7</v>
      </c>
      <c r="C34" s="2">
        <f t="shared" si="1"/>
        <v>31</v>
      </c>
    </row>
    <row r="35" spans="1:3" x14ac:dyDescent="0.2">
      <c r="A35" t="s">
        <v>391</v>
      </c>
      <c r="B35" s="2">
        <v>11</v>
      </c>
      <c r="C35" s="2">
        <f t="shared" si="1"/>
        <v>44</v>
      </c>
    </row>
    <row r="36" spans="1:3" x14ac:dyDescent="0.2">
      <c r="A36" t="s">
        <v>392</v>
      </c>
      <c r="B36" s="2">
        <v>11</v>
      </c>
      <c r="C36" s="2">
        <f>C35+2+B36</f>
        <v>57</v>
      </c>
    </row>
    <row r="37" spans="1:3" x14ac:dyDescent="0.2">
      <c r="A37" t="s">
        <v>670</v>
      </c>
      <c r="B37" s="2">
        <v>7</v>
      </c>
      <c r="C37" s="2">
        <f>C36+2+B37</f>
        <v>66</v>
      </c>
    </row>
    <row r="38" spans="1:3" x14ac:dyDescent="0.2">
      <c r="A38" t="s">
        <v>394</v>
      </c>
      <c r="B38" s="2">
        <v>15</v>
      </c>
      <c r="C38" s="2">
        <f t="shared" ref="C38:C47" si="2">C37+2+B38</f>
        <v>83</v>
      </c>
    </row>
    <row r="39" spans="1:3" x14ac:dyDescent="0.2">
      <c r="A39" t="s">
        <v>671</v>
      </c>
      <c r="B39" s="2">
        <v>7</v>
      </c>
      <c r="C39" s="2">
        <f t="shared" si="2"/>
        <v>92</v>
      </c>
    </row>
    <row r="40" spans="1:3" x14ac:dyDescent="0.2">
      <c r="A40" t="s">
        <v>672</v>
      </c>
      <c r="B40" s="2">
        <v>8</v>
      </c>
      <c r="C40" s="2">
        <f t="shared" si="2"/>
        <v>102</v>
      </c>
    </row>
    <row r="41" spans="1:3" x14ac:dyDescent="0.2">
      <c r="A41" t="s">
        <v>397</v>
      </c>
      <c r="B41" s="2">
        <v>12</v>
      </c>
      <c r="C41" s="2">
        <f t="shared" si="2"/>
        <v>116</v>
      </c>
    </row>
    <row r="42" spans="1:3" x14ac:dyDescent="0.2">
      <c r="A42" t="s">
        <v>673</v>
      </c>
      <c r="B42" s="2">
        <v>6</v>
      </c>
      <c r="C42" s="2">
        <f t="shared" si="2"/>
        <v>124</v>
      </c>
    </row>
    <row r="43" spans="1:3" x14ac:dyDescent="0.2">
      <c r="A43" t="s">
        <v>398</v>
      </c>
      <c r="B43" s="2">
        <v>15</v>
      </c>
      <c r="C43" s="2">
        <f t="shared" si="2"/>
        <v>141</v>
      </c>
    </row>
    <row r="44" spans="1:3" x14ac:dyDescent="0.2">
      <c r="A44" t="s">
        <v>388</v>
      </c>
      <c r="B44" s="2">
        <v>11</v>
      </c>
      <c r="C44" s="2">
        <f t="shared" si="2"/>
        <v>154</v>
      </c>
    </row>
    <row r="45" spans="1:3" x14ac:dyDescent="0.2">
      <c r="A45" t="s">
        <v>674</v>
      </c>
      <c r="B45" s="2">
        <v>7</v>
      </c>
      <c r="C45" s="2">
        <f t="shared" si="2"/>
        <v>163</v>
      </c>
    </row>
    <row r="46" spans="1:3" x14ac:dyDescent="0.2">
      <c r="A46" t="s">
        <v>400</v>
      </c>
      <c r="B46" s="2">
        <v>10</v>
      </c>
      <c r="C46" s="2">
        <f t="shared" si="2"/>
        <v>175</v>
      </c>
    </row>
    <row r="47" spans="1:3" x14ac:dyDescent="0.2">
      <c r="A47" t="s">
        <v>401</v>
      </c>
      <c r="B47" s="2">
        <v>9</v>
      </c>
      <c r="C47" s="2">
        <f t="shared" si="2"/>
        <v>186</v>
      </c>
    </row>
    <row r="48" spans="1:3" x14ac:dyDescent="0.2">
      <c r="A48" t="s">
        <v>675</v>
      </c>
      <c r="B48" s="2">
        <v>34</v>
      </c>
      <c r="C48" s="2">
        <f>C47+2+B48</f>
        <v>222</v>
      </c>
    </row>
    <row r="49" spans="1:3" x14ac:dyDescent="0.2">
      <c r="A49" t="s">
        <v>676</v>
      </c>
      <c r="B49" s="2">
        <v>3</v>
      </c>
      <c r="C49" s="2">
        <f t="shared" ref="C49:C61" si="3">C48+2+B49</f>
        <v>227</v>
      </c>
    </row>
    <row r="50" spans="1:3" x14ac:dyDescent="0.2">
      <c r="A50" t="s">
        <v>403</v>
      </c>
      <c r="B50" s="2">
        <v>8</v>
      </c>
      <c r="C50" s="2">
        <f t="shared" si="3"/>
        <v>237</v>
      </c>
    </row>
    <row r="51" spans="1:3" x14ac:dyDescent="0.2">
      <c r="A51" t="s">
        <v>404</v>
      </c>
      <c r="B51" s="2">
        <v>7</v>
      </c>
      <c r="C51" s="2">
        <f t="shared" si="3"/>
        <v>246</v>
      </c>
    </row>
    <row r="52" spans="1:3" x14ac:dyDescent="0.2">
      <c r="A52" t="s">
        <v>677</v>
      </c>
      <c r="B52" s="2">
        <v>3</v>
      </c>
      <c r="C52" s="2">
        <f t="shared" si="3"/>
        <v>251</v>
      </c>
    </row>
    <row r="53" spans="1:3" x14ac:dyDescent="0.2">
      <c r="A53" t="s">
        <v>406</v>
      </c>
      <c r="B53" s="2">
        <v>6</v>
      </c>
      <c r="C53" s="2">
        <f t="shared" si="3"/>
        <v>259</v>
      </c>
    </row>
    <row r="54" spans="1:3" x14ac:dyDescent="0.2">
      <c r="A54" t="s">
        <v>678</v>
      </c>
      <c r="B54" s="2">
        <v>8</v>
      </c>
      <c r="C54" s="2">
        <f t="shared" si="3"/>
        <v>269</v>
      </c>
    </row>
    <row r="55" spans="1:3" x14ac:dyDescent="0.2">
      <c r="A55" t="s">
        <v>679</v>
      </c>
      <c r="B55" s="2">
        <v>3</v>
      </c>
      <c r="C55" s="2">
        <f t="shared" si="3"/>
        <v>274</v>
      </c>
    </row>
    <row r="56" spans="1:3" x14ac:dyDescent="0.2">
      <c r="A56" t="s">
        <v>408</v>
      </c>
      <c r="B56" s="2">
        <v>6</v>
      </c>
      <c r="C56" s="2">
        <f t="shared" si="3"/>
        <v>282</v>
      </c>
    </row>
    <row r="57" spans="1:3" x14ac:dyDescent="0.2">
      <c r="A57" t="s">
        <v>680</v>
      </c>
      <c r="B57" s="2">
        <v>7</v>
      </c>
      <c r="C57" s="2">
        <f t="shared" si="3"/>
        <v>291</v>
      </c>
    </row>
    <row r="58" spans="1:3" x14ac:dyDescent="0.2">
      <c r="A58" t="s">
        <v>410</v>
      </c>
      <c r="B58" s="2">
        <v>8</v>
      </c>
      <c r="C58" s="2">
        <f t="shared" si="3"/>
        <v>301</v>
      </c>
    </row>
    <row r="59" spans="1:3" x14ac:dyDescent="0.2">
      <c r="A59" t="s">
        <v>411</v>
      </c>
      <c r="B59" s="2">
        <v>12</v>
      </c>
      <c r="C59" s="2">
        <f t="shared" si="3"/>
        <v>315</v>
      </c>
    </row>
    <row r="60" spans="1:3" x14ac:dyDescent="0.2">
      <c r="A60" t="s">
        <v>412</v>
      </c>
      <c r="B60" s="2">
        <v>5</v>
      </c>
      <c r="C60" s="2">
        <f t="shared" si="3"/>
        <v>322</v>
      </c>
    </row>
    <row r="61" spans="1:3" x14ac:dyDescent="0.2">
      <c r="A61" t="s">
        <v>681</v>
      </c>
      <c r="B61" s="2">
        <v>4</v>
      </c>
      <c r="C61" s="2">
        <f t="shared" si="3"/>
        <v>328</v>
      </c>
    </row>
    <row r="62" spans="1:3" x14ac:dyDescent="0.2">
      <c r="C62" s="2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99"/>
  <sheetViews>
    <sheetView workbookViewId="0">
      <selection activeCell="H12" sqref="H12"/>
    </sheetView>
  </sheetViews>
  <sheetFormatPr defaultRowHeight="15" x14ac:dyDescent="0.2"/>
  <cols>
    <col min="2" max="2" width="11.44140625" style="25" bestFit="1" customWidth="1"/>
    <col min="3" max="3" width="12.33203125" style="25" bestFit="1" customWidth="1"/>
    <col min="4" max="4" width="11.44140625" style="25" bestFit="1" customWidth="1"/>
    <col min="5" max="5" width="9" style="25" bestFit="1" customWidth="1"/>
    <col min="6" max="6" width="12.33203125" style="25" bestFit="1" customWidth="1"/>
    <col min="7" max="7" width="13" style="25" bestFit="1" customWidth="1"/>
  </cols>
  <sheetData>
    <row r="1" spans="1:7" x14ac:dyDescent="0.2">
      <c r="A1" t="s">
        <v>427</v>
      </c>
      <c r="B1" s="25" t="s">
        <v>1021</v>
      </c>
      <c r="C1" s="25" t="s">
        <v>630</v>
      </c>
      <c r="D1" s="25" t="s">
        <v>1022</v>
      </c>
      <c r="E1" s="25" t="s">
        <v>631</v>
      </c>
      <c r="F1" s="25" t="s">
        <v>1024</v>
      </c>
      <c r="G1" s="25" t="s">
        <v>750</v>
      </c>
    </row>
    <row r="2" spans="1:7" x14ac:dyDescent="0.2">
      <c r="A2" t="s">
        <v>428</v>
      </c>
      <c r="B2"/>
      <c r="C2"/>
      <c r="D2"/>
      <c r="E2"/>
      <c r="F2">
        <v>0</v>
      </c>
      <c r="G2"/>
    </row>
    <row r="3" spans="1:7" x14ac:dyDescent="0.2">
      <c r="A3" t="s">
        <v>429</v>
      </c>
      <c r="B3"/>
      <c r="C3"/>
      <c r="D3"/>
      <c r="E3"/>
      <c r="F3">
        <v>0</v>
      </c>
      <c r="G3"/>
    </row>
    <row r="4" spans="1:7" x14ac:dyDescent="0.2">
      <c r="A4" t="s">
        <v>430</v>
      </c>
      <c r="B4"/>
      <c r="C4"/>
      <c r="D4"/>
      <c r="E4"/>
      <c r="F4">
        <v>0</v>
      </c>
      <c r="G4"/>
    </row>
    <row r="5" spans="1:7" x14ac:dyDescent="0.2">
      <c r="A5" t="s">
        <v>431</v>
      </c>
      <c r="B5"/>
      <c r="C5"/>
      <c r="D5"/>
      <c r="E5"/>
      <c r="F5">
        <v>0</v>
      </c>
      <c r="G5"/>
    </row>
    <row r="6" spans="1:7" x14ac:dyDescent="0.2">
      <c r="A6" t="s">
        <v>432</v>
      </c>
      <c r="B6"/>
      <c r="C6"/>
      <c r="D6"/>
      <c r="E6"/>
      <c r="F6">
        <v>0</v>
      </c>
      <c r="G6"/>
    </row>
    <row r="7" spans="1:7" x14ac:dyDescent="0.2">
      <c r="A7" t="s">
        <v>433</v>
      </c>
      <c r="B7"/>
      <c r="C7"/>
      <c r="D7"/>
      <c r="E7"/>
      <c r="F7">
        <v>0</v>
      </c>
      <c r="G7"/>
    </row>
    <row r="8" spans="1:7" x14ac:dyDescent="0.2">
      <c r="A8" t="s">
        <v>434</v>
      </c>
      <c r="B8"/>
      <c r="C8"/>
      <c r="D8"/>
      <c r="E8"/>
      <c r="F8">
        <v>0</v>
      </c>
      <c r="G8"/>
    </row>
    <row r="9" spans="1:7" x14ac:dyDescent="0.2">
      <c r="A9" t="s">
        <v>435</v>
      </c>
      <c r="B9"/>
      <c r="C9"/>
      <c r="D9"/>
      <c r="E9"/>
      <c r="F9">
        <v>0</v>
      </c>
      <c r="G9"/>
    </row>
    <row r="10" spans="1:7" x14ac:dyDescent="0.2">
      <c r="A10" t="s">
        <v>436</v>
      </c>
      <c r="B10"/>
      <c r="C10"/>
      <c r="D10"/>
      <c r="E10"/>
      <c r="F10">
        <v>0</v>
      </c>
      <c r="G10"/>
    </row>
    <row r="11" spans="1:7" x14ac:dyDescent="0.2">
      <c r="A11" t="s">
        <v>437</v>
      </c>
      <c r="B11"/>
      <c r="C11"/>
      <c r="D11"/>
      <c r="E11"/>
      <c r="F11">
        <v>0</v>
      </c>
      <c r="G11"/>
    </row>
    <row r="12" spans="1:7" x14ac:dyDescent="0.2">
      <c r="A12" t="s">
        <v>438</v>
      </c>
      <c r="B12"/>
      <c r="C12"/>
      <c r="D12"/>
      <c r="E12"/>
      <c r="F12">
        <v>0</v>
      </c>
      <c r="G12"/>
    </row>
    <row r="13" spans="1:7" x14ac:dyDescent="0.2">
      <c r="A13" t="s">
        <v>439</v>
      </c>
      <c r="B13"/>
      <c r="C13"/>
      <c r="D13"/>
      <c r="E13"/>
      <c r="F13">
        <v>0</v>
      </c>
      <c r="G13"/>
    </row>
    <row r="14" spans="1:7" x14ac:dyDescent="0.2">
      <c r="A14" t="s">
        <v>440</v>
      </c>
      <c r="B14"/>
      <c r="C14"/>
      <c r="D14"/>
      <c r="E14"/>
      <c r="F14">
        <v>0</v>
      </c>
      <c r="G14"/>
    </row>
    <row r="15" spans="1:7" x14ac:dyDescent="0.2">
      <c r="A15" t="s">
        <v>237</v>
      </c>
      <c r="B15">
        <v>-10.161001735067888</v>
      </c>
      <c r="C15">
        <v>3.203467405557042</v>
      </c>
      <c r="D15">
        <v>-10.466267881614991</v>
      </c>
      <c r="E15">
        <v>4.9999999999999998E-7</v>
      </c>
      <c r="F15"/>
      <c r="G15">
        <v>-10.466267881614991</v>
      </c>
    </row>
    <row r="16" spans="1:7" x14ac:dyDescent="0.2">
      <c r="A16" t="s">
        <v>441</v>
      </c>
      <c r="B16">
        <v>-14.733203726176674</v>
      </c>
      <c r="C16">
        <v>2.9994572788052167</v>
      </c>
      <c r="D16">
        <v>-15.175832164302152</v>
      </c>
      <c r="E16">
        <v>4.9999999999999998E-7</v>
      </c>
      <c r="F16"/>
      <c r="G16">
        <v>-15.175832164302152</v>
      </c>
    </row>
    <row r="17" spans="1:7" x14ac:dyDescent="0.2">
      <c r="A17" t="s">
        <v>242</v>
      </c>
      <c r="B17">
        <v>-3.6108302027083305</v>
      </c>
      <c r="C17">
        <v>1.4741346044812669</v>
      </c>
      <c r="D17">
        <v>-3.7193100800429155</v>
      </c>
      <c r="E17">
        <v>4.9999999999999998E-7</v>
      </c>
      <c r="F17"/>
      <c r="G17">
        <v>-3.7193100800429155</v>
      </c>
    </row>
    <row r="18" spans="1:7" x14ac:dyDescent="0.2">
      <c r="A18" t="s">
        <v>238</v>
      </c>
      <c r="B18">
        <v>-4.8175706044306308</v>
      </c>
      <c r="C18">
        <v>1.6716350600042365</v>
      </c>
      <c r="D18">
        <v>-4.962304485250435</v>
      </c>
      <c r="E18">
        <v>4.9999999999999998E-7</v>
      </c>
      <c r="F18"/>
      <c r="G18">
        <v>-4.962304485250435</v>
      </c>
    </row>
    <row r="19" spans="1:7" x14ac:dyDescent="0.2">
      <c r="A19" t="s">
        <v>239</v>
      </c>
      <c r="B19">
        <v>-5.1508690618437516</v>
      </c>
      <c r="C19">
        <v>4.8663006604174832</v>
      </c>
      <c r="D19">
        <v>-5.3056162010407748</v>
      </c>
      <c r="E19">
        <v>4.9999999999999998E-7</v>
      </c>
      <c r="F19"/>
      <c r="G19">
        <v>-5.3056162010407748</v>
      </c>
    </row>
    <row r="20" spans="1:7" x14ac:dyDescent="0.2">
      <c r="A20" t="s">
        <v>241</v>
      </c>
      <c r="B20">
        <v>-14.43133913829525</v>
      </c>
      <c r="C20">
        <v>1.4931743168230105</v>
      </c>
      <c r="D20">
        <v>-14.864898683222576</v>
      </c>
      <c r="E20">
        <v>4.9999999999999998E-7</v>
      </c>
      <c r="F20"/>
      <c r="G20">
        <v>-14.864898683222576</v>
      </c>
    </row>
    <row r="21" spans="1:7" x14ac:dyDescent="0.2">
      <c r="A21" t="s">
        <v>29</v>
      </c>
      <c r="B21">
        <v>-17.972188740383903</v>
      </c>
      <c r="C21">
        <v>2.7332521514992676</v>
      </c>
      <c r="D21">
        <v>-18.512125741167971</v>
      </c>
      <c r="E21">
        <v>4.9999999999999998E-7</v>
      </c>
      <c r="F21">
        <v>2.8355511514992675</v>
      </c>
      <c r="G21">
        <v>-23.721171214334085</v>
      </c>
    </row>
    <row r="22" spans="1:7" x14ac:dyDescent="0.2">
      <c r="A22" t="s">
        <v>27</v>
      </c>
      <c r="B22">
        <v>-10.725730929901641</v>
      </c>
      <c r="C22">
        <v>1.8067968129526129</v>
      </c>
      <c r="D22">
        <v>-11.047963189598256</v>
      </c>
      <c r="E22">
        <v>4.9999999999999998E-7</v>
      </c>
      <c r="F22">
        <v>2.5099548129526124</v>
      </c>
      <c r="G22">
        <v>-13.558495190236195</v>
      </c>
    </row>
    <row r="23" spans="1:7" x14ac:dyDescent="0.2">
      <c r="A23" t="s">
        <v>30</v>
      </c>
      <c r="B23">
        <v>-2.4828261716361224</v>
      </c>
      <c r="C23">
        <v>2.4934728534542172</v>
      </c>
      <c r="D23">
        <v>-2.5574175158483663</v>
      </c>
      <c r="E23">
        <v>4.9999999999999998E-7</v>
      </c>
      <c r="F23">
        <v>3.0118178534542173</v>
      </c>
      <c r="G23">
        <v>-3.3017951081738359</v>
      </c>
    </row>
    <row r="24" spans="1:7" x14ac:dyDescent="0.2">
      <c r="A24" t="s">
        <v>31</v>
      </c>
      <c r="B24">
        <v>-15.250490086585625</v>
      </c>
      <c r="C24">
        <v>3.563468897660957</v>
      </c>
      <c r="D24">
        <v>-15.708659316654719</v>
      </c>
      <c r="E24">
        <v>4.9999999999999998E-7</v>
      </c>
      <c r="F24">
        <v>4.1803078976609571</v>
      </c>
      <c r="G24">
        <v>-19.909852370233839</v>
      </c>
    </row>
    <row r="25" spans="1:7" x14ac:dyDescent="0.2">
      <c r="A25" t="s">
        <v>28</v>
      </c>
      <c r="B25">
        <v>-7.4503190957645353</v>
      </c>
      <c r="C25">
        <v>2.3761095772855074</v>
      </c>
      <c r="D25">
        <v>-7.6741484248218388</v>
      </c>
      <c r="E25">
        <v>4.9999999999999998E-7</v>
      </c>
      <c r="F25">
        <v>2.3761095772855074</v>
      </c>
      <c r="G25">
        <v>-10.186712925349516</v>
      </c>
    </row>
    <row r="26" spans="1:7" x14ac:dyDescent="0.2">
      <c r="A26" t="s">
        <v>442</v>
      </c>
      <c r="B26">
        <v>-12.159315572987941</v>
      </c>
      <c r="C26">
        <v>1.7759364368373178</v>
      </c>
      <c r="D26">
        <v>-12.524616899215044</v>
      </c>
      <c r="E26">
        <v>4.9999999999999998E-7</v>
      </c>
      <c r="F26">
        <v>2.0723424368373178</v>
      </c>
      <c r="G26">
        <v>-15.803349233228271</v>
      </c>
    </row>
    <row r="27" spans="1:7" x14ac:dyDescent="0.2">
      <c r="A27" t="s">
        <v>443</v>
      </c>
      <c r="B27">
        <v>-25.595614001491086</v>
      </c>
      <c r="C27">
        <v>2.9359625242124308</v>
      </c>
      <c r="D27">
        <v>-26.364580945741888</v>
      </c>
      <c r="E27">
        <v>4.9999999999999998E-7</v>
      </c>
      <c r="F27"/>
      <c r="G27">
        <v>-26.364580945741888</v>
      </c>
    </row>
    <row r="28" spans="1:7" x14ac:dyDescent="0.2">
      <c r="A28" t="s">
        <v>444</v>
      </c>
      <c r="B28">
        <v>-10.354981300419942</v>
      </c>
      <c r="C28">
        <v>1.82353880958534</v>
      </c>
      <c r="D28">
        <v>-10.666075159230841</v>
      </c>
      <c r="E28">
        <v>4.9999999999999998E-7</v>
      </c>
      <c r="F28"/>
      <c r="G28">
        <v>-10.666075159230841</v>
      </c>
    </row>
    <row r="29" spans="1:7" x14ac:dyDescent="0.2">
      <c r="A29" t="s">
        <v>445</v>
      </c>
      <c r="B29">
        <v>-18.918068291447707</v>
      </c>
      <c r="C29">
        <v>2.4852378866229219</v>
      </c>
      <c r="D29">
        <v>-19.486422274452572</v>
      </c>
      <c r="E29">
        <v>4.9999999999999998E-7</v>
      </c>
      <c r="F29"/>
      <c r="G29">
        <v>-19.486422274452572</v>
      </c>
    </row>
    <row r="30" spans="1:7" x14ac:dyDescent="0.2">
      <c r="A30" t="s">
        <v>446</v>
      </c>
      <c r="B30">
        <v>-14.09193511233639</v>
      </c>
      <c r="C30">
        <v>1.8551776712864994</v>
      </c>
      <c r="D30">
        <v>-14.515297969788556</v>
      </c>
      <c r="E30">
        <v>4.9999999999999998E-7</v>
      </c>
      <c r="F30"/>
      <c r="G30">
        <v>-14.515297969788556</v>
      </c>
    </row>
    <row r="31" spans="1:7" x14ac:dyDescent="0.2">
      <c r="A31" t="s">
        <v>447</v>
      </c>
      <c r="B31">
        <v>-3.2482124150311829</v>
      </c>
      <c r="C31">
        <v>2.4095525613423194</v>
      </c>
      <c r="D31">
        <v>-3.345798195740274</v>
      </c>
      <c r="E31">
        <v>4.9999999999999998E-7</v>
      </c>
      <c r="F31"/>
      <c r="G31">
        <v>-3.345798195740274</v>
      </c>
    </row>
    <row r="32" spans="1:7" x14ac:dyDescent="0.2">
      <c r="A32" t="s">
        <v>448</v>
      </c>
      <c r="B32">
        <v>-10.864685205334176</v>
      </c>
      <c r="C32">
        <v>1.3294293994610438</v>
      </c>
      <c r="D32">
        <v>-11.191092056996574</v>
      </c>
      <c r="E32">
        <v>4.9999999999999998E-7</v>
      </c>
      <c r="F32"/>
      <c r="G32">
        <v>-11.191092056996574</v>
      </c>
    </row>
    <row r="33" spans="1:7" x14ac:dyDescent="0.2">
      <c r="A33" t="s">
        <v>449</v>
      </c>
      <c r="B33">
        <v>-9.0770971333213453</v>
      </c>
      <c r="C33">
        <v>3.2203529794458543</v>
      </c>
      <c r="D33">
        <v>-9.3497996223052482</v>
      </c>
      <c r="E33">
        <v>4.9999999999999998E-7</v>
      </c>
      <c r="F33"/>
      <c r="G33">
        <v>-9.3497996223052482</v>
      </c>
    </row>
    <row r="34" spans="1:7" x14ac:dyDescent="0.2">
      <c r="A34" t="s">
        <v>450</v>
      </c>
      <c r="B34">
        <v>-22.01471209279714</v>
      </c>
      <c r="C34">
        <v>3.8451922259904303</v>
      </c>
      <c r="D34">
        <v>-22.676098293009929</v>
      </c>
      <c r="E34">
        <v>4.9999999999999998E-7</v>
      </c>
      <c r="F34"/>
      <c r="G34">
        <v>-22.676098293009929</v>
      </c>
    </row>
    <row r="35" spans="1:7" x14ac:dyDescent="0.2">
      <c r="A35" t="s">
        <v>451</v>
      </c>
      <c r="B35">
        <v>-15.251748982130019</v>
      </c>
      <c r="C35">
        <v>2.2902793335916707</v>
      </c>
      <c r="D35">
        <v>-15.709956033095299</v>
      </c>
      <c r="E35">
        <v>4.9999999999999998E-7</v>
      </c>
      <c r="F35"/>
      <c r="G35">
        <v>-15.709956033095299</v>
      </c>
    </row>
    <row r="36" spans="1:7" x14ac:dyDescent="0.2">
      <c r="A36" t="s">
        <v>452</v>
      </c>
      <c r="B36">
        <v>-16.01646975716756</v>
      </c>
      <c r="C36">
        <v>2.2906111079854798</v>
      </c>
      <c r="D36">
        <v>-16.497651252018088</v>
      </c>
      <c r="E36">
        <v>4.9999999999999998E-7</v>
      </c>
      <c r="F36"/>
      <c r="G36">
        <v>-16.497651252018088</v>
      </c>
    </row>
    <row r="37" spans="1:7" x14ac:dyDescent="0.2">
      <c r="A37" t="s">
        <v>453</v>
      </c>
      <c r="B37">
        <v>-19.078006268395804</v>
      </c>
      <c r="C37">
        <v>2.1451324520325259</v>
      </c>
      <c r="D37">
        <v>-19.65116525499997</v>
      </c>
      <c r="E37">
        <v>4.9999999999999998E-7</v>
      </c>
      <c r="F37"/>
      <c r="G37">
        <v>-19.65116525499997</v>
      </c>
    </row>
    <row r="38" spans="1:7" x14ac:dyDescent="0.2">
      <c r="A38" t="s">
        <v>2</v>
      </c>
      <c r="B38">
        <v>-7.7167877712828368</v>
      </c>
      <c r="C38">
        <v>1.6796864441007058</v>
      </c>
      <c r="D38">
        <v>-7.948622597029531</v>
      </c>
      <c r="E38">
        <v>4.9999999999999998E-7</v>
      </c>
      <c r="F38"/>
      <c r="G38">
        <v>-7.948622597029531</v>
      </c>
    </row>
    <row r="39" spans="1:7" x14ac:dyDescent="0.2">
      <c r="A39" t="s">
        <v>3</v>
      </c>
      <c r="B39">
        <v>-10.457712671577756</v>
      </c>
      <c r="C39">
        <v>2.1223713357536531</v>
      </c>
      <c r="D39">
        <v>-10.771892880595113</v>
      </c>
      <c r="E39">
        <v>4.9999999999999998E-7</v>
      </c>
      <c r="F39"/>
      <c r="G39">
        <v>-10.771892880595113</v>
      </c>
    </row>
    <row r="40" spans="1:7" x14ac:dyDescent="0.2">
      <c r="A40" t="s">
        <v>103</v>
      </c>
      <c r="B40">
        <v>-12.484548355798106</v>
      </c>
      <c r="C40">
        <v>2.5155973959645372</v>
      </c>
      <c r="D40">
        <v>-12.859620623998049</v>
      </c>
      <c r="E40">
        <v>4.9999999999999998E-7</v>
      </c>
      <c r="F40"/>
      <c r="G40">
        <v>-12.859620623998049</v>
      </c>
    </row>
    <row r="41" spans="1:7" x14ac:dyDescent="0.2">
      <c r="A41" t="s">
        <v>102</v>
      </c>
      <c r="B41">
        <v>-12.506953439028241</v>
      </c>
      <c r="C41">
        <v>2.5512664138860131</v>
      </c>
      <c r="D41">
        <v>-12.882698821316643</v>
      </c>
      <c r="E41">
        <v>4.9999999999999998E-7</v>
      </c>
      <c r="F41"/>
      <c r="G41">
        <v>-12.882698821316643</v>
      </c>
    </row>
    <row r="42" spans="1:7" x14ac:dyDescent="0.2">
      <c r="A42" t="s">
        <v>104</v>
      </c>
      <c r="B42">
        <v>-7.9190574999451995</v>
      </c>
      <c r="C42">
        <v>2.734952752785508</v>
      </c>
      <c r="D42">
        <v>-8.1569690986559991</v>
      </c>
      <c r="E42">
        <v>4.9999999999999998E-7</v>
      </c>
      <c r="F42"/>
      <c r="G42">
        <v>-8.1569690986559991</v>
      </c>
    </row>
    <row r="43" spans="1:7" x14ac:dyDescent="0.2">
      <c r="A43" t="s">
        <v>454</v>
      </c>
      <c r="B43">
        <v>-12.712097813300211</v>
      </c>
      <c r="C43">
        <v>2.2644860888763345</v>
      </c>
      <c r="D43">
        <v>-13.094006331296354</v>
      </c>
      <c r="E43">
        <v>4.9999999999999998E-7</v>
      </c>
      <c r="F43"/>
      <c r="G43">
        <v>-13.094006331296354</v>
      </c>
    </row>
    <row r="44" spans="1:7" x14ac:dyDescent="0.2">
      <c r="A44" t="s">
        <v>455</v>
      </c>
      <c r="B44">
        <v>-21.38580416992545</v>
      </c>
      <c r="C44">
        <v>2.9022544556402261</v>
      </c>
      <c r="D44">
        <v>-22.028296140695744</v>
      </c>
      <c r="E44">
        <v>4.9999999999999998E-7</v>
      </c>
      <c r="F44"/>
      <c r="G44">
        <v>-22.028296140695744</v>
      </c>
    </row>
    <row r="45" spans="1:7" x14ac:dyDescent="0.2">
      <c r="A45" t="s">
        <v>456</v>
      </c>
      <c r="B45">
        <v>-14.804963680545322</v>
      </c>
      <c r="C45">
        <v>2.6169308282582793</v>
      </c>
      <c r="D45">
        <v>-15.249747997128228</v>
      </c>
      <c r="E45">
        <v>4.9999999999999998E-7</v>
      </c>
      <c r="F45"/>
      <c r="G45">
        <v>-15.249747997128228</v>
      </c>
    </row>
    <row r="46" spans="1:7" x14ac:dyDescent="0.2">
      <c r="A46" t="s">
        <v>457</v>
      </c>
      <c r="B46">
        <v>-14.644236394273204</v>
      </c>
      <c r="C46">
        <v>2.6190967413328847</v>
      </c>
      <c r="D46">
        <v>-15.084191994101152</v>
      </c>
      <c r="E46">
        <v>4.9999999999999998E-7</v>
      </c>
      <c r="F46"/>
      <c r="G46">
        <v>-15.084191994101152</v>
      </c>
    </row>
    <row r="47" spans="1:7" x14ac:dyDescent="0.2">
      <c r="A47" t="s">
        <v>458</v>
      </c>
      <c r="B47">
        <v>-12.116324685413995</v>
      </c>
      <c r="C47">
        <v>2.6221583016541485</v>
      </c>
      <c r="D47">
        <v>-12.48033443991141</v>
      </c>
      <c r="E47">
        <v>4.9999999999999998E-7</v>
      </c>
      <c r="F47"/>
      <c r="G47">
        <v>-12.48033443991141</v>
      </c>
    </row>
    <row r="48" spans="1:7" x14ac:dyDescent="0.2">
      <c r="A48" t="s">
        <v>459</v>
      </c>
      <c r="B48">
        <v>-21.798788404386848</v>
      </c>
      <c r="C48">
        <v>2.4289129459679901</v>
      </c>
      <c r="D48">
        <v>-22.453687626836235</v>
      </c>
      <c r="E48">
        <v>4.9999999999999998E-7</v>
      </c>
      <c r="F48"/>
      <c r="G48">
        <v>-22.453687626836235</v>
      </c>
    </row>
    <row r="49" spans="1:7" x14ac:dyDescent="0.2">
      <c r="A49" t="s">
        <v>460</v>
      </c>
      <c r="B49">
        <v>-14.408968654279496</v>
      </c>
      <c r="C49">
        <v>2.474490191739263</v>
      </c>
      <c r="D49">
        <v>-14.841856124579738</v>
      </c>
      <c r="E49">
        <v>4.9999999999999998E-7</v>
      </c>
      <c r="F49"/>
      <c r="G49">
        <v>-14.841856124579738</v>
      </c>
    </row>
    <row r="50" spans="1:7" x14ac:dyDescent="0.2">
      <c r="A50" t="s">
        <v>461</v>
      </c>
      <c r="B50">
        <v>-8.152762485941917</v>
      </c>
      <c r="C50">
        <v>1.9188450783818798</v>
      </c>
      <c r="D50">
        <v>-8.3976952644895277</v>
      </c>
      <c r="E50">
        <v>4.9999999999999998E-7</v>
      </c>
      <c r="F50"/>
      <c r="G50">
        <v>-8.3976952644895277</v>
      </c>
    </row>
    <row r="51" spans="1:7" x14ac:dyDescent="0.2">
      <c r="A51" t="s">
        <v>462</v>
      </c>
      <c r="B51">
        <v>-22.189261676234882</v>
      </c>
      <c r="C51">
        <v>2.7310213668519236</v>
      </c>
      <c r="D51">
        <v>-22.855891855349235</v>
      </c>
      <c r="E51">
        <v>4.9999999999999998E-7</v>
      </c>
      <c r="F51"/>
      <c r="G51">
        <v>-22.855891855349235</v>
      </c>
    </row>
    <row r="52" spans="1:7" x14ac:dyDescent="0.2">
      <c r="A52" t="s">
        <v>463</v>
      </c>
      <c r="B52">
        <v>-19.008006210323828</v>
      </c>
      <c r="C52">
        <v>2.8000796518042996</v>
      </c>
      <c r="D52">
        <v>-19.579062190891499</v>
      </c>
      <c r="E52">
        <v>4.9999999999999998E-7</v>
      </c>
      <c r="F52"/>
      <c r="G52">
        <v>-19.579062190891499</v>
      </c>
    </row>
    <row r="53" spans="1:7" x14ac:dyDescent="0.2">
      <c r="A53" t="s">
        <v>293</v>
      </c>
      <c r="B53">
        <v>-15.052272238826687</v>
      </c>
      <c r="C53">
        <v>2.7680594820489244</v>
      </c>
      <c r="D53">
        <v>-15.504486426259248</v>
      </c>
      <c r="E53">
        <v>4.9999999999999998E-7</v>
      </c>
      <c r="F53">
        <v>3.0640164820489244</v>
      </c>
      <c r="G53">
        <v>-15.208529426258735</v>
      </c>
    </row>
    <row r="54" spans="1:7" x14ac:dyDescent="0.2">
      <c r="A54" t="s">
        <v>294</v>
      </c>
      <c r="B54">
        <v>-15.45964620161843</v>
      </c>
      <c r="C54">
        <v>4.5088727094521159</v>
      </c>
      <c r="D54">
        <v>-15.924099091795807</v>
      </c>
      <c r="E54">
        <v>4.9999999999999998E-7</v>
      </c>
      <c r="F54">
        <v>4.8890537094521163</v>
      </c>
      <c r="G54">
        <v>-15.543918091795708</v>
      </c>
    </row>
    <row r="55" spans="1:7" x14ac:dyDescent="0.2">
      <c r="A55" t="s">
        <v>301</v>
      </c>
      <c r="B55">
        <v>-27.768476781715208</v>
      </c>
      <c r="C55">
        <v>2.6124961315209734</v>
      </c>
      <c r="D55">
        <v>-28.602722865286047</v>
      </c>
      <c r="E55">
        <v>4.9999999999999998E-7</v>
      </c>
      <c r="F55">
        <v>2.9273251315209734</v>
      </c>
      <c r="G55">
        <v>-28.287893865286105</v>
      </c>
    </row>
    <row r="56" spans="1:7" x14ac:dyDescent="0.2">
      <c r="A56" t="s">
        <v>464</v>
      </c>
      <c r="B56">
        <v>-11.458419895466621</v>
      </c>
      <c r="C56">
        <v>3.5639430784573012</v>
      </c>
      <c r="D56">
        <v>-11.802664270008535</v>
      </c>
      <c r="E56">
        <v>4.9999999999999998E-7</v>
      </c>
      <c r="F56">
        <v>4.1324360784573013</v>
      </c>
      <c r="G56">
        <v>-11.234171270008572</v>
      </c>
    </row>
    <row r="57" spans="1:7" x14ac:dyDescent="0.2">
      <c r="A57" t="s">
        <v>295</v>
      </c>
      <c r="B57">
        <v>-5.9060919576326931</v>
      </c>
      <c r="C57">
        <v>2.8519236974218916</v>
      </c>
      <c r="D57">
        <v>-6.0835281967032033</v>
      </c>
      <c r="E57">
        <v>4.9999999999999998E-7</v>
      </c>
      <c r="F57">
        <v>3.0481886974218915</v>
      </c>
      <c r="G57">
        <v>-5.8872631967038007</v>
      </c>
    </row>
    <row r="58" spans="1:7" x14ac:dyDescent="0.2">
      <c r="A58" t="s">
        <v>291</v>
      </c>
      <c r="B58">
        <v>-18.059630409454915</v>
      </c>
      <c r="C58">
        <v>3.135707016154103</v>
      </c>
      <c r="D58">
        <v>-18.602194413172441</v>
      </c>
      <c r="E58">
        <v>4.9999999999999998E-7</v>
      </c>
      <c r="F58">
        <v>3.135707016154103</v>
      </c>
      <c r="G58">
        <v>-18.602194413172846</v>
      </c>
    </row>
    <row r="59" spans="1:7" x14ac:dyDescent="0.2">
      <c r="A59" t="s">
        <v>465</v>
      </c>
      <c r="B59">
        <v>-11.767628780661576</v>
      </c>
      <c r="C59">
        <v>2.2165084428466986</v>
      </c>
      <c r="D59">
        <v>-12.121162692526946</v>
      </c>
      <c r="E59">
        <v>4.9999999999999998E-7</v>
      </c>
      <c r="F59">
        <v>2.2165084428466986</v>
      </c>
      <c r="G59">
        <v>-12.121162692527628</v>
      </c>
    </row>
    <row r="60" spans="1:7" x14ac:dyDescent="0.2">
      <c r="A60" t="s">
        <v>296</v>
      </c>
      <c r="B60">
        <v>-5.7941660376547324</v>
      </c>
      <c r="C60">
        <v>3.5904281587354197</v>
      </c>
      <c r="D60">
        <v>-5.968239695438351</v>
      </c>
      <c r="E60">
        <v>4.9999999999999998E-7</v>
      </c>
      <c r="F60">
        <v>3.8955631587354196</v>
      </c>
      <c r="G60">
        <v>-5.6631046954383821</v>
      </c>
    </row>
    <row r="61" spans="1:7" x14ac:dyDescent="0.2">
      <c r="A61" t="s">
        <v>297</v>
      </c>
      <c r="B61">
        <v>-10.970581941022667</v>
      </c>
      <c r="C61">
        <v>4.126951602623901</v>
      </c>
      <c r="D61">
        <v>-11.30017023968</v>
      </c>
      <c r="E61">
        <v>4.9999999999999998E-7</v>
      </c>
      <c r="F61">
        <v>4.8336606026239002</v>
      </c>
      <c r="G61">
        <v>-10.593461239679275</v>
      </c>
    </row>
    <row r="62" spans="1:7" x14ac:dyDescent="0.2">
      <c r="A62" t="s">
        <v>298</v>
      </c>
      <c r="B62">
        <v>-8.0024508320624204</v>
      </c>
      <c r="C62">
        <v>4.8614240442825931</v>
      </c>
      <c r="D62">
        <v>-8.2428678098497024</v>
      </c>
      <c r="E62">
        <v>4.9999999999999998E-7</v>
      </c>
      <c r="F62">
        <v>5.6702960442825932</v>
      </c>
      <c r="G62">
        <v>-7.4339958098500274</v>
      </c>
    </row>
    <row r="63" spans="1:7" x14ac:dyDescent="0.2">
      <c r="A63" t="s">
        <v>299</v>
      </c>
      <c r="B63">
        <v>-19.900959913373075</v>
      </c>
      <c r="C63">
        <v>2.2141097913676835</v>
      </c>
      <c r="D63">
        <v>-20.498842829225485</v>
      </c>
      <c r="E63">
        <v>4.9999999999999998E-7</v>
      </c>
      <c r="F63">
        <v>2.2141097913676835</v>
      </c>
      <c r="G63">
        <v>-20.498842829226039</v>
      </c>
    </row>
    <row r="64" spans="1:7" x14ac:dyDescent="0.2">
      <c r="A64" t="s">
        <v>8</v>
      </c>
      <c r="B64">
        <v>-15.501539168890481</v>
      </c>
      <c r="C64">
        <v>3.8313110779415447</v>
      </c>
      <c r="D64">
        <v>-15.967250646067448</v>
      </c>
      <c r="E64">
        <v>4.9999999999999998E-7</v>
      </c>
      <c r="F64"/>
      <c r="G64">
        <v>-15.967250646067448</v>
      </c>
    </row>
    <row r="65" spans="1:7" x14ac:dyDescent="0.2">
      <c r="A65" t="s">
        <v>300</v>
      </c>
      <c r="B65">
        <v>-17.429926342107365</v>
      </c>
      <c r="C65">
        <v>2.2842648422677727</v>
      </c>
      <c r="D65">
        <v>-17.953572197878827</v>
      </c>
      <c r="E65">
        <v>4.9999999999999998E-7</v>
      </c>
      <c r="F65">
        <v>2.2842648422677727</v>
      </c>
      <c r="G65">
        <v>-17.953572197878863</v>
      </c>
    </row>
    <row r="66" spans="1:7" x14ac:dyDescent="0.2">
      <c r="A66" t="s">
        <v>466</v>
      </c>
      <c r="B66">
        <v>-5.6438288459022594</v>
      </c>
      <c r="C66">
        <v>4.1021197148845445</v>
      </c>
      <c r="D66">
        <v>-5.8133859356933142</v>
      </c>
      <c r="E66">
        <v>4.9999999999999998E-7</v>
      </c>
      <c r="F66"/>
      <c r="G66">
        <v>-5.8133859356933142</v>
      </c>
    </row>
    <row r="67" spans="1:7" x14ac:dyDescent="0.2">
      <c r="A67" t="s">
        <v>218</v>
      </c>
      <c r="B67">
        <v>-6.0731470732591415</v>
      </c>
      <c r="C67">
        <v>2.829065930965815</v>
      </c>
      <c r="D67">
        <v>-6.2556021355458959</v>
      </c>
      <c r="E67">
        <v>4.9999999999999998E-7</v>
      </c>
      <c r="F67"/>
      <c r="G67">
        <v>-6.2556021355458959</v>
      </c>
    </row>
    <row r="68" spans="1:7" x14ac:dyDescent="0.2">
      <c r="A68" t="s">
        <v>424</v>
      </c>
      <c r="B68">
        <v>-7.5655171732039204</v>
      </c>
      <c r="C68">
        <v>1.8616364231695763</v>
      </c>
      <c r="D68">
        <v>-7.7928073887079004</v>
      </c>
      <c r="E68">
        <v>4.9999999999999998E-7</v>
      </c>
      <c r="F68"/>
      <c r="G68">
        <v>-7.7928073887079004</v>
      </c>
    </row>
    <row r="69" spans="1:7" x14ac:dyDescent="0.2">
      <c r="A69" t="s">
        <v>219</v>
      </c>
      <c r="B69">
        <v>-3.706619790613165</v>
      </c>
      <c r="C69">
        <v>3.4636133172502386</v>
      </c>
      <c r="D69">
        <v>-3.8179774667260071</v>
      </c>
      <c r="E69">
        <v>4.9999999999999998E-7</v>
      </c>
      <c r="F69"/>
      <c r="G69">
        <v>-3.8179774667260071</v>
      </c>
    </row>
    <row r="70" spans="1:7" x14ac:dyDescent="0.2">
      <c r="A70" t="s">
        <v>467</v>
      </c>
      <c r="B70">
        <v>-18.298317962391973</v>
      </c>
      <c r="C70">
        <v>5.518327754018995</v>
      </c>
      <c r="D70">
        <v>-18.848052836798598</v>
      </c>
      <c r="E70">
        <v>4.9999999999999998E-7</v>
      </c>
      <c r="F70"/>
      <c r="G70">
        <v>-18.848052836798598</v>
      </c>
    </row>
    <row r="71" spans="1:7" x14ac:dyDescent="0.2">
      <c r="A71" t="s">
        <v>220</v>
      </c>
      <c r="B71">
        <v>-3.1645212835604735</v>
      </c>
      <c r="C71">
        <v>3.9163656670591518</v>
      </c>
      <c r="D71">
        <v>-3.259592738431389</v>
      </c>
      <c r="E71">
        <v>4.5423799423206236E-7</v>
      </c>
      <c r="F71"/>
      <c r="G71">
        <v>-3.259592738431389</v>
      </c>
    </row>
    <row r="72" spans="1:7" x14ac:dyDescent="0.2">
      <c r="A72" t="s">
        <v>468</v>
      </c>
      <c r="B72">
        <v>-16.943535986788099</v>
      </c>
      <c r="C72">
        <v>5.3478972963405802</v>
      </c>
      <c r="D72">
        <v>-17.452569256777441</v>
      </c>
      <c r="E72">
        <v>4.9999999999999998E-7</v>
      </c>
      <c r="F72"/>
      <c r="G72">
        <v>-17.452569256777441</v>
      </c>
    </row>
    <row r="73" spans="1:7" x14ac:dyDescent="0.2">
      <c r="A73" t="s">
        <v>226</v>
      </c>
      <c r="B73">
        <v>-10.75646187731977</v>
      </c>
      <c r="C73">
        <v>1.0635849763848153</v>
      </c>
      <c r="D73">
        <v>-11.079617384363711</v>
      </c>
      <c r="E73">
        <v>4.9999999999999998E-7</v>
      </c>
      <c r="F73"/>
      <c r="G73">
        <v>-11.079617384363711</v>
      </c>
    </row>
    <row r="74" spans="1:7" x14ac:dyDescent="0.2">
      <c r="A74" t="s">
        <v>221</v>
      </c>
      <c r="B74">
        <v>-4.0262998187554295</v>
      </c>
      <c r="C74">
        <v>1.3028231529576908</v>
      </c>
      <c r="D74">
        <v>-4.1472616158854203</v>
      </c>
      <c r="E74">
        <v>4.9999999999999998E-7</v>
      </c>
      <c r="F74"/>
      <c r="G74">
        <v>-4.1472616158854203</v>
      </c>
    </row>
    <row r="75" spans="1:7" x14ac:dyDescent="0.2">
      <c r="A75" t="s">
        <v>222</v>
      </c>
      <c r="B75">
        <v>-2.5340680735628744</v>
      </c>
      <c r="C75">
        <v>2.0965686192340676</v>
      </c>
      <c r="D75">
        <v>-2.6101988740561795</v>
      </c>
      <c r="E75">
        <v>4.9999999999999998E-7</v>
      </c>
      <c r="F75"/>
      <c r="G75">
        <v>-2.6101988740561795</v>
      </c>
    </row>
    <row r="76" spans="1:7" x14ac:dyDescent="0.2">
      <c r="A76" t="s">
        <v>223</v>
      </c>
      <c r="B76">
        <v>-9.6442416532682191</v>
      </c>
      <c r="C76">
        <v>2.2571044276313406</v>
      </c>
      <c r="D76">
        <v>-9.93398281881705</v>
      </c>
      <c r="E76">
        <v>4.9999999999999998E-7</v>
      </c>
      <c r="F76"/>
      <c r="G76">
        <v>-9.93398281881705</v>
      </c>
    </row>
    <row r="77" spans="1:7" x14ac:dyDescent="0.2">
      <c r="A77" t="s">
        <v>224</v>
      </c>
      <c r="B77">
        <v>-8.1231157624715458</v>
      </c>
      <c r="C77">
        <v>3.1885217850021927</v>
      </c>
      <c r="D77">
        <v>-8.3671578669234812</v>
      </c>
      <c r="E77">
        <v>4.9999999999999998E-7</v>
      </c>
      <c r="F77"/>
      <c r="G77">
        <v>-8.3671578669234812</v>
      </c>
    </row>
    <row r="78" spans="1:7" x14ac:dyDescent="0.2">
      <c r="A78" t="s">
        <v>225</v>
      </c>
      <c r="B78">
        <v>-6.3853291979060653</v>
      </c>
      <c r="C78">
        <v>3.2794522104054415</v>
      </c>
      <c r="D78">
        <v>-6.5771631223066764</v>
      </c>
      <c r="E78">
        <v>4.9999999999999998E-7</v>
      </c>
      <c r="F78"/>
      <c r="G78">
        <v>-6.5771631223066764</v>
      </c>
    </row>
    <row r="79" spans="1:7" x14ac:dyDescent="0.2">
      <c r="A79" t="s">
        <v>42</v>
      </c>
      <c r="B79">
        <v>-13.568020191573034</v>
      </c>
      <c r="C79">
        <v>2.1453198409355916</v>
      </c>
      <c r="D79">
        <v>-13.975643115783381</v>
      </c>
      <c r="E79">
        <v>4.9999999999999998E-7</v>
      </c>
      <c r="F79"/>
      <c r="G79">
        <v>-13.975643115783381</v>
      </c>
    </row>
    <row r="80" spans="1:7" x14ac:dyDescent="0.2">
      <c r="A80" t="s">
        <v>43</v>
      </c>
      <c r="B80">
        <v>-14.354909478286364</v>
      </c>
      <c r="C80">
        <v>4.1293095645610958</v>
      </c>
      <c r="D80">
        <v>-14.786172853170505</v>
      </c>
      <c r="E80">
        <v>4.9999999999999998E-7</v>
      </c>
      <c r="F80"/>
      <c r="G80">
        <v>-14.786172853170505</v>
      </c>
    </row>
    <row r="81" spans="1:7" x14ac:dyDescent="0.2">
      <c r="A81" t="s">
        <v>44</v>
      </c>
      <c r="B81">
        <v>-12.742380763719551</v>
      </c>
      <c r="C81">
        <v>1.7031578611994471</v>
      </c>
      <c r="D81">
        <v>-13.125199069925719</v>
      </c>
      <c r="E81">
        <v>4.9999999999999998E-7</v>
      </c>
      <c r="F81"/>
      <c r="G81">
        <v>-13.125199069925719</v>
      </c>
    </row>
    <row r="82" spans="1:7" x14ac:dyDescent="0.2">
      <c r="A82" t="s">
        <v>45</v>
      </c>
      <c r="B82">
        <v>-9.0076505837125147</v>
      </c>
      <c r="C82">
        <v>2.4998266339762507</v>
      </c>
      <c r="D82">
        <v>-9.2782666956695437</v>
      </c>
      <c r="E82">
        <v>4.9999999999999998E-7</v>
      </c>
      <c r="F82"/>
      <c r="G82">
        <v>-9.2782666956695437</v>
      </c>
    </row>
    <row r="83" spans="1:7" x14ac:dyDescent="0.2">
      <c r="A83" t="s">
        <v>227</v>
      </c>
      <c r="B83">
        <v>-6.9875104283343505</v>
      </c>
      <c r="C83">
        <v>1.4363483697531376</v>
      </c>
      <c r="D83">
        <v>-7.197435634335811</v>
      </c>
      <c r="E83">
        <v>4.9999999999999998E-7</v>
      </c>
      <c r="F83"/>
      <c r="G83">
        <v>-7.197435634335811</v>
      </c>
    </row>
    <row r="84" spans="1:7" x14ac:dyDescent="0.2">
      <c r="A84" t="s">
        <v>46</v>
      </c>
      <c r="B84">
        <v>-4.046519420927269</v>
      </c>
      <c r="C84">
        <v>1.277079699950471</v>
      </c>
      <c r="D84">
        <v>-4.1680886739165004</v>
      </c>
      <c r="E84">
        <v>4.9999999999999998E-7</v>
      </c>
      <c r="F84"/>
      <c r="G84">
        <v>-4.1680886739165004</v>
      </c>
    </row>
    <row r="85" spans="1:7" x14ac:dyDescent="0.2">
      <c r="A85" t="s">
        <v>47</v>
      </c>
      <c r="B85">
        <v>-17.012422584612306</v>
      </c>
      <c r="C85">
        <v>2.3120968018757</v>
      </c>
      <c r="D85">
        <v>-17.523525409042715</v>
      </c>
      <c r="E85">
        <v>4.9999999999999998E-7</v>
      </c>
      <c r="F85"/>
      <c r="G85">
        <v>-17.523525409042715</v>
      </c>
    </row>
    <row r="86" spans="1:7" x14ac:dyDescent="0.2">
      <c r="A86" t="s">
        <v>48</v>
      </c>
      <c r="B86">
        <v>-3.5125195673913798</v>
      </c>
      <c r="C86">
        <v>1.4835486358818748</v>
      </c>
      <c r="D86">
        <v>-3.6180459063258845</v>
      </c>
      <c r="E86">
        <v>4.9999999999999998E-7</v>
      </c>
      <c r="F86"/>
      <c r="G86">
        <v>-3.6180459063258845</v>
      </c>
    </row>
    <row r="87" spans="1:7" x14ac:dyDescent="0.2">
      <c r="A87" t="s">
        <v>274</v>
      </c>
      <c r="B87">
        <v>-4.8007431148592161</v>
      </c>
      <c r="C87">
        <v>2.6000589254251261</v>
      </c>
      <c r="D87">
        <v>-4.9449714487820247</v>
      </c>
      <c r="E87">
        <v>4.9999999999999998E-7</v>
      </c>
      <c r="F87">
        <v>3.3582949254251262</v>
      </c>
      <c r="G87">
        <v>-7.9592506358862822</v>
      </c>
    </row>
    <row r="88" spans="1:7" x14ac:dyDescent="0.2">
      <c r="A88" t="s">
        <v>272</v>
      </c>
      <c r="B88">
        <v>-6.9219145537711846</v>
      </c>
      <c r="C88">
        <v>5.9168200575153955</v>
      </c>
      <c r="D88">
        <v>-7.1298690682621642</v>
      </c>
      <c r="E88">
        <v>4.9999999999999998E-7</v>
      </c>
      <c r="F88">
        <v>8.1807790575153962</v>
      </c>
      <c r="G88">
        <v>-11.389254631150642</v>
      </c>
    </row>
    <row r="89" spans="1:7" x14ac:dyDescent="0.2">
      <c r="A89" t="s">
        <v>273</v>
      </c>
      <c r="B89">
        <v>-12.227948558824011</v>
      </c>
      <c r="C89">
        <v>3.6689589921838777</v>
      </c>
      <c r="D89">
        <v>-12.595311820247908</v>
      </c>
      <c r="E89">
        <v>4.9999999999999998E-7</v>
      </c>
      <c r="F89">
        <v>4.196915992183877</v>
      </c>
      <c r="G89">
        <v>-20.199490226463528</v>
      </c>
    </row>
    <row r="90" spans="1:7" x14ac:dyDescent="0.2">
      <c r="A90" t="s">
        <v>51</v>
      </c>
      <c r="B90">
        <v>-6.0828970867831345</v>
      </c>
      <c r="C90">
        <v>2.9951611096121495</v>
      </c>
      <c r="D90">
        <v>-6.2656450679311249</v>
      </c>
      <c r="E90">
        <v>4.9999999999999998E-7</v>
      </c>
      <c r="F90">
        <v>3.6953911096121494</v>
      </c>
      <c r="G90">
        <v>-10.195818156702563</v>
      </c>
    </row>
    <row r="91" spans="1:7" x14ac:dyDescent="0.2">
      <c r="A91" t="s">
        <v>469</v>
      </c>
      <c r="B91">
        <v>-5.5032092972727087</v>
      </c>
      <c r="C91">
        <v>3.2183450809872252</v>
      </c>
      <c r="D91">
        <v>-5.6685417654311152</v>
      </c>
      <c r="E91">
        <v>4.9999999999999998E-7</v>
      </c>
      <c r="F91">
        <v>4.0708280809872255</v>
      </c>
      <c r="G91">
        <v>-9.259502188640651</v>
      </c>
    </row>
    <row r="92" spans="1:7" x14ac:dyDescent="0.2">
      <c r="A92" t="s">
        <v>271</v>
      </c>
      <c r="B92">
        <v>-12.350132887275072</v>
      </c>
      <c r="C92">
        <v>3.5295465405264044</v>
      </c>
      <c r="D92">
        <v>-12.721166922515094</v>
      </c>
      <c r="E92">
        <v>4.9999999999999998E-7</v>
      </c>
      <c r="F92">
        <v>4.316624540526405</v>
      </c>
      <c r="G92">
        <v>-20.059445654035251</v>
      </c>
    </row>
    <row r="93" spans="1:7" x14ac:dyDescent="0.2">
      <c r="A93" t="s">
        <v>275</v>
      </c>
      <c r="B93">
        <v>-3.3456666854090376</v>
      </c>
      <c r="C93">
        <v>2.9076014929688778</v>
      </c>
      <c r="D93">
        <v>-3.4461802768161758</v>
      </c>
      <c r="E93">
        <v>4.9999999999999998E-7</v>
      </c>
      <c r="F93">
        <v>3.7525974929688779</v>
      </c>
      <c r="G93">
        <v>-5.7780751617087773</v>
      </c>
    </row>
    <row r="94" spans="1:7" x14ac:dyDescent="0.2">
      <c r="A94" t="s">
        <v>279</v>
      </c>
      <c r="B94">
        <v>-7.952093895795131</v>
      </c>
      <c r="C94">
        <v>3.8086541540267365</v>
      </c>
      <c r="D94">
        <v>-8.1909980042524957</v>
      </c>
      <c r="E94">
        <v>4.9999999999999998E-7</v>
      </c>
      <c r="F94"/>
      <c r="G94">
        <v>-8.1909980042524957</v>
      </c>
    </row>
    <row r="95" spans="1:7" x14ac:dyDescent="0.2">
      <c r="A95" t="s">
        <v>62</v>
      </c>
      <c r="B95">
        <v>-8.4010077215480798</v>
      </c>
      <c r="C95">
        <v>2.76605910350073</v>
      </c>
      <c r="D95">
        <v>-8.6533985114658325</v>
      </c>
      <c r="E95">
        <v>4.9999999999999998E-7</v>
      </c>
      <c r="F95"/>
      <c r="G95">
        <v>-8.6533985114658325</v>
      </c>
    </row>
    <row r="96" spans="1:7" x14ac:dyDescent="0.2">
      <c r="A96" t="s">
        <v>470</v>
      </c>
      <c r="B96">
        <v>-7.846553341688181</v>
      </c>
      <c r="C96">
        <v>3.6944426683354101</v>
      </c>
      <c r="D96">
        <v>-8.0822867038848205</v>
      </c>
      <c r="E96">
        <v>4.9999999999999998E-7</v>
      </c>
      <c r="F96"/>
      <c r="G96">
        <v>-8.0822867038848205</v>
      </c>
    </row>
    <row r="97" spans="1:7" x14ac:dyDescent="0.2">
      <c r="A97" t="s">
        <v>281</v>
      </c>
      <c r="B97">
        <v>-7.4638630735734877</v>
      </c>
      <c r="C97">
        <v>3.1024214292324657</v>
      </c>
      <c r="D97">
        <v>-7.6880993032516605</v>
      </c>
      <c r="E97">
        <v>4.9999999999999998E-7</v>
      </c>
      <c r="F97"/>
      <c r="G97">
        <v>-7.6880993032516605</v>
      </c>
    </row>
    <row r="98" spans="1:7" x14ac:dyDescent="0.2">
      <c r="A98" t="s">
        <v>283</v>
      </c>
      <c r="B98">
        <v>-24.752871866704858</v>
      </c>
      <c r="C98">
        <v>5.7586368501220129</v>
      </c>
      <c r="D98">
        <v>-25.49652037772174</v>
      </c>
      <c r="E98">
        <v>4.9999999999999998E-7</v>
      </c>
      <c r="F98"/>
      <c r="G98">
        <v>-25.49652037772174</v>
      </c>
    </row>
    <row r="99" spans="1:7" x14ac:dyDescent="0.2">
      <c r="A99" t="s">
        <v>282</v>
      </c>
      <c r="B99">
        <v>-7.6144355999113511</v>
      </c>
      <c r="C99">
        <v>3.0025906272510587</v>
      </c>
      <c r="D99">
        <v>-7.8431954677198457</v>
      </c>
      <c r="E99">
        <v>4.9999999999999998E-7</v>
      </c>
      <c r="F99"/>
      <c r="G99">
        <v>-7.8431954677198457</v>
      </c>
    </row>
    <row r="100" spans="1:7" x14ac:dyDescent="0.2">
      <c r="A100" t="s">
        <v>280</v>
      </c>
      <c r="B100">
        <v>-10.649185353276973</v>
      </c>
      <c r="C100">
        <v>5.2821410639152253</v>
      </c>
      <c r="D100">
        <v>-10.969117960456968</v>
      </c>
      <c r="E100">
        <v>4.9999999999999998E-7</v>
      </c>
      <c r="F100"/>
      <c r="G100">
        <v>-10.969117960456968</v>
      </c>
    </row>
    <row r="101" spans="1:7" x14ac:dyDescent="0.2">
      <c r="A101" t="s">
        <v>63</v>
      </c>
      <c r="B101">
        <v>-9.60614229963317</v>
      </c>
      <c r="C101">
        <v>2.0340159959072635</v>
      </c>
      <c r="D101">
        <v>-9.8947388494075561</v>
      </c>
      <c r="E101">
        <v>4.9999999999999998E-7</v>
      </c>
      <c r="F101"/>
      <c r="G101">
        <v>-9.8947388494075561</v>
      </c>
    </row>
    <row r="102" spans="1:7" x14ac:dyDescent="0.2">
      <c r="A102" t="s">
        <v>64</v>
      </c>
      <c r="B102">
        <v>-11.888591486243888</v>
      </c>
      <c r="C102">
        <v>2.0372209259629992</v>
      </c>
      <c r="D102">
        <v>-12.245759470809153</v>
      </c>
      <c r="E102">
        <v>4.9999999999999998E-7</v>
      </c>
      <c r="F102"/>
      <c r="G102">
        <v>-12.245759470809153</v>
      </c>
    </row>
    <row r="103" spans="1:7" x14ac:dyDescent="0.2">
      <c r="A103" t="s">
        <v>471</v>
      </c>
      <c r="B103">
        <v>-23.563068370756703</v>
      </c>
      <c r="C103">
        <v>3.2188095434482094</v>
      </c>
      <c r="D103">
        <v>-24.27097171236742</v>
      </c>
      <c r="E103">
        <v>4.9999999999999998E-7</v>
      </c>
      <c r="F103"/>
      <c r="G103">
        <v>-24.27097171236742</v>
      </c>
    </row>
    <row r="104" spans="1:7" x14ac:dyDescent="0.2">
      <c r="A104" t="s">
        <v>65</v>
      </c>
      <c r="B104">
        <v>-5.2291142437868823</v>
      </c>
      <c r="C104">
        <v>2.3181591054516311</v>
      </c>
      <c r="D104">
        <v>-5.3862120966045142</v>
      </c>
      <c r="E104">
        <v>4.9999999999999998E-7</v>
      </c>
      <c r="F104"/>
      <c r="G104">
        <v>-5.3862120966045142</v>
      </c>
    </row>
    <row r="105" spans="1:7" x14ac:dyDescent="0.2">
      <c r="A105" t="s">
        <v>67</v>
      </c>
      <c r="B105">
        <v>-8.0568782085703265</v>
      </c>
      <c r="C105">
        <v>2.4282218301942344</v>
      </c>
      <c r="D105">
        <v>-8.2989303435917527</v>
      </c>
      <c r="E105">
        <v>4.9999999999999998E-7</v>
      </c>
      <c r="F105"/>
      <c r="G105">
        <v>-8.2989303435917527</v>
      </c>
    </row>
    <row r="106" spans="1:7" x14ac:dyDescent="0.2">
      <c r="A106" t="s">
        <v>472</v>
      </c>
      <c r="B106">
        <v>-29.120130532641213</v>
      </c>
      <c r="C106">
        <v>6.5715691499681661</v>
      </c>
      <c r="D106">
        <v>-29.99498423963043</v>
      </c>
      <c r="E106">
        <v>4.9999999999999998E-7</v>
      </c>
      <c r="F106"/>
      <c r="G106">
        <v>-29.99498423963043</v>
      </c>
    </row>
    <row r="107" spans="1:7" x14ac:dyDescent="0.2">
      <c r="A107" t="s">
        <v>260</v>
      </c>
      <c r="B107">
        <v>-6.162900683815975</v>
      </c>
      <c r="C107">
        <v>1.8140082017778134</v>
      </c>
      <c r="D107">
        <v>-6.3480522065057245</v>
      </c>
      <c r="E107">
        <v>4.9999999999999998E-7</v>
      </c>
      <c r="F107"/>
      <c r="G107">
        <v>-6.3480522065057245</v>
      </c>
    </row>
    <row r="108" spans="1:7" x14ac:dyDescent="0.2">
      <c r="A108" t="s">
        <v>66</v>
      </c>
      <c r="B108">
        <v>-7.5763103589502769</v>
      </c>
      <c r="C108">
        <v>2.3282991720983102</v>
      </c>
      <c r="D108">
        <v>-7.8039248332535038</v>
      </c>
      <c r="E108">
        <v>4.9999999999999998E-7</v>
      </c>
      <c r="F108"/>
      <c r="G108">
        <v>-7.8039248332535038</v>
      </c>
    </row>
    <row r="109" spans="1:7" x14ac:dyDescent="0.2">
      <c r="A109" t="s">
        <v>473</v>
      </c>
      <c r="B109">
        <v>-34.79766441027661</v>
      </c>
      <c r="C109">
        <v>4.1091274615816999</v>
      </c>
      <c r="D109">
        <v>-35.843087804576761</v>
      </c>
      <c r="E109">
        <v>4.9999999999999998E-7</v>
      </c>
      <c r="F109"/>
      <c r="G109">
        <v>-35.843087804576761</v>
      </c>
    </row>
    <row r="110" spans="1:7" x14ac:dyDescent="0.2">
      <c r="A110" t="s">
        <v>284</v>
      </c>
      <c r="B110">
        <v>-5.6049305755793863</v>
      </c>
      <c r="C110">
        <v>1.4289702818638685</v>
      </c>
      <c r="D110">
        <v>-5.7733190478070924</v>
      </c>
      <c r="E110">
        <v>4.9999999999999998E-7</v>
      </c>
      <c r="F110"/>
      <c r="G110">
        <v>-5.7733190478070924</v>
      </c>
    </row>
    <row r="111" spans="1:7" x14ac:dyDescent="0.2">
      <c r="A111" t="s">
        <v>285</v>
      </c>
      <c r="B111">
        <v>-8.4761687342368131</v>
      </c>
      <c r="C111">
        <v>2.0081335329724799</v>
      </c>
      <c r="D111">
        <v>-8.730817580329763</v>
      </c>
      <c r="E111">
        <v>4.9999999999999998E-7</v>
      </c>
      <c r="F111"/>
      <c r="G111">
        <v>-8.730817580329763</v>
      </c>
    </row>
    <row r="112" spans="1:7" x14ac:dyDescent="0.2">
      <c r="A112" t="s">
        <v>287</v>
      </c>
      <c r="B112">
        <v>-3.6059338752362677</v>
      </c>
      <c r="C112">
        <v>1.4469768121104609</v>
      </c>
      <c r="D112">
        <v>-3.7142666526038806</v>
      </c>
      <c r="E112">
        <v>4.9999999999999998E-7</v>
      </c>
      <c r="F112"/>
      <c r="G112">
        <v>-3.7142666526038806</v>
      </c>
    </row>
    <row r="113" spans="1:7" x14ac:dyDescent="0.2">
      <c r="A113" t="s">
        <v>288</v>
      </c>
      <c r="B113">
        <v>-9.8050117370845467</v>
      </c>
      <c r="C113">
        <v>4.1228716159918335</v>
      </c>
      <c r="D113">
        <v>-10.099582905151465</v>
      </c>
      <c r="E113">
        <v>4.9999999999999998E-7</v>
      </c>
      <c r="F113"/>
      <c r="G113">
        <v>-10.099582905151465</v>
      </c>
    </row>
    <row r="114" spans="1:7" x14ac:dyDescent="0.2">
      <c r="A114" t="s">
        <v>70</v>
      </c>
      <c r="B114">
        <v>-9.1387872647189958</v>
      </c>
      <c r="C114">
        <v>3.7372807820117533</v>
      </c>
      <c r="D114">
        <v>-9.4133431052899521</v>
      </c>
      <c r="E114">
        <v>4.9999999999999998E-7</v>
      </c>
      <c r="F114"/>
      <c r="G114">
        <v>-9.4133431052899521</v>
      </c>
    </row>
    <row r="115" spans="1:7" x14ac:dyDescent="0.2">
      <c r="A115" t="s">
        <v>474</v>
      </c>
      <c r="B115">
        <v>-4.8681854411009091</v>
      </c>
      <c r="C115">
        <v>2.3722015524217985</v>
      </c>
      <c r="D115">
        <v>-5.0144399393314085</v>
      </c>
      <c r="E115">
        <v>4.9999999999999998E-7</v>
      </c>
      <c r="F115"/>
      <c r="G115">
        <v>-5.0144399393314085</v>
      </c>
    </row>
    <row r="116" spans="1:7" x14ac:dyDescent="0.2">
      <c r="A116" t="s">
        <v>73</v>
      </c>
      <c r="B116">
        <v>-11.955122802771131</v>
      </c>
      <c r="C116">
        <v>3.9017855877782091</v>
      </c>
      <c r="D116">
        <v>-12.314289582253526</v>
      </c>
      <c r="E116">
        <v>4.9999999999999998E-7</v>
      </c>
      <c r="F116"/>
      <c r="G116">
        <v>-12.314289582253526</v>
      </c>
    </row>
    <row r="117" spans="1:7" x14ac:dyDescent="0.2">
      <c r="A117" t="s">
        <v>72</v>
      </c>
      <c r="B117">
        <v>-7.4882761337375978</v>
      </c>
      <c r="C117">
        <v>2.7871516077222047</v>
      </c>
      <c r="D117">
        <v>-7.7132458029915156</v>
      </c>
      <c r="E117">
        <v>4.9999999999999998E-7</v>
      </c>
      <c r="F117"/>
      <c r="G117">
        <v>-7.7132458029915156</v>
      </c>
    </row>
    <row r="118" spans="1:7" x14ac:dyDescent="0.2">
      <c r="A118" t="s">
        <v>74</v>
      </c>
      <c r="B118">
        <v>-5.4888348132313016</v>
      </c>
      <c r="C118">
        <v>2.9593050302828177</v>
      </c>
      <c r="D118">
        <v>-5.6537354299378206</v>
      </c>
      <c r="E118">
        <v>4.9999999999999998E-7</v>
      </c>
      <c r="F118"/>
      <c r="G118">
        <v>-5.6537354299378206</v>
      </c>
    </row>
    <row r="119" spans="1:7" x14ac:dyDescent="0.2">
      <c r="A119" t="s">
        <v>71</v>
      </c>
      <c r="B119">
        <v>-6.8974389854443876</v>
      </c>
      <c r="C119">
        <v>3.5899222579960064</v>
      </c>
      <c r="D119">
        <v>-7.1046581824319865</v>
      </c>
      <c r="E119">
        <v>4.9999999999999998E-7</v>
      </c>
      <c r="F119"/>
      <c r="G119">
        <v>-7.1046581824319865</v>
      </c>
    </row>
    <row r="120" spans="1:7" x14ac:dyDescent="0.2">
      <c r="A120" t="s">
        <v>75</v>
      </c>
      <c r="B120">
        <v>-10.634995447967487</v>
      </c>
      <c r="C120">
        <v>3.5377021294663198</v>
      </c>
      <c r="D120">
        <v>-10.954501748979384</v>
      </c>
      <c r="E120">
        <v>4.9999999999999998E-7</v>
      </c>
      <c r="F120"/>
      <c r="G120">
        <v>-10.954501748979384</v>
      </c>
    </row>
    <row r="121" spans="1:7" x14ac:dyDescent="0.2">
      <c r="A121" t="s">
        <v>76</v>
      </c>
      <c r="B121">
        <v>-7.6266497566069171</v>
      </c>
      <c r="C121">
        <v>2.2935373233547742</v>
      </c>
      <c r="D121">
        <v>-7.8557765733290132</v>
      </c>
      <c r="E121">
        <v>4.9999999999999998E-7</v>
      </c>
      <c r="F121"/>
      <c r="G121">
        <v>-7.8557765733290132</v>
      </c>
    </row>
    <row r="122" spans="1:7" x14ac:dyDescent="0.2">
      <c r="A122" t="s">
        <v>77</v>
      </c>
      <c r="B122">
        <v>-27.149598023358607</v>
      </c>
      <c r="C122">
        <v>3.6734334956505612</v>
      </c>
      <c r="D122">
        <v>-27.965251182858651</v>
      </c>
      <c r="E122">
        <v>4.9999999999999998E-7</v>
      </c>
      <c r="F122"/>
      <c r="G122">
        <v>-27.965251182858651</v>
      </c>
    </row>
    <row r="123" spans="1:7" x14ac:dyDescent="0.2">
      <c r="A123" t="s">
        <v>475</v>
      </c>
      <c r="B123">
        <v>-28.387074423055438</v>
      </c>
      <c r="C123">
        <v>6.0214750637317156</v>
      </c>
      <c r="D123">
        <v>-29.239904985121477</v>
      </c>
      <c r="E123">
        <v>4.9999999999999998E-7</v>
      </c>
      <c r="F123"/>
      <c r="G123">
        <v>-29.239904985121477</v>
      </c>
    </row>
    <row r="124" spans="1:7" x14ac:dyDescent="0.2">
      <c r="A124" t="s">
        <v>476</v>
      </c>
      <c r="B124">
        <v>-15.306269939403224</v>
      </c>
      <c r="C124">
        <v>2.5057074411906144</v>
      </c>
      <c r="D124">
        <v>-15.766114959041948</v>
      </c>
      <c r="E124">
        <v>4.9999999999999998E-7</v>
      </c>
      <c r="F124"/>
      <c r="G124">
        <v>-15.766114959041948</v>
      </c>
    </row>
    <row r="125" spans="1:7" x14ac:dyDescent="0.2">
      <c r="A125" t="s">
        <v>477</v>
      </c>
      <c r="B125">
        <v>-5.6286465374364507</v>
      </c>
      <c r="C125">
        <v>3.5609246760349667</v>
      </c>
      <c r="D125">
        <v>-5.7977475063723096</v>
      </c>
      <c r="E125">
        <v>4.9999999999999998E-7</v>
      </c>
      <c r="F125"/>
      <c r="G125">
        <v>-5.7977475063723096</v>
      </c>
    </row>
    <row r="126" spans="1:7" x14ac:dyDescent="0.2">
      <c r="A126" t="s">
        <v>478</v>
      </c>
      <c r="B126">
        <v>-19.399053335031386</v>
      </c>
      <c r="C126">
        <v>2.279804426576435</v>
      </c>
      <c r="D126">
        <v>-19.98185751247868</v>
      </c>
      <c r="E126">
        <v>4.9999999999999998E-7</v>
      </c>
      <c r="F126"/>
      <c r="G126">
        <v>-19.98185751247868</v>
      </c>
    </row>
    <row r="127" spans="1:7" x14ac:dyDescent="0.2">
      <c r="A127" t="s">
        <v>78</v>
      </c>
      <c r="B127">
        <v>-11.239156409820923</v>
      </c>
      <c r="C127">
        <v>2.0643550026920456</v>
      </c>
      <c r="D127">
        <v>-11.57681346934344</v>
      </c>
      <c r="E127">
        <v>4.9999999999999998E-7</v>
      </c>
      <c r="F127"/>
      <c r="G127">
        <v>-11.57681346934344</v>
      </c>
    </row>
    <row r="128" spans="1:7" x14ac:dyDescent="0.2">
      <c r="A128" t="s">
        <v>81</v>
      </c>
      <c r="B128">
        <v>-9.7742940319088447</v>
      </c>
      <c r="C128">
        <v>2.7957592875732948</v>
      </c>
      <c r="D128">
        <v>-10.067942350464046</v>
      </c>
      <c r="E128">
        <v>4.9999999999999998E-7</v>
      </c>
      <c r="F128"/>
      <c r="G128">
        <v>-10.067942350464046</v>
      </c>
    </row>
    <row r="129" spans="1:7" x14ac:dyDescent="0.2">
      <c r="A129" t="s">
        <v>82</v>
      </c>
      <c r="B129">
        <v>-10.23440002952165</v>
      </c>
      <c r="C129">
        <v>3.4175843605619605</v>
      </c>
      <c r="D129">
        <v>-10.541871275043759</v>
      </c>
      <c r="E129">
        <v>4.9999999999999998E-7</v>
      </c>
      <c r="F129"/>
      <c r="G129">
        <v>-10.541871275043759</v>
      </c>
    </row>
    <row r="130" spans="1:7" x14ac:dyDescent="0.2">
      <c r="A130" t="s">
        <v>479</v>
      </c>
      <c r="B130">
        <v>-12.408117212777432</v>
      </c>
      <c r="C130">
        <v>2.6050138498339779</v>
      </c>
      <c r="D130">
        <v>-12.780893266380188</v>
      </c>
      <c r="E130">
        <v>4.9999999999999998E-7</v>
      </c>
      <c r="F130"/>
      <c r="G130">
        <v>-12.780893266380188</v>
      </c>
    </row>
    <row r="131" spans="1:7" x14ac:dyDescent="0.2">
      <c r="A131" t="s">
        <v>480</v>
      </c>
      <c r="B131">
        <v>-4.7701612540352984</v>
      </c>
      <c r="C131">
        <v>1.1569093559976416</v>
      </c>
      <c r="D131">
        <v>-4.9134708196071744</v>
      </c>
      <c r="E131">
        <v>4.9999999999999998E-7</v>
      </c>
      <c r="F131"/>
      <c r="G131">
        <v>-4.9134708196071744</v>
      </c>
    </row>
    <row r="132" spans="1:7" x14ac:dyDescent="0.2">
      <c r="A132" t="s">
        <v>481</v>
      </c>
      <c r="B132">
        <v>-12.947088445932584</v>
      </c>
      <c r="C132">
        <v>3.5275919822895219</v>
      </c>
      <c r="D132">
        <v>-13.336056768342575</v>
      </c>
      <c r="E132">
        <v>4.9999999999999998E-7</v>
      </c>
      <c r="F132"/>
      <c r="G132">
        <v>-13.336056768342575</v>
      </c>
    </row>
    <row r="133" spans="1:7" x14ac:dyDescent="0.2">
      <c r="A133" t="s">
        <v>4</v>
      </c>
      <c r="B133">
        <v>-8.8487584193728992</v>
      </c>
      <c r="C133">
        <v>2.9296041439016109</v>
      </c>
      <c r="D133">
        <v>-9.1146009469935443</v>
      </c>
      <c r="E133">
        <v>4.9999999999999998E-7</v>
      </c>
      <c r="F133"/>
      <c r="G133">
        <v>-9.1146009469935443</v>
      </c>
    </row>
    <row r="134" spans="1:7" x14ac:dyDescent="0.2">
      <c r="A134" t="s">
        <v>5</v>
      </c>
      <c r="B134">
        <v>-17.662268223760112</v>
      </c>
      <c r="C134">
        <v>3.0774866091292927</v>
      </c>
      <c r="D134">
        <v>-18.192894307735738</v>
      </c>
      <c r="E134">
        <v>4.9999999999999998E-7</v>
      </c>
      <c r="F134"/>
      <c r="G134">
        <v>-18.192894307735738</v>
      </c>
    </row>
    <row r="135" spans="1:7" x14ac:dyDescent="0.2">
      <c r="A135" t="s">
        <v>6</v>
      </c>
      <c r="B135">
        <v>-10.862812093814812</v>
      </c>
      <c r="C135">
        <v>2.0361545941395685</v>
      </c>
      <c r="D135">
        <v>-11.189162671740579</v>
      </c>
      <c r="E135">
        <v>4.9999999999999998E-7</v>
      </c>
      <c r="F135"/>
      <c r="G135">
        <v>-11.189162671740579</v>
      </c>
    </row>
    <row r="136" spans="1:7" x14ac:dyDescent="0.2">
      <c r="A136" t="s">
        <v>88</v>
      </c>
      <c r="B136">
        <v>-8.743042198839774</v>
      </c>
      <c r="C136">
        <v>3.5937648343544422</v>
      </c>
      <c r="D136">
        <v>-9.0057087026675795</v>
      </c>
      <c r="E136">
        <v>4.9999999999999998E-7</v>
      </c>
      <c r="F136"/>
      <c r="G136">
        <v>-9.0057087026675795</v>
      </c>
    </row>
    <row r="137" spans="1:7" x14ac:dyDescent="0.2">
      <c r="A137" t="s">
        <v>86</v>
      </c>
      <c r="B137">
        <v>-5.5068201502383269</v>
      </c>
      <c r="C137">
        <v>2.2584435761551607</v>
      </c>
      <c r="D137">
        <v>-5.6722610989579323</v>
      </c>
      <c r="E137">
        <v>4.9999999999999998E-7</v>
      </c>
      <c r="F137"/>
      <c r="G137">
        <v>-5.6722610989579323</v>
      </c>
    </row>
    <row r="138" spans="1:7" x14ac:dyDescent="0.2">
      <c r="A138" t="s">
        <v>89</v>
      </c>
      <c r="B138">
        <v>-13.760568527899181</v>
      </c>
      <c r="C138">
        <v>2.7168797231547401</v>
      </c>
      <c r="D138">
        <v>-14.173976166076409</v>
      </c>
      <c r="E138">
        <v>4.9999999999999998E-7</v>
      </c>
      <c r="F138"/>
      <c r="G138">
        <v>-14.173976166076409</v>
      </c>
    </row>
    <row r="139" spans="1:7" x14ac:dyDescent="0.2">
      <c r="A139" t="s">
        <v>87</v>
      </c>
      <c r="B139">
        <v>-5.0478269226424688</v>
      </c>
      <c r="C139">
        <v>2.5225742942467533</v>
      </c>
      <c r="D139">
        <v>-5.1994783752540439</v>
      </c>
      <c r="E139">
        <v>4.9999999999999998E-7</v>
      </c>
      <c r="F139"/>
      <c r="G139">
        <v>-5.1994783752540439</v>
      </c>
    </row>
    <row r="140" spans="1:7" x14ac:dyDescent="0.2">
      <c r="A140" t="s">
        <v>7</v>
      </c>
      <c r="B140">
        <v>-9.717679313686812</v>
      </c>
      <c r="C140">
        <v>2.2494648529925065</v>
      </c>
      <c r="D140">
        <v>-10.009626760879121</v>
      </c>
      <c r="E140">
        <v>4.9999999999999998E-7</v>
      </c>
      <c r="F140"/>
      <c r="G140">
        <v>-10.009626760879121</v>
      </c>
    </row>
    <row r="141" spans="1:7" x14ac:dyDescent="0.2">
      <c r="A141" t="s">
        <v>90</v>
      </c>
      <c r="B141">
        <v>-6.7193576605548087</v>
      </c>
      <c r="C141">
        <v>2.0572635574732181</v>
      </c>
      <c r="D141">
        <v>-6.9212267748204033</v>
      </c>
      <c r="E141">
        <v>4.9999999999999998E-7</v>
      </c>
      <c r="F141">
        <v>2.4881265574732181</v>
      </c>
      <c r="G141">
        <v>-15.468854107114197</v>
      </c>
    </row>
    <row r="142" spans="1:7" x14ac:dyDescent="0.2">
      <c r="A142" t="s">
        <v>91</v>
      </c>
      <c r="B142">
        <v>-7.2721277828904558</v>
      </c>
      <c r="C142">
        <v>1.9277924121689587</v>
      </c>
      <c r="D142">
        <v>-7.4906037248657045</v>
      </c>
      <c r="E142">
        <v>4.9999999999999998E-7</v>
      </c>
      <c r="F142">
        <v>2.3909454121689588</v>
      </c>
      <c r="G142">
        <v>-16.445846861898932</v>
      </c>
    </row>
    <row r="143" spans="1:7" x14ac:dyDescent="0.2">
      <c r="A143" t="s">
        <v>92</v>
      </c>
      <c r="B143">
        <v>-16.019830048301692</v>
      </c>
      <c r="C143">
        <v>4.1913251441263917</v>
      </c>
      <c r="D143">
        <v>-16.501112496104746</v>
      </c>
      <c r="E143">
        <v>4.9999999999999998E-7</v>
      </c>
      <c r="F143">
        <v>4.1913251441263917</v>
      </c>
      <c r="G143">
        <v>-37.193550136335809</v>
      </c>
    </row>
    <row r="144" spans="1:7" x14ac:dyDescent="0.2">
      <c r="A144" t="s">
        <v>93</v>
      </c>
      <c r="B144">
        <v>-6.3524768086787304</v>
      </c>
      <c r="C144">
        <v>2.1876048225008509</v>
      </c>
      <c r="D144">
        <v>-6.5433237514287343</v>
      </c>
      <c r="E144">
        <v>4.9999999999999998E-7</v>
      </c>
      <c r="F144">
        <v>2.6566968225008512</v>
      </c>
      <c r="G144">
        <v>-14.805160325357136</v>
      </c>
    </row>
    <row r="145" spans="1:7" x14ac:dyDescent="0.2">
      <c r="A145" t="s">
        <v>94</v>
      </c>
      <c r="B145">
        <v>-14.650589697683671</v>
      </c>
      <c r="C145">
        <v>2.4237033873279881</v>
      </c>
      <c r="D145">
        <v>-15.090736169287901</v>
      </c>
      <c r="E145">
        <v>4.9999999999999998E-7</v>
      </c>
      <c r="F145">
        <v>2.7184623873279881</v>
      </c>
      <c r="G145">
        <v>-32.310416725903956</v>
      </c>
    </row>
    <row r="146" spans="1:7" x14ac:dyDescent="0.2">
      <c r="A146" t="s">
        <v>95</v>
      </c>
      <c r="B146">
        <v>-13.775258562655177</v>
      </c>
      <c r="C146">
        <v>2.771209878163285</v>
      </c>
      <c r="D146">
        <v>-14.189107532348679</v>
      </c>
      <c r="E146">
        <v>4.9999999999999998E-7</v>
      </c>
      <c r="F146">
        <v>3.1869008781632853</v>
      </c>
      <c r="G146">
        <v>-30.733733942859569</v>
      </c>
    </row>
    <row r="147" spans="1:7" x14ac:dyDescent="0.2">
      <c r="A147" t="s">
        <v>96</v>
      </c>
      <c r="B147">
        <v>-6.9500431446904445</v>
      </c>
      <c r="C147">
        <v>3.8900870045335116</v>
      </c>
      <c r="D147">
        <v>-7.1588427241446633</v>
      </c>
      <c r="E147">
        <v>4.9999999999999998E-7</v>
      </c>
      <c r="F147">
        <v>4.7260660045335117</v>
      </c>
      <c r="G147">
        <v>-17.371793452822942</v>
      </c>
    </row>
    <row r="148" spans="1:7" x14ac:dyDescent="0.2">
      <c r="A148" t="s">
        <v>420</v>
      </c>
      <c r="B148">
        <v>-21.580028518610369</v>
      </c>
      <c r="C148">
        <v>2.2396817580002382</v>
      </c>
      <c r="D148">
        <v>-22.228355555650165</v>
      </c>
      <c r="E148">
        <v>4.9999999999999998E-7</v>
      </c>
      <c r="F148">
        <v>2.2396817580002382</v>
      </c>
      <c r="G148">
        <v>-16.111346227238158</v>
      </c>
    </row>
    <row r="149" spans="1:7" x14ac:dyDescent="0.2">
      <c r="A149" t="s">
        <v>482</v>
      </c>
      <c r="B149">
        <v>-24.730801337648831</v>
      </c>
      <c r="C149">
        <v>2.5463651378764598</v>
      </c>
      <c r="D149">
        <v>-25.473786785561025</v>
      </c>
      <c r="E149">
        <v>4.9999999999999998E-7</v>
      </c>
      <c r="F149"/>
      <c r="G149">
        <v>-25.473786785561025</v>
      </c>
    </row>
    <row r="150" spans="1:7" x14ac:dyDescent="0.2">
      <c r="A150" t="s">
        <v>483</v>
      </c>
      <c r="B150">
        <v>-8.3482100038494895</v>
      </c>
      <c r="C150">
        <v>1.3656627494393958</v>
      </c>
      <c r="D150">
        <v>-8.599014596239817</v>
      </c>
      <c r="E150">
        <v>4.9999999999999998E-7</v>
      </c>
      <c r="F150">
        <v>1.3656627494393958</v>
      </c>
      <c r="G150">
        <v>-6.1078452598196948</v>
      </c>
    </row>
    <row r="151" spans="1:7" x14ac:dyDescent="0.2">
      <c r="A151" t="s">
        <v>98</v>
      </c>
      <c r="B151">
        <v>-29.73762673735607</v>
      </c>
      <c r="C151">
        <v>2.8170217064043257</v>
      </c>
      <c r="D151">
        <v>-30.63103183246977</v>
      </c>
      <c r="E151">
        <v>4.9999999999999998E-7</v>
      </c>
      <c r="F151">
        <v>2.8170217064043257</v>
      </c>
      <c r="G151">
        <v>-22.26901844775135</v>
      </c>
    </row>
    <row r="152" spans="1:7" x14ac:dyDescent="0.2">
      <c r="A152" t="s">
        <v>421</v>
      </c>
      <c r="B152">
        <v>-15.133478940506587</v>
      </c>
      <c r="C152">
        <v>1.2372361774617797</v>
      </c>
      <c r="D152">
        <v>-15.58813281425571</v>
      </c>
      <c r="E152">
        <v>4.9999999999999998E-7</v>
      </c>
      <c r="F152">
        <v>1.2372361774617797</v>
      </c>
      <c r="G152">
        <v>-11.381790566326488</v>
      </c>
    </row>
    <row r="153" spans="1:7" x14ac:dyDescent="0.2">
      <c r="A153" t="s">
        <v>484</v>
      </c>
      <c r="B153">
        <v>-18.205250508149895</v>
      </c>
      <c r="C153">
        <v>2.2947267955904986</v>
      </c>
      <c r="D153">
        <v>-18.752189364617919</v>
      </c>
      <c r="E153">
        <v>4.9999999999999998E-7</v>
      </c>
      <c r="F153">
        <v>2.2947267955904986</v>
      </c>
      <c r="G153">
        <v>-13.490460324566245</v>
      </c>
    </row>
    <row r="154" spans="1:7" x14ac:dyDescent="0.2">
      <c r="A154" t="s">
        <v>485</v>
      </c>
      <c r="B154">
        <v>-18.583051501604061</v>
      </c>
      <c r="C154">
        <v>1.782927393214701</v>
      </c>
      <c r="D154">
        <v>-19.141340602510621</v>
      </c>
      <c r="E154">
        <v>4.9999999999999998E-7</v>
      </c>
      <c r="F154">
        <v>1.7934413932147011</v>
      </c>
      <c r="G154">
        <v>-13.899759603579341</v>
      </c>
    </row>
    <row r="155" spans="1:7" x14ac:dyDescent="0.2">
      <c r="A155" t="s">
        <v>99</v>
      </c>
      <c r="B155">
        <v>-14.985618723262249</v>
      </c>
      <c r="C155">
        <v>1.8554255340926169</v>
      </c>
      <c r="D155">
        <v>-15.435830444561971</v>
      </c>
      <c r="E155">
        <v>4.9999999999999998E-7</v>
      </c>
      <c r="F155">
        <v>1.8554255340926169</v>
      </c>
      <c r="G155">
        <v>-11.113016449897621</v>
      </c>
    </row>
    <row r="156" spans="1:7" x14ac:dyDescent="0.2">
      <c r="A156" t="s">
        <v>422</v>
      </c>
      <c r="B156">
        <v>-11.745796508233338</v>
      </c>
      <c r="C156">
        <v>1.5086660860289922</v>
      </c>
      <c r="D156">
        <v>-12.098674514918459</v>
      </c>
      <c r="E156">
        <v>4.9999999999999998E-7</v>
      </c>
      <c r="F156">
        <v>1.5086660860289922</v>
      </c>
      <c r="G156">
        <v>-8.6968393646820008</v>
      </c>
    </row>
    <row r="157" spans="1:7" x14ac:dyDescent="0.2">
      <c r="A157" t="s">
        <v>486</v>
      </c>
      <c r="B157">
        <v>-7.425686287969854</v>
      </c>
      <c r="C157">
        <v>1.4036013453630527</v>
      </c>
      <c r="D157">
        <v>-7.648775575591265</v>
      </c>
      <c r="E157">
        <v>4.9999999999999998E-7</v>
      </c>
      <c r="F157">
        <v>1.4036013453630527</v>
      </c>
      <c r="G157">
        <v>-5.3856813453519425</v>
      </c>
    </row>
    <row r="158" spans="1:7" x14ac:dyDescent="0.2">
      <c r="A158" t="s">
        <v>487</v>
      </c>
      <c r="B158">
        <v>-13.44990940179586</v>
      </c>
      <c r="C158">
        <v>1.9263911244199814</v>
      </c>
      <c r="D158">
        <v>-13.853983933180285</v>
      </c>
      <c r="E158">
        <v>4.9999999999999998E-7</v>
      </c>
      <c r="F158">
        <v>1.9263911244199814</v>
      </c>
      <c r="G158">
        <v>-9.9088901687806832</v>
      </c>
    </row>
    <row r="159" spans="1:7" x14ac:dyDescent="0.2">
      <c r="A159" t="s">
        <v>488</v>
      </c>
      <c r="B159">
        <v>-15.33109952483424</v>
      </c>
      <c r="C159">
        <v>2.0533469538730147</v>
      </c>
      <c r="D159">
        <v>-15.791690497683337</v>
      </c>
      <c r="E159">
        <v>4.9999999999999998E-7</v>
      </c>
      <c r="F159">
        <v>2.0533469538730147</v>
      </c>
      <c r="G159">
        <v>-11.330431134793956</v>
      </c>
    </row>
    <row r="160" spans="1:7" x14ac:dyDescent="0.2">
      <c r="A160" t="s">
        <v>11</v>
      </c>
      <c r="B160">
        <v>-14.330396866842872</v>
      </c>
      <c r="C160">
        <v>1.8484864259493103</v>
      </c>
      <c r="D160">
        <v>-14.760923811340296</v>
      </c>
      <c r="E160">
        <v>4.9999999999999998E-7</v>
      </c>
      <c r="F160"/>
      <c r="G160">
        <v>-14.760923811340296</v>
      </c>
    </row>
    <row r="161" spans="1:7" x14ac:dyDescent="0.2">
      <c r="A161" t="s">
        <v>12</v>
      </c>
      <c r="B161">
        <v>-8.7918892258927919</v>
      </c>
      <c r="C161">
        <v>3.55115623331324</v>
      </c>
      <c r="D161">
        <v>-9.0560232369711162</v>
      </c>
      <c r="E161">
        <v>4.9999999999999998E-7</v>
      </c>
      <c r="F161"/>
      <c r="G161">
        <v>-9.0560232369711162</v>
      </c>
    </row>
    <row r="162" spans="1:7" x14ac:dyDescent="0.2">
      <c r="A162" t="s">
        <v>13</v>
      </c>
      <c r="B162">
        <v>-12.394755771983933</v>
      </c>
      <c r="C162">
        <v>2.3224296496113328</v>
      </c>
      <c r="D162">
        <v>-12.767130408910489</v>
      </c>
      <c r="E162">
        <v>4.9999999999999998E-7</v>
      </c>
      <c r="F162"/>
      <c r="G162">
        <v>-12.767130408910489</v>
      </c>
    </row>
    <row r="163" spans="1:7" x14ac:dyDescent="0.2">
      <c r="A163" t="s">
        <v>14</v>
      </c>
      <c r="B163">
        <v>-17.944695177392383</v>
      </c>
      <c r="C163">
        <v>2.3763472105525372</v>
      </c>
      <c r="D163">
        <v>-18.483806191305458</v>
      </c>
      <c r="E163">
        <v>4.9999999999999998E-7</v>
      </c>
      <c r="F163"/>
      <c r="G163">
        <v>-18.483806191305458</v>
      </c>
    </row>
    <row r="164" spans="1:7" x14ac:dyDescent="0.2">
      <c r="A164" t="s">
        <v>16</v>
      </c>
      <c r="B164">
        <v>-21.513089320804806</v>
      </c>
      <c r="C164">
        <v>3.3156257362515356</v>
      </c>
      <c r="D164">
        <v>-22.159405308983491</v>
      </c>
      <c r="E164">
        <v>4.9999999999999998E-7</v>
      </c>
      <c r="F164"/>
      <c r="G164">
        <v>-22.159405308983491</v>
      </c>
    </row>
    <row r="165" spans="1:7" x14ac:dyDescent="0.2">
      <c r="A165" t="s">
        <v>244</v>
      </c>
      <c r="B165">
        <v>-4.7867758185700504</v>
      </c>
      <c r="C165">
        <v>1.6998669914752291</v>
      </c>
      <c r="D165">
        <v>-4.930584534149407</v>
      </c>
      <c r="E165">
        <v>4.9999999999999998E-7</v>
      </c>
      <c r="F165"/>
      <c r="G165">
        <v>-4.930584534149407</v>
      </c>
    </row>
    <row r="166" spans="1:7" x14ac:dyDescent="0.2">
      <c r="A166" t="s">
        <v>245</v>
      </c>
      <c r="B166">
        <v>-8.4447854225192565</v>
      </c>
      <c r="C166">
        <v>3.5290019269737227</v>
      </c>
      <c r="D166">
        <v>-8.6984914223374314</v>
      </c>
      <c r="E166">
        <v>4.9999999999999998E-7</v>
      </c>
      <c r="F166"/>
      <c r="G166">
        <v>-8.6984914223374314</v>
      </c>
    </row>
    <row r="167" spans="1:7" x14ac:dyDescent="0.2">
      <c r="A167" t="s">
        <v>246</v>
      </c>
      <c r="B167">
        <v>-16.184312011452224</v>
      </c>
      <c r="C167">
        <v>2.1661600335886377</v>
      </c>
      <c r="D167">
        <v>-16.670535977461515</v>
      </c>
      <c r="E167">
        <v>4.9999999999999998E-7</v>
      </c>
      <c r="F167"/>
      <c r="G167">
        <v>-16.670535977461515</v>
      </c>
    </row>
    <row r="168" spans="1:7" x14ac:dyDescent="0.2">
      <c r="A168" t="s">
        <v>489</v>
      </c>
      <c r="B168">
        <v>-39.775697565254724</v>
      </c>
      <c r="C168">
        <v>3.504217821086236</v>
      </c>
      <c r="D168">
        <v>-40.970675603695852</v>
      </c>
      <c r="E168">
        <v>4.9999999999999998E-7</v>
      </c>
      <c r="F168"/>
      <c r="G168">
        <v>-40.970675603695852</v>
      </c>
    </row>
    <row r="169" spans="1:7" x14ac:dyDescent="0.2">
      <c r="A169" t="s">
        <v>490</v>
      </c>
      <c r="B169">
        <v>-14.140215337515011</v>
      </c>
      <c r="C169">
        <v>1.9739981563034861</v>
      </c>
      <c r="D169">
        <v>-14.565028673835204</v>
      </c>
      <c r="E169">
        <v>4.9999999999999998E-7</v>
      </c>
      <c r="F169"/>
      <c r="G169">
        <v>-14.565028673835204</v>
      </c>
    </row>
    <row r="170" spans="1:7" x14ac:dyDescent="0.2">
      <c r="A170" t="s">
        <v>491</v>
      </c>
      <c r="B170">
        <v>-14.978996715792738</v>
      </c>
      <c r="C170">
        <v>2.0607031919504371</v>
      </c>
      <c r="D170">
        <v>-15.429009492662047</v>
      </c>
      <c r="E170">
        <v>4.9999999999999998E-7</v>
      </c>
      <c r="F170"/>
      <c r="G170">
        <v>-15.429009492662047</v>
      </c>
    </row>
    <row r="171" spans="1:7" x14ac:dyDescent="0.2">
      <c r="A171" t="s">
        <v>247</v>
      </c>
      <c r="B171">
        <v>-9.5515859567159929</v>
      </c>
      <c r="C171">
        <v>2.5900305775201939</v>
      </c>
      <c r="D171">
        <v>-9.8385434747289189</v>
      </c>
      <c r="E171">
        <v>4.9999999999999998E-7</v>
      </c>
      <c r="F171"/>
      <c r="G171">
        <v>-9.8385434747289189</v>
      </c>
    </row>
    <row r="172" spans="1:7" x14ac:dyDescent="0.2">
      <c r="A172" t="s">
        <v>492</v>
      </c>
      <c r="B172">
        <v>20.263156736887453</v>
      </c>
      <c r="C172">
        <v>30.816741386250229</v>
      </c>
      <c r="D172">
        <v>20.871921102373339</v>
      </c>
      <c r="E172">
        <v>0</v>
      </c>
      <c r="F172"/>
      <c r="G172">
        <v>20.871921102373339</v>
      </c>
    </row>
    <row r="173" spans="1:7" x14ac:dyDescent="0.2">
      <c r="A173" t="s">
        <v>493</v>
      </c>
      <c r="B173">
        <v>14.791957256686388</v>
      </c>
      <c r="C173">
        <v>19.369299204186909</v>
      </c>
      <c r="D173">
        <v>15.236350822337908</v>
      </c>
      <c r="E173">
        <v>0</v>
      </c>
      <c r="F173"/>
      <c r="G173">
        <v>15.236350822337908</v>
      </c>
    </row>
    <row r="174" spans="1:7" x14ac:dyDescent="0.2">
      <c r="A174" t="s">
        <v>494</v>
      </c>
      <c r="B174">
        <v>10.787014979663079</v>
      </c>
      <c r="C174">
        <v>15.077606838591484</v>
      </c>
      <c r="D174">
        <v>11.111088391069265</v>
      </c>
      <c r="E174">
        <v>0</v>
      </c>
      <c r="F174"/>
      <c r="G174">
        <v>11.111088391069265</v>
      </c>
    </row>
    <row r="175" spans="1:7" x14ac:dyDescent="0.2">
      <c r="A175" t="s">
        <v>495</v>
      </c>
      <c r="B175">
        <v>10.699372246048457</v>
      </c>
      <c r="C175">
        <v>14.953338267194427</v>
      </c>
      <c r="D175">
        <v>11.02081261395549</v>
      </c>
      <c r="E175">
        <v>0</v>
      </c>
      <c r="F175"/>
      <c r="G175">
        <v>11.02081261395549</v>
      </c>
    </row>
    <row r="176" spans="1:7" x14ac:dyDescent="0.2">
      <c r="A176" t="s">
        <v>496</v>
      </c>
      <c r="B176">
        <v>22.306248223232874</v>
      </c>
      <c r="C176">
        <v>32.44759088179574</v>
      </c>
      <c r="D176">
        <v>22.976393019639008</v>
      </c>
      <c r="E176">
        <v>0</v>
      </c>
      <c r="F176"/>
      <c r="G176">
        <v>22.976393019639008</v>
      </c>
    </row>
    <row r="177" spans="1:7" x14ac:dyDescent="0.2">
      <c r="A177" t="s">
        <v>497</v>
      </c>
      <c r="B177">
        <v>15.802448890696519</v>
      </c>
      <c r="C177">
        <v>23.794033209768958</v>
      </c>
      <c r="D177">
        <v>16.277200574108004</v>
      </c>
      <c r="E177">
        <v>0</v>
      </c>
      <c r="F177"/>
      <c r="G177">
        <v>16.277200574108004</v>
      </c>
    </row>
    <row r="178" spans="1:7" x14ac:dyDescent="0.2">
      <c r="A178" t="s">
        <v>52</v>
      </c>
      <c r="B178">
        <v>24.939739594151</v>
      </c>
      <c r="C178">
        <v>65.56312386464397</v>
      </c>
      <c r="D178">
        <v>25.689002157065406</v>
      </c>
      <c r="E178">
        <v>0</v>
      </c>
      <c r="F178">
        <v>110.35544786464396</v>
      </c>
      <c r="G178">
        <v>29.793446863616914</v>
      </c>
    </row>
    <row r="179" spans="1:7" x14ac:dyDescent="0.2">
      <c r="A179" t="s">
        <v>53</v>
      </c>
      <c r="B179">
        <v>10.125083715376197</v>
      </c>
      <c r="C179">
        <v>34.637860381751175</v>
      </c>
      <c r="D179">
        <v>10.429270779786641</v>
      </c>
      <c r="E179">
        <v>0</v>
      </c>
      <c r="F179">
        <v>57.049236381751172</v>
      </c>
      <c r="G179">
        <v>8.1380043288026371</v>
      </c>
    </row>
    <row r="180" spans="1:7" x14ac:dyDescent="0.2">
      <c r="A180" t="s">
        <v>54</v>
      </c>
      <c r="B180">
        <v>14.816288058962952</v>
      </c>
      <c r="C180">
        <v>171.96066575209383</v>
      </c>
      <c r="D180">
        <v>15.261412592923211</v>
      </c>
      <c r="E180">
        <v>0</v>
      </c>
      <c r="F180">
        <v>297.58153275209378</v>
      </c>
      <c r="G180">
        <v>-19.014917508270383</v>
      </c>
    </row>
    <row r="181" spans="1:7" x14ac:dyDescent="0.2">
      <c r="A181" t="s">
        <v>55</v>
      </c>
      <c r="B181">
        <v>34.086141552714352</v>
      </c>
      <c r="C181">
        <v>62.325189793292644</v>
      </c>
      <c r="D181">
        <v>35.110188723825949</v>
      </c>
      <c r="E181">
        <v>0</v>
      </c>
      <c r="F181">
        <v>102.81605779329264</v>
      </c>
      <c r="G181">
        <v>47.830647469265898</v>
      </c>
    </row>
    <row r="182" spans="1:7" x14ac:dyDescent="0.2">
      <c r="A182" t="s">
        <v>56</v>
      </c>
      <c r="B182">
        <v>30.04870258483535</v>
      </c>
      <c r="C182">
        <v>59.021332910555827</v>
      </c>
      <c r="D182">
        <v>30.951453306268171</v>
      </c>
      <c r="E182">
        <v>0</v>
      </c>
      <c r="F182">
        <v>99.163473910555822</v>
      </c>
      <c r="G182">
        <v>42.450860016177245</v>
      </c>
    </row>
    <row r="183" spans="1:7" x14ac:dyDescent="0.2">
      <c r="A183" t="s">
        <v>57</v>
      </c>
      <c r="B183">
        <v>31.848965822139</v>
      </c>
      <c r="C183">
        <v>69.86696186286602</v>
      </c>
      <c r="D183">
        <v>32.80580170520755</v>
      </c>
      <c r="E183">
        <v>0</v>
      </c>
      <c r="F183">
        <v>118.71575386286601</v>
      </c>
      <c r="G183">
        <v>43.837083340250146</v>
      </c>
    </row>
    <row r="184" spans="1:7" x14ac:dyDescent="0.2">
      <c r="A184" t="s">
        <v>58</v>
      </c>
      <c r="B184">
        <v>5.9011026034137819</v>
      </c>
      <c r="C184">
        <v>46.091175796548853</v>
      </c>
      <c r="D184">
        <v>6.0783889477223498</v>
      </c>
      <c r="E184">
        <v>0</v>
      </c>
      <c r="F184">
        <v>71.997746796548839</v>
      </c>
      <c r="G184">
        <v>-8.8444143878145223</v>
      </c>
    </row>
    <row r="185" spans="1:7" x14ac:dyDescent="0.2">
      <c r="A185" t="s">
        <v>59</v>
      </c>
      <c r="B185">
        <v>27.662892150892908</v>
      </c>
      <c r="C185">
        <v>54.154537836626965</v>
      </c>
      <c r="D185">
        <v>28.493966164009862</v>
      </c>
      <c r="E185">
        <v>0</v>
      </c>
      <c r="F185">
        <v>88.443937836626958</v>
      </c>
      <c r="G185">
        <v>36.599109355218324</v>
      </c>
    </row>
    <row r="186" spans="1:7" x14ac:dyDescent="0.2">
      <c r="A186" t="s">
        <v>60</v>
      </c>
      <c r="B186">
        <v>-35.412924044810161</v>
      </c>
      <c r="C186">
        <v>35.031470600980519</v>
      </c>
      <c r="D186">
        <v>-36.476831634139216</v>
      </c>
      <c r="E186">
        <v>4.9999999999999998E-7</v>
      </c>
      <c r="F186">
        <v>57.725323600980524</v>
      </c>
      <c r="G186">
        <v>-86.750633976098953</v>
      </c>
    </row>
    <row r="187" spans="1:7" x14ac:dyDescent="0.2">
      <c r="A187" t="s">
        <v>229</v>
      </c>
      <c r="B187">
        <v>30.481441466741767</v>
      </c>
      <c r="C187">
        <v>67.905418922057009</v>
      </c>
      <c r="D187">
        <v>31.397192927115981</v>
      </c>
      <c r="E187">
        <v>0</v>
      </c>
      <c r="F187">
        <v>117.367282922057</v>
      </c>
      <c r="G187">
        <v>43.605765095543532</v>
      </c>
    </row>
    <row r="188" spans="1:7" x14ac:dyDescent="0.2">
      <c r="A188" t="s">
        <v>498</v>
      </c>
      <c r="B188">
        <v>38.630695028592399</v>
      </c>
      <c r="C188">
        <v>60.012041940630219</v>
      </c>
      <c r="D188">
        <v>39.791273849193885</v>
      </c>
      <c r="E188">
        <v>0</v>
      </c>
      <c r="F188">
        <v>95.637513940630228</v>
      </c>
      <c r="G188">
        <v>54.783309021197304</v>
      </c>
    </row>
    <row r="189" spans="1:7" x14ac:dyDescent="0.2">
      <c r="A189" t="s">
        <v>499</v>
      </c>
      <c r="B189">
        <v>72.999607357168557</v>
      </c>
      <c r="C189">
        <v>169.97847297238584</v>
      </c>
      <c r="D189">
        <v>75.192728608242291</v>
      </c>
      <c r="E189">
        <v>0</v>
      </c>
      <c r="F189">
        <v>264.32512197238583</v>
      </c>
      <c r="G189">
        <v>72.819230297892332</v>
      </c>
    </row>
    <row r="190" spans="1:7" x14ac:dyDescent="0.2">
      <c r="A190" t="s">
        <v>278</v>
      </c>
      <c r="B190">
        <v>21.512338805030268</v>
      </c>
      <c r="C190">
        <v>44.460621292764642</v>
      </c>
      <c r="D190">
        <v>22.158632245524739</v>
      </c>
      <c r="E190">
        <v>0</v>
      </c>
      <c r="F190">
        <v>67.44839129276464</v>
      </c>
      <c r="G190">
        <v>22.389270564669104</v>
      </c>
    </row>
    <row r="191" spans="1:7" x14ac:dyDescent="0.2">
      <c r="A191" t="s">
        <v>500</v>
      </c>
      <c r="B191">
        <v>27.869947608649671</v>
      </c>
      <c r="C191">
        <v>62.466965012151277</v>
      </c>
      <c r="D191">
        <v>28.70724217199966</v>
      </c>
      <c r="E191">
        <v>0</v>
      </c>
      <c r="F191">
        <v>92.861603012151278</v>
      </c>
      <c r="G191">
        <v>24.65318339633377</v>
      </c>
    </row>
    <row r="192" spans="1:7" x14ac:dyDescent="0.2">
      <c r="A192" t="s">
        <v>501</v>
      </c>
      <c r="B192">
        <v>45.581563217489467</v>
      </c>
      <c r="C192">
        <v>78.358445132758533</v>
      </c>
      <c r="D192">
        <v>46.95096640428099</v>
      </c>
      <c r="E192">
        <v>0</v>
      </c>
      <c r="F192">
        <v>119.56642713275853</v>
      </c>
      <c r="G192">
        <v>56.110500722161184</v>
      </c>
    </row>
    <row r="193" spans="1:7" x14ac:dyDescent="0.2">
      <c r="A193" t="s">
        <v>502</v>
      </c>
      <c r="B193">
        <v>30.570199407519379</v>
      </c>
      <c r="C193">
        <v>54.766788298082901</v>
      </c>
      <c r="D193">
        <v>31.4886174154706</v>
      </c>
      <c r="E193">
        <v>0</v>
      </c>
      <c r="F193"/>
      <c r="G193">
        <v>31.4886174154706</v>
      </c>
    </row>
    <row r="194" spans="1:7" x14ac:dyDescent="0.2">
      <c r="A194" t="s">
        <v>503</v>
      </c>
      <c r="B194">
        <v>32.549472102665391</v>
      </c>
      <c r="C194">
        <v>73.458866907932659</v>
      </c>
      <c r="D194">
        <v>33.527353238796962</v>
      </c>
      <c r="E194">
        <v>0</v>
      </c>
      <c r="F194"/>
      <c r="G194">
        <v>33.527353238796962</v>
      </c>
    </row>
    <row r="195" spans="1:7" x14ac:dyDescent="0.2">
      <c r="A195" t="s">
        <v>504</v>
      </c>
      <c r="B195">
        <v>27.469912727378496</v>
      </c>
      <c r="C195">
        <v>61.755323925419972</v>
      </c>
      <c r="D195">
        <v>28.295189075411322</v>
      </c>
      <c r="E195">
        <v>0</v>
      </c>
      <c r="F195"/>
      <c r="G195">
        <v>28.295189075411322</v>
      </c>
    </row>
    <row r="196" spans="1:7" x14ac:dyDescent="0.2">
      <c r="A196" t="s">
        <v>505</v>
      </c>
      <c r="B196">
        <v>40.363789726285916</v>
      </c>
      <c r="C196">
        <v>139.26106652967871</v>
      </c>
      <c r="D196">
        <v>41.576435769564881</v>
      </c>
      <c r="E196">
        <v>0</v>
      </c>
      <c r="F196"/>
      <c r="G196">
        <v>41.576435769564881</v>
      </c>
    </row>
    <row r="197" spans="1:7" x14ac:dyDescent="0.2">
      <c r="A197" t="s">
        <v>506</v>
      </c>
      <c r="B197">
        <v>14.339676878942901</v>
      </c>
      <c r="C197">
        <v>56.243033997043902</v>
      </c>
      <c r="D197">
        <v>14.770482622087108</v>
      </c>
      <c r="E197">
        <v>0</v>
      </c>
      <c r="F197"/>
      <c r="G197">
        <v>14.770482622087108</v>
      </c>
    </row>
    <row r="198" spans="1:7" x14ac:dyDescent="0.2">
      <c r="A198" t="s">
        <v>507</v>
      </c>
      <c r="B198">
        <v>16.391336551620789</v>
      </c>
      <c r="C198">
        <v>86.950084658102398</v>
      </c>
      <c r="D198">
        <v>16.883780139008536</v>
      </c>
      <c r="E198">
        <v>0</v>
      </c>
      <c r="F198"/>
      <c r="G198">
        <v>16.883780139008536</v>
      </c>
    </row>
    <row r="199" spans="1:7" x14ac:dyDescent="0.2">
      <c r="A199" t="s">
        <v>508</v>
      </c>
      <c r="B199">
        <v>19.148979990063271</v>
      </c>
      <c r="C199">
        <v>46.462191878410337</v>
      </c>
      <c r="D199">
        <v>19.724271234399936</v>
      </c>
      <c r="E199">
        <v>0</v>
      </c>
      <c r="F199"/>
      <c r="G199">
        <v>19.724271234399936</v>
      </c>
    </row>
    <row r="200" spans="1:7" x14ac:dyDescent="0.2">
      <c r="A200" t="s">
        <v>509</v>
      </c>
      <c r="B200">
        <v>32.626574262221339</v>
      </c>
      <c r="C200">
        <v>47.577347448285551</v>
      </c>
      <c r="D200">
        <v>33.606771772245153</v>
      </c>
      <c r="E200">
        <v>0</v>
      </c>
      <c r="F200"/>
      <c r="G200">
        <v>33.606771772245153</v>
      </c>
    </row>
    <row r="201" spans="1:7" x14ac:dyDescent="0.2">
      <c r="A201" t="s">
        <v>510</v>
      </c>
      <c r="B201">
        <v>40.832135439792715</v>
      </c>
      <c r="C201">
        <v>82.599858611892685</v>
      </c>
      <c r="D201">
        <v>42.05885195515129</v>
      </c>
      <c r="E201">
        <v>0</v>
      </c>
      <c r="F201"/>
      <c r="G201">
        <v>42.05885195515129</v>
      </c>
    </row>
    <row r="202" spans="1:7" x14ac:dyDescent="0.2">
      <c r="A202" t="s">
        <v>0</v>
      </c>
      <c r="B202">
        <v>142.97595900022188</v>
      </c>
      <c r="C202">
        <v>344.57306291148342</v>
      </c>
      <c r="D202">
        <v>147.27137407748174</v>
      </c>
      <c r="E202">
        <v>0</v>
      </c>
      <c r="F202">
        <v>488.56479291148338</v>
      </c>
      <c r="G202">
        <v>89.934850165236895</v>
      </c>
    </row>
    <row r="203" spans="1:7" x14ac:dyDescent="0.2">
      <c r="A203" t="s">
        <v>10</v>
      </c>
      <c r="B203">
        <v>20.885510066367271</v>
      </c>
      <c r="C203">
        <v>77.784113432463982</v>
      </c>
      <c r="D203">
        <v>21.512971742180881</v>
      </c>
      <c r="E203">
        <v>0</v>
      </c>
      <c r="F203">
        <v>103.71235443246398</v>
      </c>
      <c r="G203">
        <v>-9.9783195948424037</v>
      </c>
    </row>
    <row r="204" spans="1:7" x14ac:dyDescent="0.2">
      <c r="A204" t="s">
        <v>511</v>
      </c>
      <c r="B204">
        <v>21.429839563145784</v>
      </c>
      <c r="C204">
        <v>66.254054724144268</v>
      </c>
      <c r="D204">
        <v>22.073654485643722</v>
      </c>
      <c r="E204">
        <v>0</v>
      </c>
      <c r="F204">
        <v>91.636161724144273</v>
      </c>
      <c r="G204">
        <v>2.3737204259494247</v>
      </c>
    </row>
    <row r="205" spans="1:7" x14ac:dyDescent="0.2">
      <c r="A205" t="s">
        <v>512</v>
      </c>
      <c r="B205">
        <v>51.405651956703672</v>
      </c>
      <c r="C205">
        <v>97.886303677010787</v>
      </c>
      <c r="D205">
        <v>52.950027766561718</v>
      </c>
      <c r="E205">
        <v>0</v>
      </c>
      <c r="F205">
        <v>141.40934767701077</v>
      </c>
      <c r="G205">
        <v>50.619729000795928</v>
      </c>
    </row>
    <row r="206" spans="1:7" x14ac:dyDescent="0.2">
      <c r="A206" t="s">
        <v>1</v>
      </c>
      <c r="B206">
        <v>-20.037903892479651</v>
      </c>
      <c r="C206">
        <v>29.062874905731999</v>
      </c>
      <c r="D206">
        <v>-20.63990100512925</v>
      </c>
      <c r="E206">
        <v>4.1526656931512562E-7</v>
      </c>
      <c r="F206">
        <v>36.279844905731998</v>
      </c>
      <c r="G206">
        <v>-64.140049281519367</v>
      </c>
    </row>
    <row r="207" spans="1:7" x14ac:dyDescent="0.2">
      <c r="A207" t="s">
        <v>513</v>
      </c>
      <c r="B207">
        <v>35.329821800921437</v>
      </c>
      <c r="C207">
        <v>71.915134235732438</v>
      </c>
      <c r="D207">
        <v>36.391232756313926</v>
      </c>
      <c r="E207">
        <v>0</v>
      </c>
      <c r="F207">
        <v>97.601797235732434</v>
      </c>
      <c r="G207">
        <v>25.829016695683315</v>
      </c>
    </row>
    <row r="208" spans="1:7" x14ac:dyDescent="0.2">
      <c r="A208" t="s">
        <v>514</v>
      </c>
      <c r="B208">
        <v>39.470561658523671</v>
      </c>
      <c r="C208">
        <v>76.640678069147924</v>
      </c>
      <c r="D208">
        <v>40.65637252380121</v>
      </c>
      <c r="E208">
        <v>0</v>
      </c>
      <c r="F208">
        <v>106.93857506914793</v>
      </c>
      <c r="G208">
        <v>34.23559039589594</v>
      </c>
    </row>
    <row r="209" spans="1:7" x14ac:dyDescent="0.2">
      <c r="A209" t="s">
        <v>33</v>
      </c>
      <c r="B209">
        <v>64.67897258583335</v>
      </c>
      <c r="C209">
        <v>133.95520606278646</v>
      </c>
      <c r="D209">
        <v>66.622117684978548</v>
      </c>
      <c r="E209">
        <v>0</v>
      </c>
      <c r="F209">
        <v>182.49413006278647</v>
      </c>
      <c r="G209">
        <v>46.453808646400127</v>
      </c>
    </row>
    <row r="210" spans="1:7" x14ac:dyDescent="0.2">
      <c r="A210" t="s">
        <v>34</v>
      </c>
      <c r="B210">
        <v>12.683857126053562</v>
      </c>
      <c r="C210">
        <v>40.620626045371608</v>
      </c>
      <c r="D210">
        <v>13.064917211385643</v>
      </c>
      <c r="E210">
        <v>0</v>
      </c>
      <c r="F210">
        <v>52.977712045371604</v>
      </c>
      <c r="G210">
        <v>-2.6960670273735747</v>
      </c>
    </row>
    <row r="211" spans="1:7" x14ac:dyDescent="0.2">
      <c r="A211" t="s">
        <v>35</v>
      </c>
      <c r="B211">
        <v>26.903177765493549</v>
      </c>
      <c r="C211">
        <v>79.530576953997951</v>
      </c>
      <c r="D211">
        <v>27.711427741280907</v>
      </c>
      <c r="E211">
        <v>0</v>
      </c>
      <c r="F211">
        <v>102.35553195399795</v>
      </c>
      <c r="G211">
        <v>-2.3403001288384946</v>
      </c>
    </row>
    <row r="212" spans="1:7" x14ac:dyDescent="0.2">
      <c r="A212" t="s">
        <v>36</v>
      </c>
      <c r="B212">
        <v>-13.408813270813461</v>
      </c>
      <c r="C212">
        <v>152.40184370155484</v>
      </c>
      <c r="D212">
        <v>-13.811653154485969</v>
      </c>
      <c r="E212">
        <v>8.3095857009091498E-8</v>
      </c>
      <c r="F212">
        <v>198.88432570155484</v>
      </c>
      <c r="G212">
        <v>-136.93478019126184</v>
      </c>
    </row>
    <row r="213" spans="1:7" x14ac:dyDescent="0.2">
      <c r="A213" t="s">
        <v>37</v>
      </c>
      <c r="B213">
        <v>13.656596656815282</v>
      </c>
      <c r="C213">
        <v>69.388195413193671</v>
      </c>
      <c r="D213">
        <v>14.066880676547928</v>
      </c>
      <c r="E213">
        <v>0</v>
      </c>
      <c r="F213">
        <v>91.736960413193671</v>
      </c>
      <c r="G213">
        <v>-20.034675483293579</v>
      </c>
    </row>
    <row r="214" spans="1:7" x14ac:dyDescent="0.2">
      <c r="A214" t="s">
        <v>515</v>
      </c>
      <c r="B214">
        <v>-256.55572599001198</v>
      </c>
      <c r="C214">
        <v>16.038950738583903</v>
      </c>
      <c r="D214">
        <v>-264.26340874507673</v>
      </c>
      <c r="E214">
        <v>4.9999999999999998E-7</v>
      </c>
      <c r="F214">
        <v>23.580464738583903</v>
      </c>
      <c r="G214">
        <v>-587.55023549322414</v>
      </c>
    </row>
    <row r="215" spans="1:7" x14ac:dyDescent="0.2">
      <c r="A215" t="s">
        <v>516</v>
      </c>
      <c r="B215">
        <v>-91.897119695170417</v>
      </c>
      <c r="C215">
        <v>88.003133307171851</v>
      </c>
      <c r="D215">
        <v>-94.657977368415871</v>
      </c>
      <c r="E215">
        <v>4.9999999999999998E-7</v>
      </c>
      <c r="F215">
        <v>119.87728130717186</v>
      </c>
      <c r="G215">
        <v>-269.79975480074785</v>
      </c>
    </row>
    <row r="216" spans="1:7" x14ac:dyDescent="0.2">
      <c r="A216" t="s">
        <v>517</v>
      </c>
      <c r="B216">
        <v>56.727429640764264</v>
      </c>
      <c r="C216">
        <v>80.307869915610326</v>
      </c>
      <c r="D216">
        <v>58.431687183619843</v>
      </c>
      <c r="E216">
        <v>0</v>
      </c>
      <c r="F216">
        <v>113.65132091561033</v>
      </c>
      <c r="G216">
        <v>66.982131087365488</v>
      </c>
    </row>
    <row r="217" spans="1:7" x14ac:dyDescent="0.2">
      <c r="A217" t="s">
        <v>518</v>
      </c>
      <c r="B217">
        <v>67.729614985506288</v>
      </c>
      <c r="C217">
        <v>106.80844509782884</v>
      </c>
      <c r="D217">
        <v>69.764410285500034</v>
      </c>
      <c r="E217">
        <v>0</v>
      </c>
      <c r="F217">
        <v>151.79370309782882</v>
      </c>
      <c r="G217">
        <v>72.766428831528515</v>
      </c>
    </row>
    <row r="218" spans="1:7" x14ac:dyDescent="0.2">
      <c r="A218" t="s">
        <v>519</v>
      </c>
      <c r="B218">
        <v>-15.221118390398662</v>
      </c>
      <c r="C218">
        <v>59.500646416540164</v>
      </c>
      <c r="D218">
        <v>-15.678405208994327</v>
      </c>
      <c r="E218">
        <v>2.0854752270034382E-7</v>
      </c>
      <c r="F218">
        <v>82.927903416540161</v>
      </c>
      <c r="G218">
        <v>-77.454073384600648</v>
      </c>
    </row>
    <row r="219" spans="1:7" x14ac:dyDescent="0.2">
      <c r="A219" t="s">
        <v>520</v>
      </c>
      <c r="B219">
        <v>2.6129307976223362</v>
      </c>
      <c r="C219">
        <v>82.007676346452243</v>
      </c>
      <c r="D219">
        <v>2.691430864503694</v>
      </c>
      <c r="E219">
        <v>0</v>
      </c>
      <c r="F219">
        <v>114.56387534645224</v>
      </c>
      <c r="G219">
        <v>-54.644115015037151</v>
      </c>
    </row>
    <row r="220" spans="1:7" x14ac:dyDescent="0.2">
      <c r="A220" t="s">
        <v>521</v>
      </c>
      <c r="B220">
        <v>-50.122941411558649</v>
      </c>
      <c r="C220">
        <v>50.721868363227635</v>
      </c>
      <c r="D220">
        <v>-51.628780853107614</v>
      </c>
      <c r="E220">
        <v>4.9999999999999998E-7</v>
      </c>
      <c r="F220">
        <v>66.997578363227632</v>
      </c>
      <c r="G220">
        <v>-151.35047329828575</v>
      </c>
    </row>
    <row r="221" spans="1:7" x14ac:dyDescent="0.2">
      <c r="A221" t="s">
        <v>522</v>
      </c>
      <c r="B221">
        <v>59.537559953995988</v>
      </c>
      <c r="C221">
        <v>107.28130717345695</v>
      </c>
      <c r="D221">
        <v>61.326242012699723</v>
      </c>
      <c r="E221">
        <v>0</v>
      </c>
      <c r="F221">
        <v>150.04293817345697</v>
      </c>
      <c r="G221">
        <v>52.005465830509202</v>
      </c>
    </row>
    <row r="222" spans="1:7" x14ac:dyDescent="0.2">
      <c r="A222" t="s">
        <v>523</v>
      </c>
      <c r="B222">
        <v>70.204089896676209</v>
      </c>
      <c r="C222">
        <v>91.530226639802805</v>
      </c>
      <c r="D222">
        <v>72.313225644645016</v>
      </c>
      <c r="E222">
        <v>0</v>
      </c>
      <c r="F222">
        <v>128.4700806398028</v>
      </c>
      <c r="G222">
        <v>87.473811850133359</v>
      </c>
    </row>
    <row r="223" spans="1:7" x14ac:dyDescent="0.2">
      <c r="A223" t="s">
        <v>524</v>
      </c>
      <c r="B223">
        <v>33.482618572347732</v>
      </c>
      <c r="C223">
        <v>111.45725742327936</v>
      </c>
      <c r="D223">
        <v>34.488534151774488</v>
      </c>
      <c r="E223">
        <v>0</v>
      </c>
      <c r="F223">
        <v>158.44037142327934</v>
      </c>
      <c r="G223">
        <v>-5.7595715559316876</v>
      </c>
    </row>
    <row r="224" spans="1:7" x14ac:dyDescent="0.2">
      <c r="A224" t="s">
        <v>525</v>
      </c>
      <c r="B224">
        <v>-5.6274618748078655</v>
      </c>
      <c r="C224">
        <v>107.27551584208301</v>
      </c>
      <c r="D224">
        <v>-5.7965272530209768</v>
      </c>
      <c r="E224">
        <v>5.126402228395899E-8</v>
      </c>
      <c r="F224">
        <v>151.07064184208301</v>
      </c>
      <c r="G224">
        <v>-90.149716760804893</v>
      </c>
    </row>
    <row r="225" spans="1:7" x14ac:dyDescent="0.2">
      <c r="A225" t="s">
        <v>526</v>
      </c>
      <c r="B225">
        <v>34.543110735477654</v>
      </c>
      <c r="C225">
        <v>71.096720781308548</v>
      </c>
      <c r="D225">
        <v>35.580886594483417</v>
      </c>
      <c r="E225">
        <v>0</v>
      </c>
      <c r="F225">
        <v>101.28215378130855</v>
      </c>
      <c r="G225">
        <v>25.515040849415033</v>
      </c>
    </row>
    <row r="226" spans="1:7" x14ac:dyDescent="0.2">
      <c r="A226" t="s">
        <v>527</v>
      </c>
      <c r="B226">
        <v>-544.08797726823843</v>
      </c>
      <c r="C226">
        <v>86.940963117624705</v>
      </c>
      <c r="D226">
        <v>-560.43396800161895</v>
      </c>
      <c r="E226">
        <v>4.9999999999999998E-7</v>
      </c>
      <c r="F226">
        <v>125.0390421176247</v>
      </c>
      <c r="G226">
        <v>-1256.0274776034262</v>
      </c>
    </row>
    <row r="227" spans="1:7" x14ac:dyDescent="0.2">
      <c r="A227" t="s">
        <v>270</v>
      </c>
      <c r="B227">
        <v>36.26907868009291</v>
      </c>
      <c r="C227">
        <v>55.50188822042513</v>
      </c>
      <c r="D227">
        <v>37.358707653314582</v>
      </c>
      <c r="E227">
        <v>0</v>
      </c>
      <c r="F227">
        <v>78.793496220425126</v>
      </c>
      <c r="G227">
        <v>40.088044343923485</v>
      </c>
    </row>
    <row r="228" spans="1:7" x14ac:dyDescent="0.2">
      <c r="A228" t="s">
        <v>528</v>
      </c>
      <c r="B228">
        <v>18.42634175627165</v>
      </c>
      <c r="C228">
        <v>56.494610694636322</v>
      </c>
      <c r="D228">
        <v>18.979922839078093</v>
      </c>
      <c r="E228">
        <v>0</v>
      </c>
      <c r="F228">
        <v>71.35938969463632</v>
      </c>
      <c r="G228">
        <v>-8.6719443972217594</v>
      </c>
    </row>
    <row r="229" spans="1:7" x14ac:dyDescent="0.2">
      <c r="A229" t="s">
        <v>529</v>
      </c>
      <c r="B229">
        <v>15.683248731351545</v>
      </c>
      <c r="C229">
        <v>35.256271633540926</v>
      </c>
      <c r="D229">
        <v>16.154419294096012</v>
      </c>
      <c r="E229">
        <v>0</v>
      </c>
      <c r="F229">
        <v>43.782905633540928</v>
      </c>
      <c r="G229">
        <v>3.0322873093917444</v>
      </c>
    </row>
    <row r="230" spans="1:7" x14ac:dyDescent="0.2">
      <c r="A230" t="s">
        <v>530</v>
      </c>
      <c r="B230">
        <v>49.499573868113323</v>
      </c>
      <c r="C230">
        <v>84.958043632951615</v>
      </c>
      <c r="D230">
        <v>50.98668552938711</v>
      </c>
      <c r="E230">
        <v>0</v>
      </c>
      <c r="F230">
        <v>118.66124063295162</v>
      </c>
      <c r="G230">
        <v>46.189010012016638</v>
      </c>
    </row>
    <row r="231" spans="1:7" x14ac:dyDescent="0.2">
      <c r="A231" t="s">
        <v>531</v>
      </c>
      <c r="B231">
        <v>9.0683539908628639</v>
      </c>
      <c r="C231">
        <v>37.008470591848123</v>
      </c>
      <c r="D231">
        <v>9.3407938103308457</v>
      </c>
      <c r="E231">
        <v>0</v>
      </c>
      <c r="F231">
        <v>41.353465591848121</v>
      </c>
      <c r="G231">
        <v>-17.670911542054178</v>
      </c>
    </row>
    <row r="232" spans="1:7" x14ac:dyDescent="0.2">
      <c r="A232" t="s">
        <v>259</v>
      </c>
      <c r="B232">
        <v>31.931228082538588</v>
      </c>
      <c r="C232">
        <v>71.224914186369048</v>
      </c>
      <c r="D232">
        <v>32.890535363988249</v>
      </c>
      <c r="E232">
        <v>0</v>
      </c>
      <c r="F232">
        <v>94.526056186369047</v>
      </c>
      <c r="G232">
        <v>12.746048031957313</v>
      </c>
    </row>
    <row r="233" spans="1:7" x14ac:dyDescent="0.2">
      <c r="A233" t="s">
        <v>532</v>
      </c>
      <c r="B233">
        <v>29.415830812690274</v>
      </c>
      <c r="C233">
        <v>74.169120632494113</v>
      </c>
      <c r="D233">
        <v>30.299568219080108</v>
      </c>
      <c r="E233">
        <v>0</v>
      </c>
      <c r="F233">
        <v>100.33562263249411</v>
      </c>
      <c r="G233">
        <v>6.7472441505450309</v>
      </c>
    </row>
    <row r="234" spans="1:7" x14ac:dyDescent="0.2">
      <c r="A234" t="s">
        <v>533</v>
      </c>
      <c r="B234">
        <v>36.86348310288961</v>
      </c>
      <c r="C234">
        <v>71.340232230091928</v>
      </c>
      <c r="D234">
        <v>37.970969719714617</v>
      </c>
      <c r="E234">
        <v>0</v>
      </c>
      <c r="F234">
        <v>97.072685230091935</v>
      </c>
      <c r="G234">
        <v>25.884925207954215</v>
      </c>
    </row>
    <row r="235" spans="1:7" x14ac:dyDescent="0.2">
      <c r="A235" t="s">
        <v>534</v>
      </c>
      <c r="B235">
        <v>54.548929977844885</v>
      </c>
      <c r="C235">
        <v>78.867416757366357</v>
      </c>
      <c r="D235">
        <v>56.187739032973269</v>
      </c>
      <c r="E235">
        <v>0</v>
      </c>
      <c r="F235">
        <v>109.06939575736637</v>
      </c>
      <c r="G235">
        <v>60.686083278661478</v>
      </c>
    </row>
    <row r="236" spans="1:7" x14ac:dyDescent="0.2">
      <c r="A236" t="s">
        <v>535</v>
      </c>
      <c r="B236">
        <v>21.127192600626572</v>
      </c>
      <c r="C236">
        <v>38.164822577670321</v>
      </c>
      <c r="D236">
        <v>21.761915125108917</v>
      </c>
      <c r="E236">
        <v>0</v>
      </c>
      <c r="F236">
        <v>45.496932577670322</v>
      </c>
      <c r="G236">
        <v>10.504063345539182</v>
      </c>
    </row>
    <row r="237" spans="1:7" x14ac:dyDescent="0.2">
      <c r="A237" t="s">
        <v>269</v>
      </c>
      <c r="B237">
        <v>9.2871816171305976</v>
      </c>
      <c r="C237">
        <v>33.241862634746639</v>
      </c>
      <c r="D237">
        <v>9.566195657130228</v>
      </c>
      <c r="E237">
        <v>0</v>
      </c>
      <c r="F237">
        <v>40.088911634746644</v>
      </c>
      <c r="G237">
        <v>-10.419177917501994</v>
      </c>
    </row>
    <row r="238" spans="1:7" x14ac:dyDescent="0.2">
      <c r="A238" t="s">
        <v>536</v>
      </c>
      <c r="B238">
        <v>-50.117304310563419</v>
      </c>
      <c r="C238">
        <v>45.42323192421776</v>
      </c>
      <c r="D238">
        <v>-51.622974397146876</v>
      </c>
      <c r="E238">
        <v>4.9999999999999998E-7</v>
      </c>
      <c r="F238">
        <v>58.547512924217763</v>
      </c>
      <c r="G238">
        <v>-148.48439389469473</v>
      </c>
    </row>
    <row r="239" spans="1:7" x14ac:dyDescent="0.2">
      <c r="A239" t="s">
        <v>537</v>
      </c>
      <c r="B239">
        <v>-5.3517484931456876</v>
      </c>
      <c r="C239">
        <v>47.424003019805355</v>
      </c>
      <c r="D239">
        <v>-5.5125306367165878</v>
      </c>
      <c r="E239">
        <v>1.041347036513579E-7</v>
      </c>
      <c r="F239">
        <v>63.110940019805355</v>
      </c>
      <c r="G239">
        <v>-49.82033178077544</v>
      </c>
    </row>
    <row r="240" spans="1:7" x14ac:dyDescent="0.2">
      <c r="A240" t="s">
        <v>538</v>
      </c>
      <c r="B240">
        <v>-4.0325938619695361</v>
      </c>
      <c r="C240">
        <v>21.224846100272231</v>
      </c>
      <c r="D240">
        <v>-4.1537447505265606</v>
      </c>
      <c r="E240">
        <v>1.6367121473259516E-7</v>
      </c>
      <c r="F240">
        <v>22.770146100272232</v>
      </c>
      <c r="G240">
        <v>-31.370847714766747</v>
      </c>
    </row>
    <row r="241" spans="1:7" x14ac:dyDescent="0.2">
      <c r="A241" t="s">
        <v>539</v>
      </c>
      <c r="B241">
        <v>8.9036948982610387</v>
      </c>
      <c r="C241">
        <v>34.591497181601447</v>
      </c>
      <c r="D241">
        <v>9.1711878780371219</v>
      </c>
      <c r="E241">
        <v>0</v>
      </c>
      <c r="F241">
        <v>44.662387181601453</v>
      </c>
      <c r="G241">
        <v>-9.5676059993341642</v>
      </c>
    </row>
    <row r="242" spans="1:7" x14ac:dyDescent="0.2">
      <c r="A242" t="s">
        <v>540</v>
      </c>
      <c r="B242">
        <v>69.790807607697232</v>
      </c>
      <c r="C242">
        <v>107.22616857440734</v>
      </c>
      <c r="D242">
        <v>71.887527149559375</v>
      </c>
      <c r="E242">
        <v>0</v>
      </c>
      <c r="F242">
        <v>153.63791557440734</v>
      </c>
      <c r="G242">
        <v>78.248813868064587</v>
      </c>
    </row>
    <row r="243" spans="1:7" x14ac:dyDescent="0.2">
      <c r="A243" t="s">
        <v>541</v>
      </c>
      <c r="B243">
        <v>31.795264241630605</v>
      </c>
      <c r="C243">
        <v>51.405214637152149</v>
      </c>
      <c r="D243">
        <v>32.750486772495044</v>
      </c>
      <c r="E243">
        <v>0</v>
      </c>
      <c r="F243">
        <v>68.184933637152156</v>
      </c>
      <c r="G243">
        <v>28.388180859216735</v>
      </c>
    </row>
    <row r="244" spans="1:7" x14ac:dyDescent="0.2">
      <c r="A244" t="s">
        <v>542</v>
      </c>
      <c r="B244">
        <v>-4.629067386720231</v>
      </c>
      <c r="C244">
        <v>21.714303706927137</v>
      </c>
      <c r="D244">
        <v>-4.7681380807418687</v>
      </c>
      <c r="E244">
        <v>1.8004902720255011E-7</v>
      </c>
      <c r="F244">
        <v>21.714303706927137</v>
      </c>
      <c r="G244">
        <v>-34.781572106767996</v>
      </c>
    </row>
    <row r="245" spans="1:7" x14ac:dyDescent="0.2">
      <c r="A245" t="s">
        <v>543</v>
      </c>
      <c r="B245">
        <v>18.164209336716279</v>
      </c>
      <c r="C245">
        <v>35.030679640256409</v>
      </c>
      <c r="D245">
        <v>18.709915196617626</v>
      </c>
      <c r="E245">
        <v>0</v>
      </c>
      <c r="F245">
        <v>46.784952640256414</v>
      </c>
      <c r="G245">
        <v>11.967321827163115</v>
      </c>
    </row>
    <row r="246" spans="1:7" x14ac:dyDescent="0.2">
      <c r="A246" t="s">
        <v>544</v>
      </c>
      <c r="B246">
        <v>45.235175344778568</v>
      </c>
      <c r="C246">
        <v>67.48482744329975</v>
      </c>
      <c r="D246">
        <v>46.594172028956464</v>
      </c>
      <c r="E246">
        <v>0</v>
      </c>
      <c r="F246">
        <v>93.538005443299753</v>
      </c>
      <c r="G246">
        <v>48.97127389270188</v>
      </c>
    </row>
    <row r="247" spans="1:7" x14ac:dyDescent="0.2">
      <c r="A247" t="s">
        <v>545</v>
      </c>
      <c r="B247">
        <v>0.54442336714890061</v>
      </c>
      <c r="C247">
        <v>1.4784117292601016</v>
      </c>
      <c r="D247">
        <v>0.56077943397311647</v>
      </c>
      <c r="E247">
        <v>0</v>
      </c>
      <c r="F247"/>
      <c r="G247">
        <v>0.56077943397311647</v>
      </c>
    </row>
    <row r="248" spans="1:7" x14ac:dyDescent="0.2">
      <c r="A248" t="s">
        <v>261</v>
      </c>
      <c r="B248">
        <v>65.196607475100137</v>
      </c>
      <c r="C248">
        <v>85.466129581691717</v>
      </c>
      <c r="D248">
        <v>67.155303837013008</v>
      </c>
      <c r="E248">
        <v>0</v>
      </c>
      <c r="F248"/>
      <c r="G248">
        <v>67.155303837013008</v>
      </c>
    </row>
    <row r="249" spans="1:7" x14ac:dyDescent="0.2">
      <c r="A249" t="s">
        <v>32</v>
      </c>
      <c r="B249">
        <v>50.649625319507507</v>
      </c>
      <c r="C249">
        <v>72.884165055863946</v>
      </c>
      <c r="D249">
        <v>52.171287882754513</v>
      </c>
      <c r="E249">
        <v>0</v>
      </c>
      <c r="F249">
        <v>92.269352055863948</v>
      </c>
      <c r="G249">
        <v>-11.295033809681952</v>
      </c>
    </row>
    <row r="250" spans="1:7" x14ac:dyDescent="0.2">
      <c r="A250" t="s">
        <v>546</v>
      </c>
      <c r="B250">
        <v>69.397903652126033</v>
      </c>
      <c r="C250">
        <v>119.33874162162145</v>
      </c>
      <c r="D250">
        <v>71.482819212490327</v>
      </c>
      <c r="E250">
        <v>0</v>
      </c>
      <c r="F250"/>
      <c r="G250">
        <v>71.482819212490327</v>
      </c>
    </row>
    <row r="251" spans="1:7" x14ac:dyDescent="0.2">
      <c r="A251" t="s">
        <v>50</v>
      </c>
      <c r="B251">
        <v>85.264202787379233</v>
      </c>
      <c r="C251">
        <v>107.2197928365435</v>
      </c>
      <c r="D251">
        <v>87.825788278845565</v>
      </c>
      <c r="E251">
        <v>0</v>
      </c>
      <c r="F251">
        <v>148.11899983654351</v>
      </c>
      <c r="G251">
        <v>70.542981605755813</v>
      </c>
    </row>
    <row r="252" spans="1:7" x14ac:dyDescent="0.2">
      <c r="A252" t="s">
        <v>61</v>
      </c>
      <c r="B252">
        <v>119.43885500512829</v>
      </c>
      <c r="C252">
        <v>149.11604021547876</v>
      </c>
      <c r="D252">
        <v>123.02714678639823</v>
      </c>
      <c r="E252">
        <v>0</v>
      </c>
      <c r="F252"/>
      <c r="G252">
        <v>123.02714678639823</v>
      </c>
    </row>
    <row r="253" spans="1:7" x14ac:dyDescent="0.2">
      <c r="A253" t="s">
        <v>68</v>
      </c>
      <c r="B253">
        <v>61.777715231884464</v>
      </c>
      <c r="C253">
        <v>88.513849648173263</v>
      </c>
      <c r="D253">
        <v>63.633698092928199</v>
      </c>
      <c r="E253">
        <v>0</v>
      </c>
      <c r="F253"/>
      <c r="G253">
        <v>63.633698092928199</v>
      </c>
    </row>
    <row r="254" spans="1:7" x14ac:dyDescent="0.2">
      <c r="A254" t="s">
        <v>79</v>
      </c>
      <c r="B254">
        <v>37.86498860110229</v>
      </c>
      <c r="C254">
        <v>69.216063709774545</v>
      </c>
      <c r="D254">
        <v>39.002563365942279</v>
      </c>
      <c r="E254">
        <v>0</v>
      </c>
      <c r="F254"/>
      <c r="G254">
        <v>39.002563365942279</v>
      </c>
    </row>
    <row r="255" spans="1:7" x14ac:dyDescent="0.2">
      <c r="A255" t="s">
        <v>80</v>
      </c>
      <c r="B255">
        <v>49.598291322872775</v>
      </c>
      <c r="C255">
        <v>65.701605356378423</v>
      </c>
      <c r="D255">
        <v>51.088368744589978</v>
      </c>
      <c r="E255">
        <v>0</v>
      </c>
      <c r="F255"/>
      <c r="G255">
        <v>51.088368744589978</v>
      </c>
    </row>
    <row r="256" spans="1:7" x14ac:dyDescent="0.2">
      <c r="A256" t="s">
        <v>97</v>
      </c>
      <c r="B256">
        <v>73.230878970626875</v>
      </c>
      <c r="C256">
        <v>98.794175492826412</v>
      </c>
      <c r="D256">
        <v>75.430948295924679</v>
      </c>
      <c r="E256">
        <v>0</v>
      </c>
      <c r="F256">
        <v>131.42118049282641</v>
      </c>
      <c r="G256">
        <v>84.694726099024962</v>
      </c>
    </row>
    <row r="257" spans="1:7" x14ac:dyDescent="0.2">
      <c r="A257" t="s">
        <v>100</v>
      </c>
      <c r="B257">
        <v>58.916271423098628</v>
      </c>
      <c r="C257">
        <v>110.73822928493132</v>
      </c>
      <c r="D257">
        <v>60.686288161131635</v>
      </c>
      <c r="E257">
        <v>0</v>
      </c>
      <c r="F257">
        <v>115.19090728493131</v>
      </c>
      <c r="G257">
        <v>-235.17268058166778</v>
      </c>
    </row>
    <row r="258" spans="1:7" x14ac:dyDescent="0.2">
      <c r="A258" t="s">
        <v>15</v>
      </c>
      <c r="B258">
        <v>37.857884643776679</v>
      </c>
      <c r="C258">
        <v>61.655477252781829</v>
      </c>
      <c r="D258">
        <v>38.995245985006022</v>
      </c>
      <c r="E258">
        <v>0</v>
      </c>
      <c r="F258"/>
      <c r="G258">
        <v>38.995245985006022</v>
      </c>
    </row>
    <row r="259" spans="1:7" x14ac:dyDescent="0.2">
      <c r="A259" t="s">
        <v>243</v>
      </c>
      <c r="B259">
        <v>42.763554106653181</v>
      </c>
      <c r="C259">
        <v>76.239041547803211</v>
      </c>
      <c r="D259">
        <v>44.048296075522586</v>
      </c>
      <c r="E259">
        <v>0</v>
      </c>
      <c r="F259"/>
      <c r="G259">
        <v>44.048296075522586</v>
      </c>
    </row>
    <row r="260" spans="1:7" x14ac:dyDescent="0.2">
      <c r="A260" t="s">
        <v>262</v>
      </c>
      <c r="B260">
        <v>-6.927108050915928</v>
      </c>
      <c r="C260">
        <v>3.516411829616076</v>
      </c>
      <c r="D260">
        <v>-7.1352185932181227</v>
      </c>
      <c r="E260">
        <v>4.9999999999999998E-7</v>
      </c>
      <c r="F260"/>
      <c r="G260">
        <v>-7.1352185932181227</v>
      </c>
    </row>
    <row r="261" spans="1:7" x14ac:dyDescent="0.2">
      <c r="A261" t="s">
        <v>263</v>
      </c>
      <c r="B261">
        <v>-4.828963267658958</v>
      </c>
      <c r="C261">
        <v>3.0103163123082233</v>
      </c>
      <c r="D261">
        <v>-4.9740394173311158</v>
      </c>
      <c r="E261">
        <v>4.9999999999999998E-7</v>
      </c>
      <c r="F261"/>
      <c r="G261">
        <v>-4.9740394173311158</v>
      </c>
    </row>
    <row r="262" spans="1:7" x14ac:dyDescent="0.2">
      <c r="A262" t="s">
        <v>264</v>
      </c>
      <c r="B262">
        <v>-11.737640615047674</v>
      </c>
      <c r="C262">
        <v>3.2081874087533908</v>
      </c>
      <c r="D262">
        <v>-12.090273594898891</v>
      </c>
      <c r="E262">
        <v>4.9999999999999998E-7</v>
      </c>
      <c r="F262"/>
      <c r="G262">
        <v>-12.090273594898891</v>
      </c>
    </row>
    <row r="263" spans="1:7" x14ac:dyDescent="0.2">
      <c r="A263" t="s">
        <v>547</v>
      </c>
      <c r="B263">
        <v>-10.993683760660941</v>
      </c>
      <c r="C263">
        <v>2.4258188987036173</v>
      </c>
      <c r="D263">
        <v>-11.323966105401826</v>
      </c>
      <c r="E263">
        <v>4.9999999999999998E-7</v>
      </c>
      <c r="F263"/>
      <c r="G263">
        <v>-11.323966105401826</v>
      </c>
    </row>
    <row r="264" spans="1:7" x14ac:dyDescent="0.2">
      <c r="A264" t="s">
        <v>265</v>
      </c>
      <c r="B264">
        <v>-6.4153667189143473</v>
      </c>
      <c r="C264">
        <v>1.650314750437992</v>
      </c>
      <c r="D264">
        <v>-6.6081030581091991</v>
      </c>
      <c r="E264">
        <v>4.9999999999999998E-7</v>
      </c>
      <c r="F264"/>
      <c r="G264">
        <v>-6.6081030581091991</v>
      </c>
    </row>
    <row r="265" spans="1:7" x14ac:dyDescent="0.2">
      <c r="A265" t="s">
        <v>266</v>
      </c>
      <c r="B265">
        <v>-14.342923384936471</v>
      </c>
      <c r="C265">
        <v>2.1635060361259448</v>
      </c>
      <c r="D265">
        <v>-14.773826662595505</v>
      </c>
      <c r="E265">
        <v>4.9999999999999998E-7</v>
      </c>
      <c r="F265"/>
      <c r="G265">
        <v>-14.773826662595505</v>
      </c>
    </row>
    <row r="266" spans="1:7" x14ac:dyDescent="0.2">
      <c r="A266" t="s">
        <v>249</v>
      </c>
      <c r="B266">
        <v>-8.6644782875917095</v>
      </c>
      <c r="C266">
        <v>3.0996441992404526</v>
      </c>
      <c r="D266">
        <v>-8.9247845022403851</v>
      </c>
      <c r="E266">
        <v>4.9999999999999998E-7</v>
      </c>
      <c r="F266">
        <v>3.5672971992404525</v>
      </c>
      <c r="G266">
        <v>-11.463238677610674</v>
      </c>
    </row>
    <row r="267" spans="1:7" x14ac:dyDescent="0.2">
      <c r="A267" t="s">
        <v>250</v>
      </c>
      <c r="B267">
        <v>-5.3177097570469325</v>
      </c>
      <c r="C267">
        <v>2.814982929860038</v>
      </c>
      <c r="D267">
        <v>-5.477469277644909</v>
      </c>
      <c r="E267">
        <v>4.9999999999999998E-7</v>
      </c>
      <c r="F267">
        <v>4.3728819298600374</v>
      </c>
      <c r="G267">
        <v>-5.9926833295205615</v>
      </c>
    </row>
    <row r="268" spans="1:7" x14ac:dyDescent="0.2">
      <c r="A268" t="s">
        <v>251</v>
      </c>
      <c r="B268">
        <v>-10.707451254579308</v>
      </c>
      <c r="C268">
        <v>3.2450698342769133</v>
      </c>
      <c r="D268">
        <v>-11.02913433948083</v>
      </c>
      <c r="E268">
        <v>4.9999999999999998E-7</v>
      </c>
      <c r="F268">
        <v>4.1042628342769136</v>
      </c>
      <c r="G268">
        <v>-13.738492382920905</v>
      </c>
    </row>
    <row r="269" spans="1:7" x14ac:dyDescent="0.2">
      <c r="A269" t="s">
        <v>253</v>
      </c>
      <c r="B269">
        <v>-6.0767354102810884</v>
      </c>
      <c r="C269">
        <v>3.1975501136660456</v>
      </c>
      <c r="D269">
        <v>-6.2592982766843823</v>
      </c>
      <c r="E269">
        <v>4.9999999999999998E-7</v>
      </c>
      <c r="F269">
        <v>3.7594451136660454</v>
      </c>
      <c r="G269">
        <v>-8.0616153742709784</v>
      </c>
    </row>
    <row r="270" spans="1:7" x14ac:dyDescent="0.2">
      <c r="A270" t="s">
        <v>254</v>
      </c>
      <c r="B270">
        <v>-7.7024064303499156</v>
      </c>
      <c r="C270">
        <v>2.2775611168523038</v>
      </c>
      <c r="D270">
        <v>-7.9338091986436892</v>
      </c>
      <c r="E270">
        <v>4.9999999999999998E-7</v>
      </c>
      <c r="F270">
        <v>2.523324116852304</v>
      </c>
      <c r="G270">
        <v>-10.240888777517544</v>
      </c>
    </row>
    <row r="271" spans="1:7" x14ac:dyDescent="0.2">
      <c r="A271" t="s">
        <v>548</v>
      </c>
      <c r="B271">
        <v>-522.44969771208821</v>
      </c>
      <c r="C271">
        <v>1038.9175612753381</v>
      </c>
      <c r="D271">
        <v>-538.14561137725821</v>
      </c>
      <c r="E271">
        <v>3.4123275519709904E-7</v>
      </c>
      <c r="F271">
        <v>2151.3715062753381</v>
      </c>
      <c r="G271">
        <v>-687.34220449932764</v>
      </c>
    </row>
    <row r="272" spans="1:7" x14ac:dyDescent="0.2">
      <c r="A272" t="s">
        <v>255</v>
      </c>
      <c r="B272">
        <v>-3.04277655419114</v>
      </c>
      <c r="C272">
        <v>2.6952282714914038</v>
      </c>
      <c r="D272">
        <v>-3.134190442085294</v>
      </c>
      <c r="E272">
        <v>4.9999999999999998E-7</v>
      </c>
      <c r="F272">
        <v>3.0360322714914036</v>
      </c>
      <c r="G272">
        <v>-4.2507411204791614</v>
      </c>
    </row>
    <row r="273" spans="1:7" x14ac:dyDescent="0.2">
      <c r="A273" t="s">
        <v>256</v>
      </c>
      <c r="B273">
        <v>-6.1926587193725799</v>
      </c>
      <c r="C273">
        <v>2.4277068710677887</v>
      </c>
      <c r="D273">
        <v>-6.378704260297936</v>
      </c>
      <c r="E273">
        <v>4.9999999999999998E-7</v>
      </c>
      <c r="F273">
        <v>2.766073871067789</v>
      </c>
      <c r="G273">
        <v>-8.2419400431393939</v>
      </c>
    </row>
    <row r="274" spans="1:7" x14ac:dyDescent="0.2">
      <c r="A274" t="s">
        <v>748</v>
      </c>
      <c r="B274"/>
      <c r="C274">
        <v>43.377000000000002</v>
      </c>
      <c r="D274"/>
      <c r="E274">
        <v>4.9999999999999998E-7</v>
      </c>
      <c r="F274">
        <v>43.377000000000002</v>
      </c>
      <c r="G274">
        <v>43.377000000000002</v>
      </c>
    </row>
    <row r="275" spans="1:7" x14ac:dyDescent="0.2">
      <c r="A275" t="s">
        <v>749</v>
      </c>
      <c r="B275"/>
      <c r="C275">
        <v>17.571999999999999</v>
      </c>
      <c r="D275"/>
      <c r="E275">
        <v>4.9999999999999998E-7</v>
      </c>
      <c r="F275">
        <v>17.571999999999999</v>
      </c>
      <c r="G275">
        <v>-2.5049070057656468</v>
      </c>
    </row>
    <row r="276" spans="1:7" x14ac:dyDescent="0.2">
      <c r="A276" t="s">
        <v>252</v>
      </c>
      <c r="B276">
        <v>-6.152499322648648</v>
      </c>
      <c r="C276">
        <v>1.6113229152058888</v>
      </c>
      <c r="D276">
        <v>-6.337338358093028</v>
      </c>
      <c r="E276">
        <v>4.9999999999999998E-7</v>
      </c>
      <c r="F276">
        <v>2.0125019152058887</v>
      </c>
      <c r="G276">
        <v>-7.9233246764181215</v>
      </c>
    </row>
    <row r="277" spans="1:7" x14ac:dyDescent="0.2">
      <c r="A277" t="s">
        <v>549</v>
      </c>
      <c r="B277">
        <v>12.283080213014339</v>
      </c>
      <c r="C277">
        <v>31.522290924271129</v>
      </c>
      <c r="D277">
        <v>12.652099790229359</v>
      </c>
      <c r="E277">
        <v>0</v>
      </c>
      <c r="F277">
        <v>40.074314924271135</v>
      </c>
      <c r="G277">
        <v>2.3339326561880558</v>
      </c>
    </row>
    <row r="278" spans="1:7" x14ac:dyDescent="0.2">
      <c r="A278" t="s">
        <v>550</v>
      </c>
      <c r="B278">
        <v>-8.9355244806855154</v>
      </c>
      <c r="C278">
        <v>22.786706639060334</v>
      </c>
      <c r="D278">
        <v>-9.2039737140108304</v>
      </c>
      <c r="E278">
        <v>2.8770797394070222E-7</v>
      </c>
      <c r="F278">
        <v>27.170502639060334</v>
      </c>
      <c r="G278">
        <v>-34.19937395662771</v>
      </c>
    </row>
    <row r="279" spans="1:7" x14ac:dyDescent="0.2">
      <c r="A279" t="s">
        <v>551</v>
      </c>
      <c r="B279">
        <v>-4.1339516806403216</v>
      </c>
      <c r="C279">
        <v>98.114919374497646</v>
      </c>
      <c r="D279">
        <v>-4.2581476538784431</v>
      </c>
      <c r="E279">
        <v>4.1594414132272382E-8</v>
      </c>
      <c r="F279">
        <v>127.76395937449765</v>
      </c>
      <c r="G279">
        <v>-68.625189618713975</v>
      </c>
    </row>
    <row r="280" spans="1:7" x14ac:dyDescent="0.2">
      <c r="A280" t="s">
        <v>552</v>
      </c>
      <c r="B280">
        <v>-25.395115976618158</v>
      </c>
      <c r="C280">
        <v>36.231881899998548</v>
      </c>
      <c r="D280">
        <v>-26.158059375057324</v>
      </c>
      <c r="E280">
        <v>4.1926725762389315E-7</v>
      </c>
      <c r="F280">
        <v>46.130581899998546</v>
      </c>
      <c r="G280">
        <v>-73.556244219495866</v>
      </c>
    </row>
    <row r="281" spans="1:7" x14ac:dyDescent="0.2">
      <c r="A281" t="s">
        <v>553</v>
      </c>
      <c r="B281">
        <v>2.4766605424848014</v>
      </c>
      <c r="C281">
        <v>30.5728677120286</v>
      </c>
      <c r="D281">
        <v>2.5510666532032285</v>
      </c>
      <c r="E281">
        <v>0</v>
      </c>
      <c r="F281"/>
      <c r="G281">
        <v>2.5510666532032285</v>
      </c>
    </row>
    <row r="282" spans="1:7" x14ac:dyDescent="0.2">
      <c r="A282" t="s">
        <v>554</v>
      </c>
      <c r="B282">
        <v>9.829307834351674</v>
      </c>
      <c r="C282">
        <v>27.406116734275823</v>
      </c>
      <c r="D282">
        <v>10.124608928087561</v>
      </c>
      <c r="E282">
        <v>0</v>
      </c>
      <c r="F282"/>
      <c r="G282">
        <v>10.124608928087561</v>
      </c>
    </row>
    <row r="283" spans="1:7" x14ac:dyDescent="0.2">
      <c r="A283" t="s">
        <v>555</v>
      </c>
      <c r="B283">
        <v>25.493669313700838</v>
      </c>
      <c r="C283">
        <v>44.26575165643488</v>
      </c>
      <c r="D283">
        <v>26.259573542009448</v>
      </c>
      <c r="E283">
        <v>0</v>
      </c>
      <c r="F283"/>
      <c r="G283">
        <v>26.259573542009448</v>
      </c>
    </row>
    <row r="284" spans="1:7" x14ac:dyDescent="0.2">
      <c r="A284" t="s">
        <v>556</v>
      </c>
      <c r="B284">
        <v>13.758115876718641</v>
      </c>
      <c r="C284">
        <v>34.682861278267964</v>
      </c>
      <c r="D284">
        <v>14.171449830096453</v>
      </c>
      <c r="E284">
        <v>0</v>
      </c>
      <c r="F284"/>
      <c r="G284">
        <v>14.171449830096453</v>
      </c>
    </row>
    <row r="285" spans="1:7" x14ac:dyDescent="0.2">
      <c r="A285" t="s">
        <v>557</v>
      </c>
      <c r="B285">
        <v>2.2484605830768216</v>
      </c>
      <c r="C285">
        <v>38.159632839913158</v>
      </c>
      <c r="D285">
        <v>2.3160109010233354</v>
      </c>
      <c r="E285">
        <v>0</v>
      </c>
      <c r="F285"/>
      <c r="G285">
        <v>2.3160109010233354</v>
      </c>
    </row>
    <row r="286" spans="1:7" x14ac:dyDescent="0.2">
      <c r="A286" t="s">
        <v>18</v>
      </c>
      <c r="B286">
        <v>-9.7455213094015498</v>
      </c>
      <c r="C286">
        <v>2.5657549882619404</v>
      </c>
      <c r="D286">
        <v>-10.038305211400736</v>
      </c>
      <c r="E286">
        <v>4.9999999999999998E-7</v>
      </c>
      <c r="F286">
        <v>2.9180119882619406</v>
      </c>
      <c r="G286">
        <v>-9.686048211400772</v>
      </c>
    </row>
    <row r="287" spans="1:7" x14ac:dyDescent="0.2">
      <c r="A287" t="s">
        <v>558</v>
      </c>
      <c r="B287">
        <v>13.558518404765607</v>
      </c>
      <c r="C287">
        <v>51.202389735345371</v>
      </c>
      <c r="D287">
        <v>13.965855867569724</v>
      </c>
      <c r="E287">
        <v>0</v>
      </c>
      <c r="F287"/>
      <c r="G287">
        <v>13.965855867569724</v>
      </c>
    </row>
    <row r="288" spans="1:7" x14ac:dyDescent="0.2">
      <c r="A288" t="s">
        <v>559</v>
      </c>
      <c r="B288">
        <v>37.25774385825671</v>
      </c>
      <c r="C288">
        <v>78.475178857572431</v>
      </c>
      <c r="D288">
        <v>38.377075218805196</v>
      </c>
      <c r="E288">
        <v>0</v>
      </c>
      <c r="F288"/>
      <c r="G288">
        <v>38.377075218805196</v>
      </c>
    </row>
    <row r="289" spans="1:7" x14ac:dyDescent="0.2">
      <c r="A289" t="s">
        <v>560</v>
      </c>
      <c r="B289">
        <v>8.6495693737469388</v>
      </c>
      <c r="C289">
        <v>38.218855796875253</v>
      </c>
      <c r="D289">
        <v>8.909427681112728</v>
      </c>
      <c r="E289">
        <v>0</v>
      </c>
      <c r="F289"/>
      <c r="G289">
        <v>8.909427681112728</v>
      </c>
    </row>
    <row r="290" spans="1:7" x14ac:dyDescent="0.2">
      <c r="A290" t="s">
        <v>561</v>
      </c>
      <c r="B290">
        <v>-3.4992406893997101</v>
      </c>
      <c r="C290">
        <v>31.907983629189662</v>
      </c>
      <c r="D290">
        <v>-3.6043680920855379</v>
      </c>
      <c r="E290">
        <v>1.0149618671020443E-7</v>
      </c>
      <c r="F290">
        <v>42.328264629189661</v>
      </c>
      <c r="G290">
        <v>-29.421180685222172</v>
      </c>
    </row>
    <row r="291" spans="1:7" x14ac:dyDescent="0.2">
      <c r="A291" t="s">
        <v>38</v>
      </c>
      <c r="B291">
        <v>-20.399078570789694</v>
      </c>
      <c r="C291">
        <v>3.6000499098769883</v>
      </c>
      <c r="D291">
        <v>-21.011926424847751</v>
      </c>
      <c r="E291">
        <v>4.9999999999999998E-7</v>
      </c>
      <c r="F291">
        <v>3.8404839098769883</v>
      </c>
      <c r="G291">
        <v>-51.536462843253112</v>
      </c>
    </row>
    <row r="292" spans="1:7" x14ac:dyDescent="0.2">
      <c r="A292" t="s">
        <v>286</v>
      </c>
      <c r="B292">
        <v>-5.3428589048339781</v>
      </c>
      <c r="C292">
        <v>1.5762423726874923</v>
      </c>
      <c r="D292">
        <v>-5.5033739792281313</v>
      </c>
      <c r="E292">
        <v>4.9999999999999998E-7</v>
      </c>
      <c r="F292"/>
      <c r="G292">
        <v>-5.5033739792281313</v>
      </c>
    </row>
    <row r="293" spans="1:7" x14ac:dyDescent="0.2">
      <c r="A293" t="s">
        <v>562</v>
      </c>
      <c r="B293">
        <v>-12.579167621475843</v>
      </c>
      <c r="C293">
        <v>2.3651165913667911</v>
      </c>
      <c r="D293">
        <v>-12.957082528558807</v>
      </c>
      <c r="E293">
        <v>4.9999999999999998E-7</v>
      </c>
      <c r="F293"/>
      <c r="G293">
        <v>-12.957082528558807</v>
      </c>
    </row>
    <row r="294" spans="1:7" x14ac:dyDescent="0.2">
      <c r="A294" t="s">
        <v>39</v>
      </c>
      <c r="B294">
        <v>-20.130604104416008</v>
      </c>
      <c r="C294">
        <v>25.543910122146578</v>
      </c>
      <c r="D294">
        <v>-20.735386201973569</v>
      </c>
      <c r="E294">
        <v>4.4804887119890724E-7</v>
      </c>
      <c r="F294">
        <v>30.119602122146578</v>
      </c>
      <c r="G294">
        <v>-63.383465961280585</v>
      </c>
    </row>
    <row r="295" spans="1:7" x14ac:dyDescent="0.2">
      <c r="A295" t="s">
        <v>289</v>
      </c>
      <c r="B295">
        <v>44.865655338003975</v>
      </c>
      <c r="C295">
        <v>65.138040044069768</v>
      </c>
      <c r="D295">
        <v>46.213550562750875</v>
      </c>
      <c r="E295">
        <v>0</v>
      </c>
      <c r="F295"/>
      <c r="G295">
        <v>46.213550562750875</v>
      </c>
    </row>
    <row r="296" spans="1:7" x14ac:dyDescent="0.2">
      <c r="A296" t="s">
        <v>563</v>
      </c>
      <c r="B296">
        <v>13.54861274158961</v>
      </c>
      <c r="C296">
        <v>46.879236462902128</v>
      </c>
      <c r="D296">
        <v>13.955652609362687</v>
      </c>
      <c r="E296">
        <v>0</v>
      </c>
      <c r="F296"/>
      <c r="G296">
        <v>13.955652609362687</v>
      </c>
    </row>
    <row r="297" spans="1:7" x14ac:dyDescent="0.2">
      <c r="A297" t="s">
        <v>19</v>
      </c>
      <c r="B297">
        <v>-23.854535148340808</v>
      </c>
      <c r="C297">
        <v>3.9727765730644666</v>
      </c>
      <c r="D297">
        <v>-24.571195002582808</v>
      </c>
      <c r="E297">
        <v>4.9999999999999998E-7</v>
      </c>
      <c r="F297">
        <v>4.8416625730644673</v>
      </c>
      <c r="G297">
        <v>-23.702309002583057</v>
      </c>
    </row>
    <row r="298" spans="1:7" x14ac:dyDescent="0.2">
      <c r="A298" t="s">
        <v>564</v>
      </c>
      <c r="B298">
        <v>-26.760251446906469</v>
      </c>
      <c r="C298">
        <v>44.701361182512542</v>
      </c>
      <c r="D298">
        <v>-27.564207498959451</v>
      </c>
      <c r="E298">
        <v>3.8142933138965951E-7</v>
      </c>
      <c r="F298"/>
      <c r="G298">
        <v>-27.564207498959451</v>
      </c>
    </row>
    <row r="299" spans="1:7" x14ac:dyDescent="0.2">
      <c r="A299" t="s">
        <v>248</v>
      </c>
      <c r="B299">
        <v>15.457713668053254</v>
      </c>
      <c r="C299">
        <v>55.522702114007906</v>
      </c>
      <c r="D299">
        <v>15.92210849928232</v>
      </c>
      <c r="E299">
        <v>0</v>
      </c>
      <c r="F299">
        <v>74.4203231140079</v>
      </c>
      <c r="G299">
        <v>-5.5890394953355935</v>
      </c>
    </row>
    <row r="300" spans="1:7" x14ac:dyDescent="0.2">
      <c r="A300" t="s">
        <v>565</v>
      </c>
      <c r="B300">
        <v>-1.0016868705044315</v>
      </c>
      <c r="C300">
        <v>30.403533092936811</v>
      </c>
      <c r="D300">
        <v>-1.0317804674723758</v>
      </c>
      <c r="E300">
        <v>3.2822329517844031E-8</v>
      </c>
      <c r="F300"/>
      <c r="G300">
        <v>-1.0317804674723758</v>
      </c>
    </row>
    <row r="301" spans="1:7" x14ac:dyDescent="0.2">
      <c r="A301" t="s">
        <v>566</v>
      </c>
      <c r="B301">
        <v>-12.908644164757481</v>
      </c>
      <c r="C301">
        <v>16.690115145903913</v>
      </c>
      <c r="D301">
        <v>-13.296457508763069</v>
      </c>
      <c r="E301">
        <v>4.4341370713377326E-7</v>
      </c>
      <c r="F301"/>
      <c r="G301">
        <v>-13.296457508763069</v>
      </c>
    </row>
    <row r="302" spans="1:7" x14ac:dyDescent="0.2">
      <c r="A302" t="s">
        <v>567</v>
      </c>
      <c r="B302">
        <v>6.814752713070714</v>
      </c>
      <c r="C302">
        <v>22.034636182175817</v>
      </c>
      <c r="D302">
        <v>7.0194877731200487</v>
      </c>
      <c r="E302">
        <v>0</v>
      </c>
      <c r="F302"/>
      <c r="G302">
        <v>7.0194877731200487</v>
      </c>
    </row>
    <row r="303" spans="1:7" x14ac:dyDescent="0.2">
      <c r="A303" t="s">
        <v>568</v>
      </c>
      <c r="B303">
        <v>-1.1057681570134987</v>
      </c>
      <c r="C303">
        <v>56.883568675373219</v>
      </c>
      <c r="D303">
        <v>-1.1389886595847196</v>
      </c>
      <c r="E303">
        <v>1.9630105399916165E-8</v>
      </c>
      <c r="F303"/>
      <c r="G303">
        <v>-1.1389886595847196</v>
      </c>
    </row>
    <row r="304" spans="1:7" x14ac:dyDescent="0.2">
      <c r="A304" t="s">
        <v>569</v>
      </c>
      <c r="B304">
        <v>6.4926535739224391</v>
      </c>
      <c r="C304">
        <v>46.673476255896205</v>
      </c>
      <c r="D304">
        <v>6.687711835799937</v>
      </c>
      <c r="E304">
        <v>0</v>
      </c>
      <c r="F304">
        <v>63.630060255896204</v>
      </c>
      <c r="G304">
        <v>-17.157504592867845</v>
      </c>
    </row>
    <row r="305" spans="1:7" x14ac:dyDescent="0.2">
      <c r="A305" t="s">
        <v>570</v>
      </c>
      <c r="B305">
        <v>4.3223617293203933</v>
      </c>
      <c r="C305">
        <v>53.246910670791088</v>
      </c>
      <c r="D305">
        <v>4.4522180902870998</v>
      </c>
      <c r="E305">
        <v>0</v>
      </c>
      <c r="F305">
        <v>70.304606670791088</v>
      </c>
      <c r="G305">
        <v>-28.280588542879492</v>
      </c>
    </row>
    <row r="306" spans="1:7" x14ac:dyDescent="0.2">
      <c r="A306" t="s">
        <v>41</v>
      </c>
      <c r="B306">
        <v>42.919697128340545</v>
      </c>
      <c r="C306">
        <v>97.46835395147545</v>
      </c>
      <c r="D306">
        <v>44.209130089277814</v>
      </c>
      <c r="E306">
        <v>0</v>
      </c>
      <c r="F306"/>
      <c r="G306">
        <v>44.209130089277814</v>
      </c>
    </row>
    <row r="307" spans="1:7" x14ac:dyDescent="0.2">
      <c r="A307" t="s">
        <v>571</v>
      </c>
      <c r="B307">
        <v>-0.97070854460338973</v>
      </c>
      <c r="C307">
        <v>4.2848449384874199</v>
      </c>
      <c r="D307">
        <v>-0.99987146225241852</v>
      </c>
      <c r="E307">
        <v>1.8920061567160274E-7</v>
      </c>
      <c r="F307"/>
      <c r="G307">
        <v>-0.99987146225241852</v>
      </c>
    </row>
    <row r="308" spans="1:7" x14ac:dyDescent="0.2">
      <c r="A308" t="s">
        <v>21</v>
      </c>
      <c r="B308">
        <v>-9.3380853095085232</v>
      </c>
      <c r="C308">
        <v>2.8768673291981002</v>
      </c>
      <c r="D308">
        <v>-9.618628644987318</v>
      </c>
      <c r="E308">
        <v>4.9999999999999998E-7</v>
      </c>
      <c r="F308">
        <v>3.6321383291981002</v>
      </c>
      <c r="G308">
        <v>-8.8633576449871576</v>
      </c>
    </row>
    <row r="309" spans="1:7" x14ac:dyDescent="0.2">
      <c r="A309" t="s">
        <v>83</v>
      </c>
      <c r="B309">
        <v>28.817128548896402</v>
      </c>
      <c r="C309">
        <v>70.093286549385709</v>
      </c>
      <c r="D309">
        <v>29.682879191996292</v>
      </c>
      <c r="E309">
        <v>0</v>
      </c>
      <c r="F309"/>
      <c r="G309">
        <v>29.682879191996292</v>
      </c>
    </row>
    <row r="310" spans="1:7" x14ac:dyDescent="0.2">
      <c r="A310" t="s">
        <v>572</v>
      </c>
      <c r="B310">
        <v>-16.144922543429338</v>
      </c>
      <c r="C310">
        <v>31.061041197572152</v>
      </c>
      <c r="D310">
        <v>-16.629963134862837</v>
      </c>
      <c r="E310">
        <v>3.4870230905869939E-7</v>
      </c>
      <c r="F310"/>
      <c r="G310">
        <v>-16.629963134862837</v>
      </c>
    </row>
    <row r="311" spans="1:7" x14ac:dyDescent="0.2">
      <c r="A311" t="s">
        <v>9</v>
      </c>
      <c r="B311">
        <v>26.688650353466805</v>
      </c>
      <c r="C311">
        <v>42.812554644106974</v>
      </c>
      <c r="D311">
        <v>27.490455299708294</v>
      </c>
      <c r="E311">
        <v>0</v>
      </c>
      <c r="F311"/>
      <c r="G311">
        <v>27.490455299708294</v>
      </c>
    </row>
    <row r="312" spans="1:7" x14ac:dyDescent="0.2">
      <c r="A312" t="s">
        <v>258</v>
      </c>
      <c r="B312">
        <v>88.616327425539083</v>
      </c>
      <c r="C312">
        <v>108.57673950662279</v>
      </c>
      <c r="D312">
        <v>91.278620524160416</v>
      </c>
      <c r="E312">
        <v>0</v>
      </c>
      <c r="F312">
        <v>137.2097905066228</v>
      </c>
      <c r="G312">
        <v>43.031142713214415</v>
      </c>
    </row>
    <row r="313" spans="1:7" x14ac:dyDescent="0.2">
      <c r="A313" t="s">
        <v>573</v>
      </c>
      <c r="B313">
        <v>26.676780763528928</v>
      </c>
      <c r="C313">
        <v>38.571139371029929</v>
      </c>
      <c r="D313">
        <v>27.478229112647821</v>
      </c>
      <c r="E313">
        <v>0</v>
      </c>
      <c r="F313"/>
      <c r="G313">
        <v>27.478229112647821</v>
      </c>
    </row>
    <row r="314" spans="1:7" x14ac:dyDescent="0.2">
      <c r="A314" t="s">
        <v>574</v>
      </c>
      <c r="B314">
        <v>58.621821927547813</v>
      </c>
      <c r="C314">
        <v>72.20624253235799</v>
      </c>
      <c r="D314">
        <v>60.382992543396881</v>
      </c>
      <c r="E314">
        <v>0</v>
      </c>
      <c r="F314"/>
      <c r="G314">
        <v>60.382992543396881</v>
      </c>
    </row>
    <row r="315" spans="1:7" x14ac:dyDescent="0.2">
      <c r="A315" t="s">
        <v>575</v>
      </c>
      <c r="B315">
        <v>69.448628050473175</v>
      </c>
      <c r="C315">
        <v>115.67493814298466</v>
      </c>
      <c r="D315">
        <v>71.535067519800677</v>
      </c>
      <c r="E315">
        <v>0</v>
      </c>
      <c r="F315"/>
      <c r="G315">
        <v>71.535067519800677</v>
      </c>
    </row>
    <row r="316" spans="1:7" x14ac:dyDescent="0.2">
      <c r="A316" t="s">
        <v>40</v>
      </c>
      <c r="B316">
        <v>37.678157831134854</v>
      </c>
      <c r="C316">
        <v>59.518676755862522</v>
      </c>
      <c r="D316">
        <v>38.810119654387833</v>
      </c>
      <c r="E316">
        <v>0</v>
      </c>
      <c r="F316"/>
      <c r="G316">
        <v>38.810119654387833</v>
      </c>
    </row>
    <row r="317" spans="1:7" x14ac:dyDescent="0.2">
      <c r="A317" t="s">
        <v>84</v>
      </c>
      <c r="B317">
        <v>71.787258926169812</v>
      </c>
      <c r="C317">
        <v>97.339025968354633</v>
      </c>
      <c r="D317">
        <v>73.943957692192072</v>
      </c>
      <c r="E317">
        <v>0</v>
      </c>
      <c r="F317"/>
      <c r="G317">
        <v>73.943957692192072</v>
      </c>
    </row>
    <row r="318" spans="1:7" x14ac:dyDescent="0.2">
      <c r="A318" t="s">
        <v>576</v>
      </c>
      <c r="B318">
        <v>-8.8735619695582777</v>
      </c>
      <c r="C318">
        <v>16.191005423862649</v>
      </c>
      <c r="D318">
        <v>-9.1401496682145353</v>
      </c>
      <c r="E318">
        <v>3.608264135335425E-7</v>
      </c>
      <c r="F318">
        <v>20.635515423862646</v>
      </c>
      <c r="G318">
        <v>-30.543757109110338</v>
      </c>
    </row>
    <row r="319" spans="1:7" x14ac:dyDescent="0.2">
      <c r="A319" t="s">
        <v>577</v>
      </c>
      <c r="B319">
        <v>-20.411434985898289</v>
      </c>
      <c r="C319">
        <v>17.411631834338948</v>
      </c>
      <c r="D319">
        <v>-21.024654062727851</v>
      </c>
      <c r="E319">
        <v>4.9999999999999998E-7</v>
      </c>
      <c r="F319">
        <v>17.531586834338949</v>
      </c>
      <c r="G319">
        <v>-60.125398957693818</v>
      </c>
    </row>
    <row r="320" spans="1:7" x14ac:dyDescent="0.2">
      <c r="A320" t="s">
        <v>578</v>
      </c>
      <c r="B320">
        <v>-27.445736101979083</v>
      </c>
      <c r="C320">
        <v>29.526238158345752</v>
      </c>
      <c r="D320">
        <v>-28.270286113626526</v>
      </c>
      <c r="E320">
        <v>4.8913470670560726E-7</v>
      </c>
      <c r="F320">
        <v>35.735715158345748</v>
      </c>
      <c r="G320">
        <v>-81.036854289107055</v>
      </c>
    </row>
    <row r="321" spans="1:7" x14ac:dyDescent="0.2">
      <c r="A321" t="s">
        <v>579</v>
      </c>
      <c r="B321">
        <v>-18.391833916313931</v>
      </c>
      <c r="C321">
        <v>29.128451358262016</v>
      </c>
      <c r="D321">
        <v>-18.944378282898469</v>
      </c>
      <c r="E321">
        <v>3.9407661557760097E-7</v>
      </c>
      <c r="F321">
        <v>38.808855358262015</v>
      </c>
      <c r="G321">
        <v>-58.317882080002292</v>
      </c>
    </row>
    <row r="322" spans="1:7" x14ac:dyDescent="0.2">
      <c r="A322" t="s">
        <v>580</v>
      </c>
      <c r="B322">
        <v>-28.762957192119767</v>
      </c>
      <c r="C322">
        <v>12.24302231307062</v>
      </c>
      <c r="D322">
        <v>-29.627080369565423</v>
      </c>
      <c r="E322">
        <v>4.9999999999999998E-7</v>
      </c>
      <c r="F322">
        <v>12.794218313070619</v>
      </c>
      <c r="G322">
        <v>-71.800478943684382</v>
      </c>
    </row>
    <row r="323" spans="1:7" x14ac:dyDescent="0.2">
      <c r="A323" t="s">
        <v>581</v>
      </c>
      <c r="B323">
        <v>-18.175019235552369</v>
      </c>
      <c r="C323">
        <v>13.583676081846013</v>
      </c>
      <c r="D323">
        <v>-18.721049856362956</v>
      </c>
      <c r="E323">
        <v>4.9999999999999998E-7</v>
      </c>
      <c r="F323">
        <v>13.583676081846013</v>
      </c>
      <c r="G323">
        <v>-51.685055915760195</v>
      </c>
    </row>
    <row r="324" spans="1:7" x14ac:dyDescent="0.2">
      <c r="A324" t="s">
        <v>582</v>
      </c>
      <c r="B324">
        <v>-17.310390352266431</v>
      </c>
      <c r="C324">
        <v>4.4090586666377503</v>
      </c>
      <c r="D324">
        <v>-17.830444998042672</v>
      </c>
      <c r="E324">
        <v>4.9999999999999998E-7</v>
      </c>
      <c r="F324"/>
      <c r="G324">
        <v>-17.830444998042672</v>
      </c>
    </row>
    <row r="325" spans="1:7" x14ac:dyDescent="0.2">
      <c r="A325" t="s">
        <v>583</v>
      </c>
      <c r="B325">
        <v>-2.3007289388830623</v>
      </c>
      <c r="C325">
        <v>40.41151884169701</v>
      </c>
      <c r="D325">
        <v>-2.3698495507808364</v>
      </c>
      <c r="E325">
        <v>5.5394419855965271E-8</v>
      </c>
      <c r="F325"/>
      <c r="G325">
        <v>-2.3698495507808364</v>
      </c>
    </row>
    <row r="326" spans="1:7" x14ac:dyDescent="0.2">
      <c r="A326" t="s">
        <v>584</v>
      </c>
      <c r="B326">
        <v>-10.705583437672882</v>
      </c>
      <c r="C326">
        <v>1.8549315152872594</v>
      </c>
      <c r="D326">
        <v>-11.027210407903397</v>
      </c>
      <c r="E326">
        <v>4.9999999999999998E-7</v>
      </c>
      <c r="F326">
        <v>2.2629865152872597</v>
      </c>
      <c r="G326">
        <v>-10.619155407903005</v>
      </c>
    </row>
    <row r="327" spans="1:7" x14ac:dyDescent="0.2">
      <c r="A327" t="s">
        <v>276</v>
      </c>
      <c r="B327">
        <v>12.057918564210066</v>
      </c>
      <c r="C327">
        <v>34.729122805016715</v>
      </c>
      <c r="D327">
        <v>12.420173628370883</v>
      </c>
      <c r="E327">
        <v>0</v>
      </c>
      <c r="F327">
        <v>52.682811805016712</v>
      </c>
      <c r="G327">
        <v>7.6096287746486961</v>
      </c>
    </row>
    <row r="328" spans="1:7" x14ac:dyDescent="0.2">
      <c r="A328" t="s">
        <v>277</v>
      </c>
      <c r="B328">
        <v>-15.912395136100278</v>
      </c>
      <c r="C328">
        <v>30.137271536081641</v>
      </c>
      <c r="D328">
        <v>-16.390449925596851</v>
      </c>
      <c r="E328">
        <v>3.5227278415315865E-7</v>
      </c>
      <c r="F328"/>
      <c r="G328">
        <v>-16.390449925596851</v>
      </c>
    </row>
    <row r="329" spans="1:7" x14ac:dyDescent="0.2">
      <c r="A329" t="s">
        <v>25</v>
      </c>
      <c r="B329">
        <v>13.854365370759847</v>
      </c>
      <c r="C329">
        <v>56.113653026208901</v>
      </c>
      <c r="D329">
        <v>14.270590939838467</v>
      </c>
      <c r="E329">
        <v>0</v>
      </c>
      <c r="F329">
        <v>72.436399026208903</v>
      </c>
      <c r="G329">
        <v>-12.103665189112037</v>
      </c>
    </row>
    <row r="330" spans="1:7" x14ac:dyDescent="0.2">
      <c r="A330" t="s">
        <v>26</v>
      </c>
      <c r="B330">
        <v>14.058850066890564</v>
      </c>
      <c r="C330">
        <v>31.301511887341576</v>
      </c>
      <c r="D330">
        <v>14.481218953020322</v>
      </c>
      <c r="E330">
        <v>0</v>
      </c>
      <c r="F330">
        <v>41.611624887341577</v>
      </c>
      <c r="G330">
        <v>7.6277677343247161</v>
      </c>
    </row>
    <row r="331" spans="1:7" x14ac:dyDescent="0.2">
      <c r="A331" t="s">
        <v>585</v>
      </c>
      <c r="B331">
        <v>11.709154644841274</v>
      </c>
      <c r="C331">
        <v>33.950651814760313</v>
      </c>
      <c r="D331">
        <v>12.060931823012471</v>
      </c>
      <c r="E331">
        <v>0</v>
      </c>
      <c r="F331"/>
      <c r="G331">
        <v>12.060931823012471</v>
      </c>
    </row>
    <row r="332" spans="1:7" x14ac:dyDescent="0.2">
      <c r="A332" t="s">
        <v>267</v>
      </c>
      <c r="B332">
        <v>-21.062571659092693</v>
      </c>
      <c r="C332">
        <v>31.942676526206053</v>
      </c>
      <c r="D332">
        <v>-21.695352781898052</v>
      </c>
      <c r="E332">
        <v>4.0447706958375953E-7</v>
      </c>
      <c r="F332"/>
      <c r="G332">
        <v>-21.695352781898052</v>
      </c>
    </row>
    <row r="333" spans="1:7" x14ac:dyDescent="0.2">
      <c r="A333" t="s">
        <v>586</v>
      </c>
      <c r="B333">
        <v>8.8083398026711617</v>
      </c>
      <c r="C333">
        <v>31.398023322064692</v>
      </c>
      <c r="D333">
        <v>9.0729680370861754</v>
      </c>
      <c r="E333">
        <v>0</v>
      </c>
      <c r="F333"/>
      <c r="G333">
        <v>9.0729680370861754</v>
      </c>
    </row>
    <row r="334" spans="1:7" x14ac:dyDescent="0.2">
      <c r="A334" t="s">
        <v>587</v>
      </c>
      <c r="B334">
        <v>-4.6505619437190662</v>
      </c>
      <c r="C334">
        <v>1.7587588168110158</v>
      </c>
      <c r="D334">
        <v>-4.7902783969638438</v>
      </c>
      <c r="E334">
        <v>4.9999999999999998E-7</v>
      </c>
      <c r="F334"/>
      <c r="G334">
        <v>-4.7902783969638438</v>
      </c>
    </row>
    <row r="335" spans="1:7" x14ac:dyDescent="0.2">
      <c r="A335" t="s">
        <v>588</v>
      </c>
      <c r="B335">
        <v>4.1973772147660826</v>
      </c>
      <c r="C335">
        <v>46.378377933564629</v>
      </c>
      <c r="D335">
        <v>4.323478676153905</v>
      </c>
      <c r="E335">
        <v>0</v>
      </c>
      <c r="F335">
        <v>58.684662933564624</v>
      </c>
      <c r="G335">
        <v>-26.283398831406689</v>
      </c>
    </row>
    <row r="336" spans="1:7" x14ac:dyDescent="0.2">
      <c r="A336" t="s">
        <v>589</v>
      </c>
      <c r="B336">
        <v>22.670035709188785</v>
      </c>
      <c r="C336">
        <v>42.869271340373871</v>
      </c>
      <c r="D336">
        <v>23.351109743370422</v>
      </c>
      <c r="E336">
        <v>0</v>
      </c>
      <c r="F336"/>
      <c r="G336">
        <v>23.351109743370422</v>
      </c>
    </row>
    <row r="337" spans="1:7" x14ac:dyDescent="0.2">
      <c r="A337" t="s">
        <v>22</v>
      </c>
      <c r="B337">
        <v>-8.5417676019489672</v>
      </c>
      <c r="C337">
        <v>3.2645722241581203</v>
      </c>
      <c r="D337">
        <v>-8.7983872294753311</v>
      </c>
      <c r="E337">
        <v>4.9999999999999998E-7</v>
      </c>
      <c r="F337">
        <v>3.6945692241581205</v>
      </c>
      <c r="G337">
        <v>-8.3683902294754944</v>
      </c>
    </row>
    <row r="338" spans="1:7" x14ac:dyDescent="0.2">
      <c r="A338" t="s">
        <v>590</v>
      </c>
      <c r="B338">
        <v>22.849897043353181</v>
      </c>
      <c r="C338">
        <v>46.467341560043891</v>
      </c>
      <c r="D338">
        <v>23.536374636930312</v>
      </c>
      <c r="E338">
        <v>0</v>
      </c>
      <c r="F338"/>
      <c r="G338">
        <v>23.536374636930312</v>
      </c>
    </row>
    <row r="339" spans="1:7" x14ac:dyDescent="0.2">
      <c r="A339" t="s">
        <v>591</v>
      </c>
      <c r="B339">
        <v>26.693277443448981</v>
      </c>
      <c r="C339">
        <v>92.901233198376744</v>
      </c>
      <c r="D339">
        <v>27.495221400977488</v>
      </c>
      <c r="E339">
        <v>0</v>
      </c>
      <c r="F339"/>
      <c r="G339">
        <v>27.495221400977488</v>
      </c>
    </row>
    <row r="340" spans="1:7" x14ac:dyDescent="0.2">
      <c r="A340" t="s">
        <v>592</v>
      </c>
      <c r="B340">
        <v>4.4628809028687453</v>
      </c>
      <c r="C340">
        <v>37.265364669519784</v>
      </c>
      <c r="D340">
        <v>4.59695886990772</v>
      </c>
      <c r="E340">
        <v>0</v>
      </c>
      <c r="F340"/>
      <c r="G340">
        <v>4.59695886990772</v>
      </c>
    </row>
    <row r="341" spans="1:7" x14ac:dyDescent="0.2">
      <c r="A341" t="s">
        <v>593</v>
      </c>
      <c r="B341">
        <v>37.681866118065095</v>
      </c>
      <c r="C341">
        <v>62.902753697843409</v>
      </c>
      <c r="D341">
        <v>38.813939349079924</v>
      </c>
      <c r="E341">
        <v>0</v>
      </c>
      <c r="F341"/>
      <c r="G341">
        <v>38.813939349079924</v>
      </c>
    </row>
    <row r="342" spans="1:7" x14ac:dyDescent="0.2">
      <c r="A342" t="s">
        <v>17</v>
      </c>
      <c r="B342">
        <v>75.319709168620349</v>
      </c>
      <c r="C342">
        <v>98.742233081518705</v>
      </c>
      <c r="D342">
        <v>77.582533049222675</v>
      </c>
      <c r="E342">
        <v>0</v>
      </c>
      <c r="F342">
        <v>122.49150008151871</v>
      </c>
      <c r="G342">
        <v>-16.222089019083619</v>
      </c>
    </row>
    <row r="343" spans="1:7" x14ac:dyDescent="0.2">
      <c r="A343" t="s">
        <v>232</v>
      </c>
      <c r="B343">
        <v>124.10991758630898</v>
      </c>
      <c r="C343">
        <v>169.91062379301866</v>
      </c>
      <c r="D343">
        <v>127.83854171980325</v>
      </c>
      <c r="E343">
        <v>0</v>
      </c>
      <c r="F343"/>
      <c r="G343">
        <v>127.83854171980325</v>
      </c>
    </row>
    <row r="344" spans="1:7" x14ac:dyDescent="0.2">
      <c r="A344" t="s">
        <v>290</v>
      </c>
      <c r="B344">
        <v>129.27441883327489</v>
      </c>
      <c r="C344">
        <v>180.74352665585829</v>
      </c>
      <c r="D344">
        <v>133.15819965659216</v>
      </c>
      <c r="E344">
        <v>0</v>
      </c>
      <c r="F344">
        <v>218.38359665585827</v>
      </c>
      <c r="G344">
        <v>-93.564658117107925</v>
      </c>
    </row>
    <row r="345" spans="1:7" x14ac:dyDescent="0.2">
      <c r="A345" t="s">
        <v>217</v>
      </c>
      <c r="B345">
        <v>147.64325694173789</v>
      </c>
      <c r="C345">
        <v>182.26420753558352</v>
      </c>
      <c r="D345">
        <v>152.07889127045962</v>
      </c>
      <c r="E345">
        <v>0</v>
      </c>
      <c r="F345"/>
      <c r="G345">
        <v>152.07889127045962</v>
      </c>
    </row>
    <row r="346" spans="1:7" x14ac:dyDescent="0.2">
      <c r="A346" t="s">
        <v>69</v>
      </c>
      <c r="B346">
        <v>83.40294096370927</v>
      </c>
      <c r="C346">
        <v>104.752151230998</v>
      </c>
      <c r="D346">
        <v>85.908608717983782</v>
      </c>
      <c r="E346">
        <v>0</v>
      </c>
      <c r="F346"/>
      <c r="G346">
        <v>85.908608717983782</v>
      </c>
    </row>
    <row r="347" spans="1:7" x14ac:dyDescent="0.2">
      <c r="A347" t="s">
        <v>20</v>
      </c>
      <c r="B347">
        <v>-3.7637942473526862</v>
      </c>
      <c r="C347">
        <v>2.1288102448568997</v>
      </c>
      <c r="D347">
        <v>-3.8768696110070584</v>
      </c>
      <c r="E347">
        <v>4.9999999999999998E-7</v>
      </c>
      <c r="F347">
        <v>2.7747692448568997</v>
      </c>
      <c r="G347">
        <v>-3.2309106110074977</v>
      </c>
    </row>
    <row r="348" spans="1:7" x14ac:dyDescent="0.2">
      <c r="A348" t="s">
        <v>101</v>
      </c>
      <c r="B348">
        <v>43.819244769991251</v>
      </c>
      <c r="C348">
        <v>61.071100559909659</v>
      </c>
      <c r="D348">
        <v>45.135702767372962</v>
      </c>
      <c r="E348">
        <v>0</v>
      </c>
      <c r="F348"/>
      <c r="G348">
        <v>45.135702767372962</v>
      </c>
    </row>
    <row r="349" spans="1:7" x14ac:dyDescent="0.2">
      <c r="A349" t="s">
        <v>594</v>
      </c>
      <c r="B349">
        <v>25.814363069737812</v>
      </c>
      <c r="C349">
        <v>107.86609067602923</v>
      </c>
      <c r="D349">
        <v>26.589901874408042</v>
      </c>
      <c r="E349">
        <v>0</v>
      </c>
      <c r="F349">
        <v>166.59653567602925</v>
      </c>
      <c r="G349">
        <v>4.0441580727848709</v>
      </c>
    </row>
    <row r="350" spans="1:7" x14ac:dyDescent="0.2">
      <c r="A350" t="s">
        <v>595</v>
      </c>
      <c r="B350">
        <v>67.967038544666551</v>
      </c>
      <c r="C350">
        <v>122.4539759323506</v>
      </c>
      <c r="D350">
        <v>70.008966741287423</v>
      </c>
      <c r="E350">
        <v>0</v>
      </c>
      <c r="F350"/>
      <c r="G350">
        <v>70.008966741287423</v>
      </c>
    </row>
    <row r="351" spans="1:7" x14ac:dyDescent="0.2">
      <c r="A351" t="s">
        <v>596</v>
      </c>
      <c r="B351">
        <v>25.713799645044499</v>
      </c>
      <c r="C351">
        <v>66.290533097351826</v>
      </c>
      <c r="D351">
        <v>26.486317230947122</v>
      </c>
      <c r="E351">
        <v>0</v>
      </c>
      <c r="F351"/>
      <c r="G351">
        <v>26.486317230947122</v>
      </c>
    </row>
    <row r="352" spans="1:7" x14ac:dyDescent="0.2">
      <c r="A352" t="s">
        <v>597</v>
      </c>
      <c r="B352">
        <v>9.3678715640936563</v>
      </c>
      <c r="C352">
        <v>49.134875596063473</v>
      </c>
      <c r="D352">
        <v>9.6493097655900328</v>
      </c>
      <c r="E352">
        <v>0</v>
      </c>
      <c r="F352"/>
      <c r="G352">
        <v>9.6493097655900328</v>
      </c>
    </row>
    <row r="353" spans="1:7" x14ac:dyDescent="0.2">
      <c r="A353" t="s">
        <v>598</v>
      </c>
      <c r="B353">
        <v>-13.361528052562235</v>
      </c>
      <c r="C353">
        <v>55.685445808675176</v>
      </c>
      <c r="D353">
        <v>-13.762947350278695</v>
      </c>
      <c r="E353">
        <v>1.9817517300948018E-7</v>
      </c>
      <c r="F353"/>
      <c r="G353">
        <v>-13.762947350278695</v>
      </c>
    </row>
    <row r="354" spans="1:7" x14ac:dyDescent="0.2">
      <c r="A354" t="s">
        <v>230</v>
      </c>
      <c r="B354">
        <v>-23.021415618802962</v>
      </c>
      <c r="C354">
        <v>40.916775442648792</v>
      </c>
      <c r="D354">
        <v>-23.713046130955838</v>
      </c>
      <c r="E354">
        <v>3.6690564017012393E-7</v>
      </c>
      <c r="F354"/>
      <c r="G354">
        <v>-23.713046130955838</v>
      </c>
    </row>
    <row r="355" spans="1:7" x14ac:dyDescent="0.2">
      <c r="A355" t="s">
        <v>231</v>
      </c>
      <c r="B355">
        <v>-16.796752274016232</v>
      </c>
      <c r="C355">
        <v>50.936509230666132</v>
      </c>
      <c r="D355">
        <v>-17.301375732892257</v>
      </c>
      <c r="E355">
        <v>2.5354501384417115E-7</v>
      </c>
      <c r="F355"/>
      <c r="G355">
        <v>-17.301375732892257</v>
      </c>
    </row>
    <row r="356" spans="1:7" x14ac:dyDescent="0.2">
      <c r="A356" t="s">
        <v>599</v>
      </c>
      <c r="B356">
        <v>2.313070767838902</v>
      </c>
      <c r="C356">
        <v>30.915557219477822</v>
      </c>
      <c r="D356">
        <v>2.3825621642975814</v>
      </c>
      <c r="E356">
        <v>0</v>
      </c>
      <c r="F356"/>
      <c r="G356">
        <v>2.3825621642975814</v>
      </c>
    </row>
    <row r="357" spans="1:7" x14ac:dyDescent="0.2">
      <c r="A357" t="s">
        <v>600</v>
      </c>
      <c r="B357">
        <v>-6.443333378527214</v>
      </c>
      <c r="C357">
        <v>30.948054960567006</v>
      </c>
      <c r="D357">
        <v>-6.6369099177962712</v>
      </c>
      <c r="E357">
        <v>1.765841783575446E-7</v>
      </c>
      <c r="F357"/>
      <c r="G357">
        <v>-6.6369099177962712</v>
      </c>
    </row>
    <row r="358" spans="1:7" x14ac:dyDescent="0.2">
      <c r="A358" t="s">
        <v>24</v>
      </c>
      <c r="B358">
        <v>-2.2578918414818419</v>
      </c>
      <c r="C358">
        <v>2.2898962947734849</v>
      </c>
      <c r="D358">
        <v>-2.3257255019555449</v>
      </c>
      <c r="E358">
        <v>4.9999999999999998E-7</v>
      </c>
      <c r="F358">
        <v>3.203327294773485</v>
      </c>
      <c r="G358">
        <v>-1.4122945019559661</v>
      </c>
    </row>
    <row r="359" spans="1:7" x14ac:dyDescent="0.2">
      <c r="A359" t="s">
        <v>23</v>
      </c>
      <c r="B359">
        <v>-3.0170682069186578</v>
      </c>
      <c r="C359">
        <v>1.5852080457196513</v>
      </c>
      <c r="D359">
        <v>-3.1077097410320937</v>
      </c>
      <c r="E359">
        <v>4.9999999999999998E-7</v>
      </c>
      <c r="F359">
        <v>2.0495730457196513</v>
      </c>
      <c r="G359">
        <v>-2.6433447410322706</v>
      </c>
    </row>
    <row r="360" spans="1:7" x14ac:dyDescent="0.2">
      <c r="A360" t="s">
        <v>601</v>
      </c>
      <c r="B360">
        <v>-6.3175148009473512</v>
      </c>
      <c r="C360">
        <v>0.95756817000130301</v>
      </c>
      <c r="D360">
        <v>-6.5073113829500606</v>
      </c>
      <c r="E360">
        <v>4.9999999999999998E-7</v>
      </c>
      <c r="F360"/>
      <c r="G360">
        <v>-6.5073113829500606</v>
      </c>
    </row>
    <row r="361" spans="1:7" x14ac:dyDescent="0.2">
      <c r="A361" t="s">
        <v>602</v>
      </c>
      <c r="B361">
        <v>-4.2094177585722159</v>
      </c>
      <c r="C361">
        <v>1.5961453999980733</v>
      </c>
      <c r="D361">
        <v>-4.3358809530357592</v>
      </c>
      <c r="E361">
        <v>4.9999999999999998E-7</v>
      </c>
      <c r="F361"/>
      <c r="G361">
        <v>-4.3358809530357592</v>
      </c>
    </row>
    <row r="362" spans="1:7" x14ac:dyDescent="0.2">
      <c r="A362" t="s">
        <v>603</v>
      </c>
      <c r="B362">
        <v>-6.0982157916429109</v>
      </c>
      <c r="C362">
        <v>1.1117216121154556</v>
      </c>
      <c r="D362">
        <v>-6.281423991391839</v>
      </c>
      <c r="E362">
        <v>4.9999999999999998E-7</v>
      </c>
      <c r="F362"/>
      <c r="G362">
        <v>-6.281423991391839</v>
      </c>
    </row>
    <row r="363" spans="1:7" x14ac:dyDescent="0.2">
      <c r="A363" t="s">
        <v>604</v>
      </c>
      <c r="B363">
        <v>9.8565831048774566</v>
      </c>
      <c r="C363">
        <v>15.323376160163976</v>
      </c>
      <c r="D363">
        <v>10.152703627341586</v>
      </c>
      <c r="E363">
        <v>0</v>
      </c>
      <c r="F363"/>
      <c r="G363">
        <v>10.152703627341586</v>
      </c>
    </row>
    <row r="364" spans="1:7" x14ac:dyDescent="0.2">
      <c r="A364" t="s">
        <v>605</v>
      </c>
      <c r="B364">
        <v>5.0205903312233975</v>
      </c>
      <c r="C364">
        <v>10.055822249202128</v>
      </c>
      <c r="D364">
        <v>5.1714235171399796</v>
      </c>
      <c r="E364">
        <v>0</v>
      </c>
      <c r="F364"/>
      <c r="G364">
        <v>5.1714235171399796</v>
      </c>
    </row>
    <row r="365" spans="1:7" x14ac:dyDescent="0.2">
      <c r="A365" t="s">
        <v>606</v>
      </c>
      <c r="B365">
        <v>-9.7470397295235447</v>
      </c>
      <c r="C365">
        <v>2.8123208616661644</v>
      </c>
      <c r="D365">
        <v>-10.039869249294638</v>
      </c>
      <c r="E365">
        <v>4.9999999999999998E-7</v>
      </c>
      <c r="F365"/>
      <c r="G365">
        <v>-10.039869249294638</v>
      </c>
    </row>
    <row r="366" spans="1:7" x14ac:dyDescent="0.2">
      <c r="A366" t="s">
        <v>607</v>
      </c>
      <c r="B366">
        <v>-4.5487198240023874</v>
      </c>
      <c r="C366">
        <v>1.9615703566919491</v>
      </c>
      <c r="D366">
        <v>-4.6853766427492394</v>
      </c>
      <c r="E366">
        <v>4.9999999999999998E-7</v>
      </c>
      <c r="F366"/>
      <c r="G366">
        <v>-4.6853766427492394</v>
      </c>
    </row>
    <row r="367" spans="1:7" x14ac:dyDescent="0.2">
      <c r="A367" t="s">
        <v>608</v>
      </c>
      <c r="B367">
        <v>-7.4604119711908607</v>
      </c>
      <c r="C367">
        <v>1.3286434606237496</v>
      </c>
      <c r="D367">
        <v>-7.6845445196815731</v>
      </c>
      <c r="E367">
        <v>4.9999999999999998E-7</v>
      </c>
      <c r="F367"/>
      <c r="G367">
        <v>-7.6845445196815731</v>
      </c>
    </row>
    <row r="368" spans="1:7" x14ac:dyDescent="0.2">
      <c r="A368" t="s">
        <v>609</v>
      </c>
      <c r="B368">
        <v>-10.355823801585473</v>
      </c>
      <c r="C368">
        <v>3.513124702434486</v>
      </c>
      <c r="D368">
        <v>-10.666942971590185</v>
      </c>
      <c r="E368">
        <v>4.9999999999999998E-7</v>
      </c>
      <c r="F368"/>
      <c r="G368">
        <v>-10.666942971590185</v>
      </c>
    </row>
    <row r="369" spans="1:7" x14ac:dyDescent="0.2">
      <c r="A369" t="s">
        <v>610</v>
      </c>
      <c r="B369">
        <v>-5.29260633510901</v>
      </c>
      <c r="C369">
        <v>3.6740849744609831</v>
      </c>
      <c r="D369">
        <v>-5.451611675648766</v>
      </c>
      <c r="E369">
        <v>4.9999999999999998E-7</v>
      </c>
      <c r="F369"/>
      <c r="G369">
        <v>-5.451611675648766</v>
      </c>
    </row>
    <row r="370" spans="1:7" x14ac:dyDescent="0.2">
      <c r="A370" t="s">
        <v>611</v>
      </c>
      <c r="B370">
        <v>-7.2888174910383343</v>
      </c>
      <c r="C370">
        <v>2.1574620211197453</v>
      </c>
      <c r="D370">
        <v>-7.5077948405545074</v>
      </c>
      <c r="E370">
        <v>4.9999999999999998E-7</v>
      </c>
      <c r="F370"/>
      <c r="G370">
        <v>-7.5077948405545074</v>
      </c>
    </row>
    <row r="371" spans="1:7" x14ac:dyDescent="0.2">
      <c r="A371" t="s">
        <v>612</v>
      </c>
      <c r="B371">
        <v>-4.7821214995360251</v>
      </c>
      <c r="C371">
        <v>2.2849590496508765</v>
      </c>
      <c r="D371">
        <v>-4.9257903857881802</v>
      </c>
      <c r="E371">
        <v>4.9999999999999998E-7</v>
      </c>
      <c r="F371"/>
      <c r="G371">
        <v>-4.9257903857881802</v>
      </c>
    </row>
    <row r="372" spans="1:7" x14ac:dyDescent="0.2">
      <c r="A372" t="s">
        <v>613</v>
      </c>
      <c r="B372">
        <v>-9.2536313617071269</v>
      </c>
      <c r="C372">
        <v>2.840440549233441</v>
      </c>
      <c r="D372">
        <v>-9.5316374541189273</v>
      </c>
      <c r="E372">
        <v>4.9999999999999998E-7</v>
      </c>
      <c r="F372"/>
      <c r="G372">
        <v>-9.5316374541189273</v>
      </c>
    </row>
    <row r="373" spans="1:7" x14ac:dyDescent="0.2">
      <c r="A373" t="s">
        <v>268</v>
      </c>
      <c r="B373">
        <v>-23.972257880280541</v>
      </c>
      <c r="C373">
        <v>5.4843806584747083</v>
      </c>
      <c r="D373">
        <v>-24.692454468958495</v>
      </c>
      <c r="E373">
        <v>4.9999999999999998E-7</v>
      </c>
      <c r="F373"/>
      <c r="G373">
        <v>-24.692454468958495</v>
      </c>
    </row>
    <row r="374" spans="1:7" x14ac:dyDescent="0.2">
      <c r="A374" t="s">
        <v>233</v>
      </c>
      <c r="B374">
        <v>-12.364196707824101</v>
      </c>
      <c r="C374">
        <v>3.3541602309897587</v>
      </c>
      <c r="D374">
        <v>-12.735653261278044</v>
      </c>
      <c r="E374">
        <v>4.9999999999999998E-7</v>
      </c>
      <c r="F374"/>
      <c r="G374">
        <v>-12.735653261278044</v>
      </c>
    </row>
    <row r="375" spans="1:7" x14ac:dyDescent="0.2">
      <c r="A375" t="s">
        <v>614</v>
      </c>
      <c r="B375">
        <v>5.7302817003523865</v>
      </c>
      <c r="C375">
        <v>10.492035980286753</v>
      </c>
      <c r="D375">
        <v>5.9024360861998826</v>
      </c>
      <c r="E375">
        <v>0</v>
      </c>
      <c r="F375"/>
      <c r="G375">
        <v>5.9024360861998826</v>
      </c>
    </row>
    <row r="376" spans="1:7" x14ac:dyDescent="0.2">
      <c r="A376" t="s">
        <v>615</v>
      </c>
      <c r="B376">
        <v>6.9427495041244516</v>
      </c>
      <c r="C376">
        <v>9.0084994342599547</v>
      </c>
      <c r="D376">
        <v>7.1513299613299059</v>
      </c>
      <c r="E376">
        <v>0</v>
      </c>
      <c r="F376"/>
      <c r="G376">
        <v>7.1513299613299059</v>
      </c>
    </row>
    <row r="377" spans="1:7" x14ac:dyDescent="0.2">
      <c r="A377" t="s">
        <v>616</v>
      </c>
      <c r="B377">
        <v>9.1205626510344882</v>
      </c>
      <c r="C377">
        <v>12.297080003557367</v>
      </c>
      <c r="D377">
        <v>9.394570971022647</v>
      </c>
      <c r="E377">
        <v>0</v>
      </c>
      <c r="F377"/>
      <c r="G377">
        <v>9.394570971022647</v>
      </c>
    </row>
    <row r="378" spans="1:7" x14ac:dyDescent="0.2">
      <c r="A378" t="s">
        <v>617</v>
      </c>
      <c r="B378">
        <v>2.7891545394340405</v>
      </c>
      <c r="C378">
        <v>5.9203668189368761</v>
      </c>
      <c r="D378">
        <v>2.8729488818204705</v>
      </c>
      <c r="E378">
        <v>0</v>
      </c>
      <c r="F378"/>
      <c r="G378">
        <v>2.8729488818204705</v>
      </c>
    </row>
    <row r="379" spans="1:7" x14ac:dyDescent="0.2">
      <c r="A379" t="s">
        <v>618</v>
      </c>
      <c r="B379">
        <v>3.5862657206175474</v>
      </c>
      <c r="C379">
        <v>5.7157180694540539</v>
      </c>
      <c r="D379">
        <v>3.6940076092197915</v>
      </c>
      <c r="E379">
        <v>0</v>
      </c>
      <c r="F379"/>
      <c r="G379">
        <v>3.6940076092197915</v>
      </c>
    </row>
    <row r="380" spans="1:7" x14ac:dyDescent="0.2">
      <c r="A380" t="s">
        <v>228</v>
      </c>
      <c r="B380">
        <v>1.7216039648005845</v>
      </c>
      <c r="C380">
        <v>4.9496739511516994</v>
      </c>
      <c r="D380">
        <v>1.7733259723267822</v>
      </c>
      <c r="E380">
        <v>0</v>
      </c>
      <c r="F380"/>
      <c r="G380">
        <v>1.7733259723267822</v>
      </c>
    </row>
    <row r="381" spans="1:7" x14ac:dyDescent="0.2">
      <c r="A381" t="s">
        <v>257</v>
      </c>
      <c r="B381">
        <v>5.7386185135133241</v>
      </c>
      <c r="C381">
        <v>8.6411217178631539</v>
      </c>
      <c r="D381">
        <v>5.9110233615587884</v>
      </c>
      <c r="E381">
        <v>0</v>
      </c>
      <c r="F381">
        <v>13.352083717863154</v>
      </c>
      <c r="G381">
        <v>10.62198536155894</v>
      </c>
    </row>
    <row r="382" spans="1:7" x14ac:dyDescent="0.2">
      <c r="A382" t="s">
        <v>619</v>
      </c>
      <c r="B382">
        <v>5.3147594217620062</v>
      </c>
      <c r="C382">
        <v>6.8517517272883595</v>
      </c>
      <c r="D382">
        <v>5.4744303056776031</v>
      </c>
      <c r="E382">
        <v>0</v>
      </c>
      <c r="F382"/>
      <c r="G382">
        <v>5.4744303056776031</v>
      </c>
    </row>
    <row r="383" spans="1:7" x14ac:dyDescent="0.2">
      <c r="A383" t="s">
        <v>620</v>
      </c>
      <c r="B383">
        <v>4.8280794295889375</v>
      </c>
      <c r="C383">
        <v>7.467982048557869</v>
      </c>
      <c r="D383">
        <v>4.9731290261860295</v>
      </c>
      <c r="E383">
        <v>0</v>
      </c>
      <c r="F383"/>
      <c r="G383">
        <v>4.9731290261860295</v>
      </c>
    </row>
    <row r="384" spans="1:7" x14ac:dyDescent="0.2">
      <c r="A384" t="s">
        <v>234</v>
      </c>
      <c r="B384">
        <v>-9.4651772304536905</v>
      </c>
      <c r="C384">
        <v>1.5960627520210626</v>
      </c>
      <c r="D384">
        <v>-9.7495387781497236</v>
      </c>
      <c r="E384">
        <v>4.9999999999999998E-7</v>
      </c>
      <c r="F384"/>
      <c r="G384">
        <v>-9.7495387781497236</v>
      </c>
    </row>
    <row r="385" spans="1:7" x14ac:dyDescent="0.2">
      <c r="A385" t="s">
        <v>621</v>
      </c>
      <c r="B385">
        <v>7.0835944194676577</v>
      </c>
      <c r="C385">
        <v>14.012452682533773</v>
      </c>
      <c r="D385">
        <v>7.2964062689795615</v>
      </c>
      <c r="E385">
        <v>0</v>
      </c>
      <c r="F385"/>
      <c r="G385">
        <v>7.2964062689795615</v>
      </c>
    </row>
    <row r="386" spans="1:7" x14ac:dyDescent="0.2">
      <c r="A386" t="s">
        <v>49</v>
      </c>
      <c r="B386">
        <v>5.0161612358042635</v>
      </c>
      <c r="C386">
        <v>8.6646386794119241</v>
      </c>
      <c r="D386">
        <v>5.1668613587683403</v>
      </c>
      <c r="E386">
        <v>0</v>
      </c>
      <c r="F386"/>
      <c r="G386">
        <v>5.1668613587683403</v>
      </c>
    </row>
    <row r="387" spans="1:7" x14ac:dyDescent="0.2">
      <c r="A387" t="s">
        <v>85</v>
      </c>
      <c r="B387">
        <v>5.6583766683716892</v>
      </c>
      <c r="C387">
        <v>9.2525318362953097</v>
      </c>
      <c r="D387">
        <v>5.8283708172068902</v>
      </c>
      <c r="E387">
        <v>0</v>
      </c>
      <c r="F387"/>
      <c r="G387">
        <v>5.8283708172068902</v>
      </c>
    </row>
    <row r="388" spans="1:7" x14ac:dyDescent="0.2">
      <c r="A388" t="s">
        <v>622</v>
      </c>
      <c r="B388">
        <v>1.8225215609772689</v>
      </c>
      <c r="C388">
        <v>6.8558088735822498</v>
      </c>
      <c r="D388">
        <v>1.877275427616071</v>
      </c>
      <c r="E388">
        <v>0</v>
      </c>
      <c r="F388"/>
      <c r="G388">
        <v>1.877275427616071</v>
      </c>
    </row>
    <row r="389" spans="1:7" x14ac:dyDescent="0.2">
      <c r="A389" t="s">
        <v>623</v>
      </c>
      <c r="B389">
        <v>2.26384247143032</v>
      </c>
      <c r="C389">
        <v>5.8826717850185766</v>
      </c>
      <c r="D389">
        <v>2.3318549061943208</v>
      </c>
      <c r="E389">
        <v>0</v>
      </c>
      <c r="F389"/>
      <c r="G389">
        <v>2.3318549061943208</v>
      </c>
    </row>
    <row r="390" spans="1:7" x14ac:dyDescent="0.2">
      <c r="A390" t="s">
        <v>624</v>
      </c>
      <c r="B390">
        <v>4.8463172457711536</v>
      </c>
      <c r="C390">
        <v>9.1085705039181057</v>
      </c>
      <c r="D390">
        <v>4.9919147595926052</v>
      </c>
      <c r="E390">
        <v>0</v>
      </c>
      <c r="F390"/>
      <c r="G390">
        <v>4.9919147595926052</v>
      </c>
    </row>
    <row r="391" spans="1:7" x14ac:dyDescent="0.2">
      <c r="A391" t="s">
        <v>240</v>
      </c>
      <c r="B391">
        <v>9.3926871807497925</v>
      </c>
      <c r="C391">
        <v>15.890215697783777</v>
      </c>
      <c r="D391">
        <v>9.6748709157937771</v>
      </c>
      <c r="E391">
        <v>0</v>
      </c>
      <c r="F391"/>
      <c r="G391">
        <v>9.6748709157937771</v>
      </c>
    </row>
    <row r="392" spans="1:7" x14ac:dyDescent="0.2">
      <c r="A392" t="s">
        <v>625</v>
      </c>
      <c r="B392">
        <v>3.149261547762285</v>
      </c>
      <c r="C392">
        <v>5.4711310710545877</v>
      </c>
      <c r="D392">
        <v>3.2438745556349713</v>
      </c>
      <c r="E392">
        <v>0</v>
      </c>
      <c r="F392"/>
      <c r="G392">
        <v>3.2438745556349713</v>
      </c>
    </row>
    <row r="393" spans="1:7" x14ac:dyDescent="0.2">
      <c r="A393" t="s">
        <v>235</v>
      </c>
      <c r="B393">
        <v>-3.6075820449789657</v>
      </c>
      <c r="C393">
        <v>2.1770603854753068</v>
      </c>
      <c r="D393">
        <v>-3.7159643381757581</v>
      </c>
      <c r="E393">
        <v>4.9999999999999998E-7</v>
      </c>
      <c r="F393"/>
      <c r="G393">
        <v>-3.7159643381757581</v>
      </c>
    </row>
    <row r="394" spans="1:7" x14ac:dyDescent="0.2">
      <c r="A394" t="s">
        <v>292</v>
      </c>
      <c r="B394">
        <v>7.9511466753779274</v>
      </c>
      <c r="C394">
        <v>14.335675788803668</v>
      </c>
      <c r="D394">
        <v>8.1900223265695384</v>
      </c>
      <c r="E394">
        <v>0</v>
      </c>
      <c r="F394">
        <v>21.598171788803668</v>
      </c>
      <c r="G394">
        <v>15.45251832656977</v>
      </c>
    </row>
    <row r="395" spans="1:7" x14ac:dyDescent="0.2">
      <c r="A395" t="s">
        <v>626</v>
      </c>
      <c r="B395">
        <v>10.54831163993588</v>
      </c>
      <c r="C395">
        <v>15.084423735677472</v>
      </c>
      <c r="D395">
        <v>10.865213706371723</v>
      </c>
      <c r="E395">
        <v>0</v>
      </c>
      <c r="F395"/>
      <c r="G395">
        <v>10.865213706371723</v>
      </c>
    </row>
    <row r="396" spans="1:7" x14ac:dyDescent="0.2">
      <c r="A396" t="s">
        <v>627</v>
      </c>
      <c r="B396">
        <v>6.7957743885993853</v>
      </c>
      <c r="C396">
        <v>10.433425449149619</v>
      </c>
      <c r="D396">
        <v>6.999939284394217</v>
      </c>
      <c r="E396">
        <v>0</v>
      </c>
      <c r="F396"/>
      <c r="G396">
        <v>6.999939284394217</v>
      </c>
    </row>
    <row r="397" spans="1:7" x14ac:dyDescent="0.2">
      <c r="A397" t="s">
        <v>628</v>
      </c>
      <c r="B397">
        <v>2.2307358033881961</v>
      </c>
      <c r="C397">
        <v>3.772147115544485</v>
      </c>
      <c r="D397">
        <v>2.297753617223893</v>
      </c>
      <c r="E397">
        <v>0</v>
      </c>
      <c r="F397"/>
      <c r="G397">
        <v>2.297753617223893</v>
      </c>
    </row>
    <row r="398" spans="1:7" x14ac:dyDescent="0.2">
      <c r="A398" t="s">
        <v>629</v>
      </c>
      <c r="B398">
        <v>-25.689693828861806</v>
      </c>
      <c r="C398">
        <v>3.2783665644127158</v>
      </c>
      <c r="D398">
        <v>-26.461487205694564</v>
      </c>
      <c r="E398">
        <v>4.9999999999999998E-7</v>
      </c>
      <c r="F398"/>
      <c r="G398">
        <v>-26.461487205694564</v>
      </c>
    </row>
    <row r="399" spans="1:7" x14ac:dyDescent="0.2">
      <c r="A399" t="s">
        <v>236</v>
      </c>
      <c r="B399">
        <v>-18.714011300216068</v>
      </c>
      <c r="C399">
        <v>4.1621575089771676</v>
      </c>
      <c r="D399">
        <v>-19.276234815673202</v>
      </c>
      <c r="E399">
        <v>4.9999999999999998E-7</v>
      </c>
      <c r="F399"/>
      <c r="G399">
        <v>-19.276234815673202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416DE5F-E757-40EA-9E88-8891925B1B4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 Information 2017-18</vt:lpstr>
      <vt:lpstr>Key Information 2018-19</vt:lpstr>
      <vt:lpstr>Lookup1</vt:lpstr>
      <vt:lpstr>input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 Chikhalia</dc:creator>
  <cp:lastModifiedBy>mdavid</cp:lastModifiedBy>
  <dcterms:created xsi:type="dcterms:W3CDTF">2015-12-10T14:56:33Z</dcterms:created>
  <dcterms:modified xsi:type="dcterms:W3CDTF">2018-02-06T14:17:51Z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55ac2714-98e2-4cdc-8caf-1bbd6ff28eaa</vt:lpwstr>
  </property>
  <property fmtid="{D5CDD505-2E9C-101B-9397-08002B2CF9AE}" pid="3" name="bjSaver">
    <vt:lpwstr>m5jS0LVHdCX04/2siV3Kk/yXBjUuMvBB</vt:lpwstr>
  </property>
  <property fmtid="{D5CDD505-2E9C-101B-9397-08002B2CF9AE}" pid="4" name="bjDocumentSecurityLabel">
    <vt:lpwstr>No Marking</vt:lpwstr>
  </property>
</Properties>
</file>